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BW38" i="9"/>
  <c r="BE38" i="9"/>
  <c r="AM38" i="9"/>
  <c r="U38" i="9"/>
  <c r="BW37" i="9"/>
  <c r="BE37" i="9"/>
  <c r="BW36" i="9"/>
  <c r="BE36" i="9"/>
  <c r="BW35" i="9"/>
  <c r="CO34" i="9"/>
  <c r="CO35" i="9" s="1"/>
  <c r="CO36" i="9" s="1"/>
  <c r="CO37" i="9" s="1"/>
  <c r="CO38" i="9" s="1"/>
  <c r="BW34" i="9"/>
  <c r="C34" i="9"/>
  <c r="C35" i="9" s="1"/>
  <c r="C36" i="9" l="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BE34" i="9" l="1"/>
  <c r="BE35" i="9" s="1"/>
  <c r="AM34" i="9"/>
  <c r="AM35" i="9" s="1"/>
  <c r="AM36" i="9" s="1"/>
  <c r="AM37" i="9" s="1"/>
</calcChain>
</file>

<file path=xl/sharedStrings.xml><?xml version="1.0" encoding="utf-8"?>
<sst xmlns="http://schemas.openxmlformats.org/spreadsheetml/2006/main" count="1025" uniqueCount="565">
  <si>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</si>
  <si>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</si>
  <si>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</si>
  <si>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</si>
  <si>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</si>
  <si>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</si>
  <si>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</si>
  <si>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</si>
  <si>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</si>
  <si>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</si>
  <si>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</si>
  <si>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</si>
  <si>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</si>
  <si>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</si>
  <si>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</si>
  <si>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</si>
  <si>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</si>
  <si>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</si>
  <si>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</si>
  <si>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</si>
  <si>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</si>
  <si>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</si>
  <si>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</si>
  <si>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</si>
  <si>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</si>
  <si>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</si>
  <si>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</si>
  <si>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</si>
  <si>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</si>
  <si>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</si>
  <si>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</si>
  <si>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</si>
  <si>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</si>
  <si>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</si>
  <si>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</si>
  <si>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</si>
  <si>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</si>
  <si>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</si>
  <si>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</si>
  <si>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</si>
  <si>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</si>
  <si>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</si>
  <si>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</si>
  <si>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</si>
  <si>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</si>
  <si>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</si>
  <si>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</si>
  <si>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</si>
  <si>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</si>
  <si>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</si>
  <si>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</si>
  <si>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</si>
  <si>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</si>
  <si>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</si>
  <si>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</si>
  <si>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</si>
  <si>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</si>
  <si>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</si>
  <si>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</si>
  <si>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</si>
  <si>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</si>
  <si>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</si>
  <si>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</si>
  <si>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</si>
  <si>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</si>
  <si>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</si>
  <si>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</si>
  <si>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</si>
  <si>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</si>
  <si>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</si>
  <si>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</si>
  <si>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</si>
  <si>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</si>
  <si>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</si>
  <si>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</si>
  <si>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</si>
  <si>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</si>
  <si>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</si>
  <si>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</si>
  <si>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</si>
  <si>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</si>
  <si>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奈良市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</si>
  <si>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</si>
  <si>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</si>
  <si>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</si>
  <si>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</si>
  <si>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</si>
  <si>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</si>
  <si>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</si>
  <si>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</si>
  <si>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</si>
  <si>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</si>
  <si>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</si>
  <si>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</si>
  <si>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</si>
  <si>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</si>
  <si>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</si>
  <si>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</si>
  <si>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</si>
  <si>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</si>
  <si>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</si>
  <si>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</si>
  <si>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</si>
  <si>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</si>
  <si>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</si>
  <si>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</si>
  <si>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</si>
  <si>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</si>
  <si>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</si>
  <si>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</si>
  <si>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</si>
  <si>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</si>
  <si>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</si>
  <si>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</si>
  <si>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</si>
  <si>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</si>
  <si>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</si>
  <si>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</si>
  <si>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</si>
  <si>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</si>
  <si>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</si>
  <si>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</si>
  <si>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</si>
  <si>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</si>
  <si>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</si>
  <si>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</si>
  <si>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</si>
  <si>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</si>
  <si>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</si>
  <si>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</si>
  <si>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</si>
  <si>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</si>
  <si>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</si>
  <si>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</si>
  <si>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</si>
  <si>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</si>
  <si>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下水道事業費特別会計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</si>
  <si>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</si>
  <si>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</si>
  <si>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</si>
  <si>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</si>
  <si>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</si>
  <si>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</si>
  <si>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</si>
  <si>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</si>
  <si>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</si>
  <si>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</si>
  <si>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</si>
  <si>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</si>
  <si>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</si>
  <si>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</si>
  <si>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</si>
  <si>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</si>
  <si>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</si>
  <si>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</si>
  <si>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</si>
  <si>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</si>
  <si>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</si>
  <si>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</si>
  <si>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</si>
  <si>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</si>
  <si>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</si>
  <si>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</si>
  <si>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</si>
  <si>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</si>
  <si>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</si>
  <si>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</si>
  <si>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</si>
  <si>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</si>
  <si>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</si>
  <si>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</si>
  <si>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</si>
  <si>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</si>
  <si>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</si>
  <si>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</si>
  <si>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</si>
  <si>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</si>
  <si>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</si>
  <si>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</si>
  <si>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</si>
  <si>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</si>
  <si>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</si>
  <si>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</si>
  <si>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</si>
  <si>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</si>
  <si>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</si>
  <si>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</si>
  <si>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</si>
  <si>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</si>
  <si>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</si>
  <si>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</si>
  <si>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</si>
  <si>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</si>
  <si>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</si>
  <si>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</si>
  <si>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奈良県奈良市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</si>
  <si>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</si>
  <si>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</si>
  <si>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</si>
  <si>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</si>
  <si>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</si>
  <si>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</si>
  <si>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</si>
  <si>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</si>
  <si>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</si>
  <si>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</si>
  <si>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</si>
  <si>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</si>
  <si>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</si>
  <si>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</si>
  <si>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</si>
  <si>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</si>
  <si>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</si>
  <si>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</si>
  <si>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</si>
  <si>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</si>
  <si>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</si>
  <si>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</si>
  <si>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</si>
  <si>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</si>
  <si>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</si>
  <si>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</si>
  <si>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</si>
  <si>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</si>
  <si>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</si>
  <si>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</si>
  <si>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</si>
  <si>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</si>
  <si>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</si>
  <si>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</si>
  <si>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</si>
  <si>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</si>
  <si>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</si>
  <si>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</si>
  <si>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</si>
  <si>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</si>
  <si>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</si>
  <si>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</si>
  <si>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</si>
  <si>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</si>
  <si>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</si>
  <si>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</si>
  <si>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</si>
  <si>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</si>
  <si>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</si>
  <si>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</si>
  <si>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</si>
  <si>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</si>
  <si>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</si>
  <si>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</si>
  <si>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</si>
  <si>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</si>
  <si>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</si>
  <si>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</si>
  <si>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</si>
  <si>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</si>
  <si>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</si>
  <si>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</si>
  <si>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</si>
  <si>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</si>
  <si>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</si>
  <si>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</si>
  <si>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</si>
  <si>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</si>
  <si>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</si>
  <si>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</si>
  <si>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</si>
  <si>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</si>
  <si>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</si>
  <si>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</si>
  <si>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</si>
  <si>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</si>
  <si>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</si>
  <si>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</si>
  <si>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</si>
  <si>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</si>
  <si>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</si>
  <si>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</si>
  <si>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</si>
  <si>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</si>
  <si>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</si>
  <si>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</si>
  <si>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</si>
  <si>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</si>
  <si>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</si>
  <si>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</si>
  <si>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</si>
  <si>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</si>
  <si>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</si>
  <si>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</si>
  <si>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</si>
  <si>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</si>
  <si>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</si>
  <si>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</si>
  <si>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</si>
  <si>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</si>
  <si>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</si>
  <si>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</si>
  <si>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</si>
  <si>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</si>
  <si>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</si>
  <si>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</si>
  <si>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</si>
  <si>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</si>
  <si>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</si>
  <si>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</si>
  <si>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</si>
  <si>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</si>
  <si>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</si>
  <si>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</si>
  <si>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</si>
  <si>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</si>
  <si>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</si>
  <si>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</si>
  <si>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</si>
  <si>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</si>
  <si>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</si>
  <si>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</si>
  <si>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</si>
  <si>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</si>
  <si>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</si>
  <si>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</si>
  <si>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</si>
  <si>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</si>
  <si>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</si>
  <si>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</si>
  <si>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</si>
  <si>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</si>
  <si>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</si>
  <si>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</si>
  <si>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</si>
  <si>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</si>
  <si>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</si>
  <si>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</si>
  <si>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</si>
  <si>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</si>
  <si>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</si>
  <si>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</si>
  <si>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</si>
  <si>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</si>
  <si>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</si>
  <si>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</si>
  <si>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</si>
  <si>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</si>
  <si>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奈良県奈良市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</si>
  <si>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</si>
  <si>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</si>
  <si>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</si>
  <si>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</si>
  <si>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</si>
  <si>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</si>
  <si>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</si>
  <si>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</si>
  <si>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</si>
  <si>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</si>
  <si>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</si>
  <si>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</si>
  <si>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</si>
  <si>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</si>
  <si>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</si>
  <si>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</si>
  <si>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</si>
  <si>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</si>
  <si>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</si>
  <si>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</si>
  <si>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</si>
  <si>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</si>
  <si>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市街地再開発事業特別会計</t>
    <phoneticPr fontId="5"/>
  </si>
  <si>
    <t>公共用地取得事業特別会計</t>
    <phoneticPr fontId="5"/>
  </si>
  <si>
    <t>母子寡婦福祉資金貸付金特別会計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</si>
  <si>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</si>
  <si>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</si>
  <si>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</si>
  <si>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</si>
  <si>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</si>
  <si>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</si>
  <si>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</si>
  <si>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</si>
  <si>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</si>
  <si>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</si>
  <si>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</si>
  <si>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</si>
  <si>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</si>
  <si>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</si>
  <si>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</si>
  <si>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</si>
  <si>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後期高齢者医療特別会計</t>
    <phoneticPr fontId="5"/>
  </si>
  <si>
    <t>水道事業会計</t>
    <phoneticPr fontId="5"/>
  </si>
  <si>
    <t>法適用企業</t>
    <phoneticPr fontId="5"/>
  </si>
  <si>
    <t>都祁水道事業会計</t>
    <phoneticPr fontId="5"/>
  </si>
  <si>
    <t>月ヶ瀬簡易水道事業会計</t>
    <phoneticPr fontId="5"/>
  </si>
  <si>
    <t>病院事業会計</t>
    <phoneticPr fontId="5"/>
  </si>
  <si>
    <t>下水道事業費特別会計</t>
    <phoneticPr fontId="5"/>
  </si>
  <si>
    <t>法非適用企業</t>
    <phoneticPr fontId="5"/>
  </si>
  <si>
    <t>針テラス事業特別会計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</si>
  <si>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</si>
  <si>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</si>
  <si>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</si>
  <si>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</si>
  <si>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</si>
  <si>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</si>
  <si>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</si>
  <si>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</si>
  <si>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</si>
  <si>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</si>
  <si>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</si>
  <si>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</si>
  <si>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</si>
  <si>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</si>
  <si>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</si>
  <si>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</si>
  <si>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</si>
  <si>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</si>
  <si>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</si>
  <si>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</si>
  <si>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</si>
  <si>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</si>
  <si>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</si>
  <si>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</si>
  <si>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</si>
  <si>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</si>
  <si>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</si>
  <si>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</si>
  <si>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</si>
  <si>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</si>
  <si>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</si>
  <si>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</si>
  <si>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</si>
  <si>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</si>
  <si>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</si>
  <si>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</si>
  <si>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</si>
  <si>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</si>
  <si>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</si>
  <si>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</si>
  <si>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</si>
  <si>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</si>
  <si>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</si>
  <si>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</si>
  <si>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</si>
  <si>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</si>
  <si>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</si>
  <si>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</si>
  <si>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</si>
  <si>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</si>
  <si>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</si>
  <si>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</si>
  <si>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</si>
  <si>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</si>
  <si>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</si>
  <si>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</si>
  <si>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</si>
  <si>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</si>
  <si>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</si>
  <si>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</si>
  <si>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</si>
  <si>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</si>
  <si>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</si>
  <si>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</si>
  <si>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</si>
  <si>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</si>
  <si>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</si>
  <si>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</si>
  <si>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</si>
  <si>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</si>
  <si>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</si>
  <si>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</si>
  <si>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</si>
  <si>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</si>
  <si>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</si>
  <si>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</si>
  <si>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</si>
  <si>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</si>
  <si>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</si>
  <si>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</si>
  <si>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</si>
  <si>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</si>
  <si>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</si>
  <si>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</si>
  <si>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</si>
  <si>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</si>
  <si>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</si>
  <si>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</si>
  <si>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</si>
  <si>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</si>
  <si>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</si>
  <si>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</si>
  <si>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</si>
  <si>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</si>
  <si>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</si>
  <si>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</si>
  <si>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</si>
  <si>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</si>
  <si>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</si>
  <si>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</si>
  <si>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</si>
  <si>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</si>
  <si>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</si>
  <si>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</si>
  <si>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</si>
  <si>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</si>
  <si>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</si>
  <si>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</si>
  <si>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</si>
  <si>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</si>
  <si>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</si>
  <si>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</si>
  <si>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</si>
  <si>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</si>
  <si>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</si>
  <si>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</si>
  <si>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</si>
  <si>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</si>
  <si>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</si>
  <si>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</si>
  <si>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</si>
  <si>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</si>
  <si>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</si>
  <si>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</si>
  <si>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</si>
  <si>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</si>
  <si>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</si>
  <si>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</si>
  <si>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</si>
  <si>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</si>
  <si>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</si>
  <si>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</si>
  <si>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</si>
  <si>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0.16</t>
  </si>
  <si>
    <t>▲ 0.25</t>
  </si>
  <si>
    <t>▲ 1.13</t>
  </si>
  <si>
    <t>▲ 0.02</t>
  </si>
  <si>
    <t>住宅新築資金等貸付金特別会計</t>
  </si>
  <si>
    <t>▲ 0.86</t>
  </si>
  <si>
    <t>▲ 0.85</t>
  </si>
  <si>
    <t>▲ 0.84</t>
  </si>
  <si>
    <t>▲ 0.82</t>
  </si>
  <si>
    <t>▲ 0.78</t>
  </si>
  <si>
    <t>下水道事業費特別会計</t>
  </si>
  <si>
    <t>▲ 0.52</t>
  </si>
  <si>
    <t>水道事業会計</t>
  </si>
  <si>
    <t>一般会計</t>
  </si>
  <si>
    <t>介護保険特別会計</t>
  </si>
  <si>
    <t>病院事業会計</t>
  </si>
  <si>
    <t>国民健康保険特別会計</t>
  </si>
  <si>
    <t>▲ 0.41</t>
  </si>
  <si>
    <t>都祁水道事業会計</t>
  </si>
  <si>
    <t>その他会計（赤字）</t>
  </si>
  <si>
    <t>▲ 1.79</t>
  </si>
  <si>
    <t>その他会計（黒字）</t>
  </si>
  <si>
    <t>-</t>
    <phoneticPr fontId="2"/>
  </si>
  <si>
    <t>-</t>
    <phoneticPr fontId="2"/>
  </si>
  <si>
    <t>-</t>
    <phoneticPr fontId="2"/>
  </si>
  <si>
    <t>奈良県市町村総合事務組合</t>
    <phoneticPr fontId="2"/>
  </si>
  <si>
    <t>山辺環境衛生組合</t>
    <phoneticPr fontId="2"/>
  </si>
  <si>
    <t>奈良県住宅新築資金等貸付金回収管理組合</t>
    <phoneticPr fontId="2"/>
  </si>
  <si>
    <t>奈良県後期高齢者医療広域連合</t>
    <phoneticPr fontId="2"/>
  </si>
  <si>
    <t>-</t>
    <phoneticPr fontId="2"/>
  </si>
  <si>
    <t>奈良市清美公社</t>
    <rPh sb="0" eb="3">
      <t>ナラシ</t>
    </rPh>
    <rPh sb="3" eb="5">
      <t>セイビ</t>
    </rPh>
    <rPh sb="5" eb="7">
      <t>コウシャ</t>
    </rPh>
    <phoneticPr fontId="2"/>
  </si>
  <si>
    <t>奈良市市街地開発</t>
    <rPh sb="0" eb="3">
      <t>ナラシ</t>
    </rPh>
    <rPh sb="3" eb="6">
      <t>シガイチ</t>
    </rPh>
    <rPh sb="6" eb="8">
      <t>カイハツ</t>
    </rPh>
    <phoneticPr fontId="2"/>
  </si>
  <si>
    <t>奈良市生涯学習財団</t>
    <rPh sb="0" eb="3">
      <t>ナラシ</t>
    </rPh>
    <rPh sb="3" eb="5">
      <t>ショウガイ</t>
    </rPh>
    <rPh sb="5" eb="7">
      <t>ガクシュウ</t>
    </rPh>
    <rPh sb="7" eb="9">
      <t>ザイダン</t>
    </rPh>
    <phoneticPr fontId="2"/>
  </si>
  <si>
    <t>奈良市総合財団</t>
    <rPh sb="0" eb="3">
      <t>ナラシ</t>
    </rPh>
    <rPh sb="3" eb="7">
      <t>ソウゴウザイダン</t>
    </rPh>
    <phoneticPr fontId="2"/>
  </si>
  <si>
    <t>まちづくり奈良</t>
    <rPh sb="5" eb="7">
      <t>ナラ</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</si>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</sst>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41705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41576</c:v>
                </c:pt>
                <c:pt idx="1">
                  <c:v>49144</c:v>
                </c:pt>
                <c:pt idx="2">
                  <c:v>28844</c:v>
                </c:pt>
                <c:pt idx="3">
                  <c:v>27835</c:v>
                </c:pt>
                <c:pt idx="4">
                  <c:v>29491</c:v>
                </c:pt>
              </c:numCache>
            </c:numRef>
          </c:val>
          <c:smooth val="0"/>
        </c:ser>
        <c:dLbls>
          <c:showLegendKey val="0"/>
          <c:showVal val="0"/>
          <c:showCatName val="0"/>
          <c:showSerName val="0"/>
          <c:showPercent val="0"/>
          <c:showBubbleSize val="0"/>
        </c:dLbls>
        <c:marker val="1"/>
        <c:smooth val="0"/>
        <c:axId val="97737728"/>
        <c:axId val="97748096"/>
      </c:lineChart>
      <c:catAx>
        <c:axId val="977377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48096"/>
        <c:crosses val="autoZero"/>
        <c:auto val="1"/>
        <c:lblAlgn val="ctr"/>
        <c:lblOffset val="100"/>
        <c:tickLblSkip val="1"/>
        <c:tickMarkSkip val="1"/>
        <c:noMultiLvlLbl val="0"/>
      </c:catAx>
      <c:valAx>
        <c:axId val="977480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37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0.11</c:v>
                </c:pt>
                <c:pt idx="1">
                  <c:v>0.1</c:v>
                </c:pt>
                <c:pt idx="2">
                  <c:v>0.1</c:v>
                </c:pt>
                <c:pt idx="3">
                  <c:v>0.08</c:v>
                </c:pt>
                <c:pt idx="4">
                  <c:v>0.65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1.86</c:v>
                </c:pt>
                <c:pt idx="1">
                  <c:v>1.67</c:v>
                </c:pt>
                <c:pt idx="2">
                  <c:v>0.59</c:v>
                </c:pt>
                <c:pt idx="3">
                  <c:v>0.66</c:v>
                </c:pt>
                <c:pt idx="4">
                  <c:v>0.71</c:v>
                </c:pt>
              </c:numCache>
            </c:numRef>
          </c:val>
        </c:ser>
        <c:dLbls>
          <c:showLegendKey val="0"/>
          <c:showVal val="0"/>
          <c:showCatName val="0"/>
          <c:showSerName val="0"/>
          <c:showPercent val="0"/>
          <c:showBubbleSize val="0"/>
        </c:dLbls>
        <c:gapWidth val="250"/>
        <c:overlap val="100"/>
        <c:axId val="99514240"/>
        <c:axId val="99520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-0.16</c:v>
                </c:pt>
                <c:pt idx="1">
                  <c:v>-0.25</c:v>
                </c:pt>
                <c:pt idx="2">
                  <c:v>-1.1299999999999999</c:v>
                </c:pt>
                <c:pt idx="3">
                  <c:v>-0.02</c:v>
                </c:pt>
                <c:pt idx="4">
                  <c:v>0.56999999999999995</c:v>
                </c:pt>
              </c:numCache>
            </c:numRef>
          </c:val>
          <c:smooth val="0"/>
        </c:ser>
        <c:dLbls>
          <c:showLegendKey val="0"/>
          <c:showVal val="0"/>
          <c:showCatName val="0"/>
          <c:showSerName val="0"/>
          <c:showPercent val="0"/>
          <c:showBubbleSize val="0"/>
        </c:dLbls>
        <c:marker val="1"/>
        <c:smooth val="0"/>
        <c:axId val="99514240"/>
        <c:axId val="99520512"/>
      </c:lineChart>
      <c:catAx>
        <c:axId val="9951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520512"/>
        <c:crosses val="autoZero"/>
        <c:auto val="1"/>
        <c:lblAlgn val="ctr"/>
        <c:lblOffset val="100"/>
        <c:tickLblSkip val="1"/>
        <c:tickMarkSkip val="1"/>
        <c:noMultiLvlLbl val="0"/>
      </c:catAx>
      <c:valAx>
        <c:axId val="9952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1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0.03</c:v>
                </c:pt>
                <c:pt idx="4">
                  <c:v>#N/A</c:v>
                </c:pt>
                <c:pt idx="5">
                  <c:v>0.02</c:v>
                </c:pt>
                <c:pt idx="6">
                  <c:v>#N/A</c:v>
                </c:pt>
                <c:pt idx="7">
                  <c:v>0.05</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1.79</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都祁水道事業会計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0.04</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0.41</c:v>
                </c:pt>
                <c:pt idx="1">
                  <c:v>#N/A</c:v>
                </c:pt>
                <c:pt idx="2">
                  <c:v>#N/A</c:v>
                </c:pt>
                <c:pt idx="3">
                  <c:v>0.36</c:v>
                </c:pt>
                <c:pt idx="4">
                  <c:v>#N/A</c:v>
                </c:pt>
                <c:pt idx="5">
                  <c:v>0.64</c:v>
                </c:pt>
                <c:pt idx="6">
                  <c:v>#N/A</c:v>
                </c:pt>
                <c:pt idx="7">
                  <c:v>0.71</c:v>
                </c:pt>
                <c:pt idx="8">
                  <c:v>#N/A</c:v>
                </c:pt>
                <c:pt idx="9">
                  <c:v>0.05</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0.08</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0.19</c:v>
                </c:pt>
                <c:pt idx="2">
                  <c:v>#N/A</c:v>
                </c:pt>
                <c:pt idx="3">
                  <c:v>0.13</c:v>
                </c:pt>
                <c:pt idx="4">
                  <c:v>#N/A</c:v>
                </c:pt>
                <c:pt idx="5">
                  <c:v>0.01</c:v>
                </c:pt>
                <c:pt idx="6">
                  <c:v>#N/A</c:v>
                </c:pt>
                <c:pt idx="7">
                  <c:v>0.45</c:v>
                </c:pt>
                <c:pt idx="8">
                  <c:v>#N/A</c:v>
                </c:pt>
                <c:pt idx="9">
                  <c:v>0.16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0.97</c:v>
                </c:pt>
                <c:pt idx="2">
                  <c:v>#N/A</c:v>
                </c:pt>
                <c:pt idx="3">
                  <c:v>0.95</c:v>
                </c:pt>
                <c:pt idx="4">
                  <c:v>#N/A</c:v>
                </c:pt>
                <c:pt idx="5">
                  <c:v>0.94</c:v>
                </c:pt>
                <c:pt idx="6">
                  <c:v>#N/A</c:v>
                </c:pt>
                <c:pt idx="7">
                  <c:v>0.9</c:v>
                </c:pt>
                <c:pt idx="8">
                  <c:v>#N/A</c:v>
                </c:pt>
                <c:pt idx="9">
                  <c:v>1.44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2.62</c:v>
                </c:pt>
                <c:pt idx="2">
                  <c:v>#N/A</c:v>
                </c:pt>
                <c:pt idx="3">
                  <c:v>3.08</c:v>
                </c:pt>
                <c:pt idx="4">
                  <c:v>#N/A</c:v>
                </c:pt>
                <c:pt idx="5">
                  <c:v>3.33</c:v>
                </c:pt>
                <c:pt idx="6">
                  <c:v>#N/A</c:v>
                </c:pt>
                <c:pt idx="7">
                  <c:v>3.12</c:v>
                </c:pt>
                <c:pt idx="8">
                  <c:v>#N/A</c:v>
                </c:pt>
                <c:pt idx="9">
                  <c:v>3.29</c:v>
                </c:pt>
              </c:numCache>
            </c:numRef>
          </c:val>
        </c:ser>
        <c:ser>
          <c:idx val="8"/>
          <c:order val="8"/>
          <c:tx>
            <c:strRef>
              <c:f>データシート!$A$35</c:f>
              <c:strCache>
                <c:ptCount val="1"/>
                <c:pt idx="0">
                  <c:v>下水道事業費特別会計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0.52</c:v>
                </c:pt>
                <c:pt idx="9">
                  <c:v>#N/A</c:v>
                </c:pt>
              </c:numCache>
            </c:numRef>
          </c:val>
        </c:ser>
        <c:ser>
          <c:idx val="9"/>
          <c:order val="9"/>
          <c:tx>
            <c:strRef>
              <c:f>データシート!$A$36</c:f>
              <c:strCache>
                <c:ptCount val="1"/>
                <c:pt idx="0">
                  <c:v>住宅新築資金等貸付金特別会計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0.86</c:v>
                </c:pt>
                <c:pt idx="1">
                  <c:v>#N/A</c:v>
                </c:pt>
                <c:pt idx="2">
                  <c:v>0.85</c:v>
                </c:pt>
                <c:pt idx="3">
                  <c:v>#N/A</c:v>
                </c:pt>
                <c:pt idx="4">
                  <c:v>0.84</c:v>
                </c:pt>
                <c:pt idx="5">
                  <c:v>#N/A</c:v>
                </c:pt>
                <c:pt idx="6">
                  <c:v>0.82</c:v>
                </c:pt>
                <c:pt idx="7">
                  <c:v>#N/A</c:v>
                </c:pt>
                <c:pt idx="8">
                  <c:v>0.78</c:v>
                </c:pt>
                <c:pt idx="9">
                  <c:v>#N/A</c:v>
                </c:pt>
              </c:numCache>
            </c:numRef>
          </c:val>
        </c:ser>
        <c:dLbls>
          <c:showLegendKey val="0"/>
          <c:showVal val="0"/>
          <c:showCatName val="0"/>
          <c:showSerName val="0"/>
          <c:showPercent val="0"/>
          <c:showBubbleSize val="0"/>
        </c:dLbls>
        <c:gapWidth val="150"/>
        <c:overlap val="100"/>
        <c:axId val="100741504"/>
        <c:axId val="100743040"/>
      </c:barChart>
      <c:catAx>
        <c:axId val="10074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743040"/>
        <c:crosses val="autoZero"/>
        <c:auto val="1"/>
        <c:lblAlgn val="ctr"/>
        <c:lblOffset val="100"/>
        <c:tickLblSkip val="1"/>
        <c:tickMarkSkip val="1"/>
        <c:noMultiLvlLbl val="0"/>
      </c:catAx>
      <c:valAx>
        <c:axId val="10074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741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12388</c:v>
                </c:pt>
                <c:pt idx="5">
                  <c:v>12378</c:v>
                </c:pt>
                <c:pt idx="8">
                  <c:v>12698</c:v>
                </c:pt>
                <c:pt idx="11">
                  <c:v>12819</c:v>
                </c:pt>
                <c:pt idx="14">
                  <c:v>13096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50</c:v>
                </c:pt>
                <c:pt idx="3">
                  <c:v>29</c:v>
                </c:pt>
                <c:pt idx="6">
                  <c:v>16</c:v>
                </c:pt>
                <c:pt idx="9">
                  <c:v>30</c:v>
                </c:pt>
                <c:pt idx="12">
                  <c:v>17</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161</c:v>
                </c:pt>
                <c:pt idx="3">
                  <c:v>57</c:v>
                </c:pt>
                <c:pt idx="6">
                  <c:v>20</c:v>
                </c:pt>
                <c:pt idx="9">
                  <c:v>38</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3573</c:v>
                </c:pt>
                <c:pt idx="3">
                  <c:v>3474</c:v>
                </c:pt>
                <c:pt idx="6">
                  <c:v>3460</c:v>
                </c:pt>
                <c:pt idx="9">
                  <c:v>3425</c:v>
                </c:pt>
                <c:pt idx="12">
                  <c:v>3197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17815</c:v>
                </c:pt>
                <c:pt idx="3">
                  <c:v>17929</c:v>
                </c:pt>
                <c:pt idx="6">
                  <c:v>18079</c:v>
                </c:pt>
                <c:pt idx="9">
                  <c:v>17740</c:v>
                </c:pt>
                <c:pt idx="12">
                  <c:v>18874</c:v>
                </c:pt>
              </c:numCache>
            </c:numRef>
          </c:val>
        </c:ser>
        <c:dLbls>
          <c:showLegendKey val="0"/>
          <c:showVal val="0"/>
          <c:showCatName val="0"/>
          <c:showSerName val="0"/>
          <c:showPercent val="0"/>
          <c:showBubbleSize val="0"/>
        </c:dLbls>
        <c:gapWidth val="100"/>
        <c:overlap val="100"/>
        <c:axId val="97426816"/>
        <c:axId val="97433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9211</c:v>
                </c:pt>
                <c:pt idx="2">
                  <c:v>#N/A</c:v>
                </c:pt>
                <c:pt idx="3">
                  <c:v>#N/A</c:v>
                </c:pt>
                <c:pt idx="4">
                  <c:v>9111</c:v>
                </c:pt>
                <c:pt idx="5">
                  <c:v>#N/A</c:v>
                </c:pt>
                <c:pt idx="6">
                  <c:v>#N/A</c:v>
                </c:pt>
                <c:pt idx="7">
                  <c:v>8877</c:v>
                </c:pt>
                <c:pt idx="8">
                  <c:v>#N/A</c:v>
                </c:pt>
                <c:pt idx="9">
                  <c:v>#N/A</c:v>
                </c:pt>
                <c:pt idx="10">
                  <c:v>8414</c:v>
                </c:pt>
                <c:pt idx="11">
                  <c:v>#N/A</c:v>
                </c:pt>
                <c:pt idx="12">
                  <c:v>#N/A</c:v>
                </c:pt>
                <c:pt idx="13">
                  <c:v>9000</c:v>
                </c:pt>
                <c:pt idx="14">
                  <c:v>#N/A</c:v>
                </c:pt>
              </c:numCache>
            </c:numRef>
          </c:val>
          <c:smooth val="0"/>
        </c:ser>
        <c:dLbls>
          <c:showLegendKey val="0"/>
          <c:showVal val="0"/>
          <c:showCatName val="0"/>
          <c:showSerName val="0"/>
          <c:showPercent val="0"/>
          <c:showBubbleSize val="0"/>
        </c:dLbls>
        <c:marker val="1"/>
        <c:smooth val="0"/>
        <c:axId val="97426816"/>
        <c:axId val="97433088"/>
      </c:lineChart>
      <c:catAx>
        <c:axId val="9742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433088"/>
        <c:crosses val="autoZero"/>
        <c:auto val="1"/>
        <c:lblAlgn val="ctr"/>
        <c:lblOffset val="100"/>
        <c:tickLblSkip val="1"/>
        <c:tickMarkSkip val="1"/>
        <c:noMultiLvlLbl val="0"/>
      </c:catAx>
      <c:valAx>
        <c:axId val="9743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42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108885</c:v>
                </c:pt>
                <c:pt idx="5">
                  <c:v>114183</c:v>
                </c:pt>
                <c:pt idx="8">
                  <c:v>115911</c:v>
                </c:pt>
                <c:pt idx="11">
                  <c:v>117770</c:v>
                </c:pt>
                <c:pt idx="14">
                  <c:v>119945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43781</c:v>
                </c:pt>
                <c:pt idx="5">
                  <c:v>42846</c:v>
                </c:pt>
                <c:pt idx="8">
                  <c:v>40974</c:v>
                </c:pt>
                <c:pt idx="11">
                  <c:v>39587</c:v>
                </c:pt>
                <c:pt idx="14">
                  <c:v>37402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4945</c:v>
                </c:pt>
                <c:pt idx="5">
                  <c:v>4964</c:v>
                </c:pt>
                <c:pt idx="8">
                  <c:v>4080</c:v>
                </c:pt>
                <c:pt idx="11">
                  <c:v>3992</c:v>
                </c:pt>
                <c:pt idx="14">
                  <c:v>4666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20699</c:v>
                </c:pt>
                <c:pt idx="3">
                  <c:v>18394</c:v>
                </c:pt>
                <c:pt idx="6">
                  <c:v>18489</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31336</c:v>
                </c:pt>
                <c:pt idx="3">
                  <c:v>29675</c:v>
                </c:pt>
                <c:pt idx="6">
                  <c:v>28907</c:v>
                </c:pt>
                <c:pt idx="9">
                  <c:v>27339</c:v>
                </c:pt>
                <c:pt idx="12">
                  <c:v>24869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48996</c:v>
                </c:pt>
                <c:pt idx="3">
                  <c:v>46244</c:v>
                </c:pt>
                <c:pt idx="6">
                  <c:v>44535</c:v>
                </c:pt>
                <c:pt idx="9">
                  <c:v>42972</c:v>
                </c:pt>
                <c:pt idx="12">
                  <c:v>41038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1642</c:v>
                </c:pt>
                <c:pt idx="3">
                  <c:v>1493</c:v>
                </c:pt>
                <c:pt idx="6">
                  <c:v>881</c:v>
                </c:pt>
                <c:pt idx="9">
                  <c:v>52</c:v>
                </c:pt>
                <c:pt idx="12">
                  <c:v>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191544</c:v>
                </c:pt>
                <c:pt idx="3">
                  <c:v>201274</c:v>
                </c:pt>
                <c:pt idx="6">
                  <c:v>200580</c:v>
                </c:pt>
                <c:pt idx="9">
                  <c:v>218935</c:v>
                </c:pt>
                <c:pt idx="12">
                  <c:v>219339</c:v>
                </c:pt>
              </c:numCache>
            </c:numRef>
          </c:val>
        </c:ser>
        <c:dLbls>
          <c:showLegendKey val="0"/>
          <c:showVal val="0"/>
          <c:showCatName val="0"/>
          <c:showSerName val="0"/>
          <c:showPercent val="0"/>
          <c:showBubbleSize val="0"/>
        </c:dLbls>
        <c:gapWidth val="100"/>
        <c:overlap val="100"/>
        <c:axId val="100726656"/>
        <c:axId val="99561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136606</c:v>
                </c:pt>
                <c:pt idx="2">
                  <c:v>#N/A</c:v>
                </c:pt>
                <c:pt idx="3">
                  <c:v>#N/A</c:v>
                </c:pt>
                <c:pt idx="4">
                  <c:v>135088</c:v>
                </c:pt>
                <c:pt idx="5">
                  <c:v>#N/A</c:v>
                </c:pt>
                <c:pt idx="6">
                  <c:v>#N/A</c:v>
                </c:pt>
                <c:pt idx="7">
                  <c:v>132425</c:v>
                </c:pt>
                <c:pt idx="8">
                  <c:v>#N/A</c:v>
                </c:pt>
                <c:pt idx="9">
                  <c:v>#N/A</c:v>
                </c:pt>
                <c:pt idx="10">
                  <c:v>127949</c:v>
                </c:pt>
                <c:pt idx="11">
                  <c:v>#N/A</c:v>
                </c:pt>
                <c:pt idx="12">
                  <c:v>#N/A</c:v>
                </c:pt>
                <c:pt idx="13">
                  <c:v>123279</c:v>
                </c:pt>
                <c:pt idx="14">
                  <c:v>#N/A</c:v>
                </c:pt>
              </c:numCache>
            </c:numRef>
          </c:val>
          <c:smooth val="0"/>
        </c:ser>
        <c:dLbls>
          <c:showLegendKey val="0"/>
          <c:showVal val="0"/>
          <c:showCatName val="0"/>
          <c:showSerName val="0"/>
          <c:showPercent val="0"/>
          <c:showBubbleSize val="0"/>
        </c:dLbls>
        <c:marker val="1"/>
        <c:smooth val="0"/>
        <c:axId val="100726656"/>
        <c:axId val="99561472"/>
      </c:lineChart>
      <c:catAx>
        <c:axId val="10072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561472"/>
        <c:crosses val="autoZero"/>
        <c:auto val="1"/>
        <c:lblAlgn val="ctr"/>
        <c:lblOffset val="100"/>
        <c:tickLblSkip val="1"/>
        <c:tickMarkSkip val="1"/>
        <c:noMultiLvlLbl val="0"/>
      </c:catAx>
      <c:valAx>
        <c:axId val="9956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72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364,969
362,118
276.84
123,069,745
122,452,487
490,225
75,237,967
217,072,418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188.1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消防費関係や地域振興費の減による需要の減少の一方で、市民税所得割や市町村たばこ税の増加に伴い、単年度指数も増加し、</a:t>
          </a:r>
          <a:r>
            <a:rPr kumimoji="1" lang="en-US" altLang="ja-JP" sz="1100">
              <a:latin typeface="ＭＳ Ｐゴシック"/>
            </a:rPr>
            <a:t>3</a:t>
          </a:r>
          <a:r>
            <a:rPr kumimoji="1" lang="ja-JP" altLang="en-US" sz="1100">
              <a:latin typeface="ＭＳ Ｐゴシック"/>
            </a:rPr>
            <a:t>か年平均は前年度と比較して横ばいとなった。</a:t>
          </a:r>
          <a:endParaRPr kumimoji="1" lang="en-US" altLang="ja-JP" sz="1100">
            <a:latin typeface="ＭＳ Ｐゴシック"/>
          </a:endParaRPr>
        </a:p>
        <a:p>
          <a:r>
            <a:rPr kumimoji="1" lang="ja-JP" altLang="en-US" sz="1100">
              <a:latin typeface="ＭＳ Ｐゴシック"/>
            </a:rPr>
            <a:t>受益者負担の見直し等、財源確保の取組を強化し、また税収入の増加につながるよう戦略的に本市の経済基盤を強化しつつ、人事管理の適正化等による簡素で効率的な行政運営、公債費の縮減等、財政規律の一層の強化により、財政基盤の安定化に今後も務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44</xdr:row>
      <xdr:rowOff>44450</xdr:rowOff>
    </xdr:to>
    <xdr:cxnSp macro="">
      <xdr:nvCxnSpPr>
        <xdr:cNvPr id="61" name="直線コネクタ 60"/>
        <xdr:cNvCxnSpPr/>
      </xdr:nvCxnSpPr>
      <xdr:spPr>
        <a:xfrm flipV="1">
          <a:off x="4953000" y="611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6350</xdr:rowOff>
    </xdr:to>
    <xdr:cxnSp macro="">
      <xdr:nvCxnSpPr>
        <xdr:cNvPr id="66" name="直線コネクタ 65"/>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7"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8" name="フローチャート : 判断 67"/>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153670</xdr:rowOff>
    </xdr:from>
    <xdr:to>
      <xdr:col>6</xdr:col>
      <xdr:colOff>0</xdr:colOff>
      <xdr:row>40</xdr:row>
      <xdr:rowOff>6350</xdr:rowOff>
    </xdr:to>
    <xdr:cxnSp macro="">
      <xdr:nvCxnSpPr>
        <xdr:cNvPr id="69" name="直線コネクタ 68"/>
        <xdr:cNvCxnSpPr/>
      </xdr:nvCxnSpPr>
      <xdr:spPr>
        <a:xfrm>
          <a:off x="3225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70" name="フローチャート : 判断 69"/>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1" name="テキスト ボックス 70"/>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105410</xdr:rowOff>
    </xdr:from>
    <xdr:to>
      <xdr:col>4</xdr:col>
      <xdr:colOff>482600</xdr:colOff>
      <xdr:row>39</xdr:row>
      <xdr:rowOff>153670</xdr:rowOff>
    </xdr:to>
    <xdr:cxnSp macro="">
      <xdr:nvCxnSpPr>
        <xdr:cNvPr id="72" name="直線コネクタ 71"/>
        <xdr:cNvCxnSpPr/>
      </xdr:nvCxnSpPr>
      <xdr:spPr>
        <a:xfrm>
          <a:off x="2336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78740</xdr:rowOff>
    </xdr:from>
    <xdr:to>
      <xdr:col>4</xdr:col>
      <xdr:colOff>533400</xdr:colOff>
      <xdr:row>40</xdr:row>
      <xdr:rowOff>8890</xdr:rowOff>
    </xdr:to>
    <xdr:sp macro="" textlink="">
      <xdr:nvSpPr>
        <xdr:cNvPr id="73" name="フローチャート : 判断 72"/>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19067</xdr:rowOff>
    </xdr:from>
    <xdr:ext cx="762000" cy="259045"/>
    <xdr:sp macro="" textlink="">
      <xdr:nvSpPr>
        <xdr:cNvPr id="74" name="テキスト ボックス 73"/>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81280</xdr:rowOff>
    </xdr:from>
    <xdr:to>
      <xdr:col>3</xdr:col>
      <xdr:colOff>279400</xdr:colOff>
      <xdr:row>39</xdr:row>
      <xdr:rowOff>105410</xdr:rowOff>
    </xdr:to>
    <xdr:cxnSp macro="">
      <xdr:nvCxnSpPr>
        <xdr:cNvPr id="75" name="直線コネクタ 74"/>
        <xdr:cNvCxnSpPr/>
      </xdr:nvCxnSpPr>
      <xdr:spPr>
        <a:xfrm>
          <a:off x="1447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54610</xdr:rowOff>
    </xdr:from>
    <xdr:to>
      <xdr:col>3</xdr:col>
      <xdr:colOff>330200</xdr:colOff>
      <xdr:row>39</xdr:row>
      <xdr:rowOff>156210</xdr:rowOff>
    </xdr:to>
    <xdr:sp macro="" textlink="">
      <xdr:nvSpPr>
        <xdr:cNvPr id="76" name="フローチャート : 判断 75"/>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140987</xdr:rowOff>
    </xdr:from>
    <xdr:ext cx="762000" cy="259045"/>
    <xdr:sp macro="" textlink="">
      <xdr:nvSpPr>
        <xdr:cNvPr id="77" name="テキスト ボックス 76"/>
        <xdr:cNvSpPr txBox="1"/>
      </xdr:nvSpPr>
      <xdr:spPr>
        <a:xfrm>
          <a:off x="1955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78" name="フローチャート : 判断 77"/>
        <xdr:cNvSpPr/>
      </xdr:nvSpPr>
      <xdr:spPr>
        <a:xfrm>
          <a:off x="1397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93997</xdr:rowOff>
    </xdr:from>
    <xdr:ext cx="762000" cy="259045"/>
    <xdr:sp macro="" textlink="">
      <xdr:nvSpPr>
        <xdr:cNvPr id="79" name="テキスト ボックス 78"/>
        <xdr:cNvSpPr txBox="1"/>
      </xdr:nvSpPr>
      <xdr:spPr>
        <a:xfrm>
          <a:off x="1066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5" name="円/楕円 84"/>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99077</xdr:rowOff>
    </xdr:from>
    <xdr:ext cx="762000" cy="259045"/>
    <xdr:sp macro="" textlink="">
      <xdr:nvSpPr>
        <xdr:cNvPr id="86" name="財政力該当値テキスト"/>
        <xdr:cNvSpPr txBox="1"/>
      </xdr:nvSpPr>
      <xdr:spPr>
        <a:xfrm>
          <a:off x="5041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87" name="円/楕円 86"/>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41927</xdr:rowOff>
    </xdr:from>
    <xdr:ext cx="736600" cy="259045"/>
    <xdr:sp macro="" textlink="">
      <xdr:nvSpPr>
        <xdr:cNvPr id="88" name="テキスト ボックス 87"/>
        <xdr:cNvSpPr txBox="1"/>
      </xdr:nvSpPr>
      <xdr:spPr>
        <a:xfrm>
          <a:off x="3733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102870</xdr:rowOff>
    </xdr:from>
    <xdr:to>
      <xdr:col>4</xdr:col>
      <xdr:colOff>533400</xdr:colOff>
      <xdr:row>40</xdr:row>
      <xdr:rowOff>33020</xdr:rowOff>
    </xdr:to>
    <xdr:sp macro="" textlink="">
      <xdr:nvSpPr>
        <xdr:cNvPr id="89" name="円/楕円 88"/>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17797</xdr:rowOff>
    </xdr:from>
    <xdr:ext cx="762000" cy="259045"/>
    <xdr:sp macro="" textlink="">
      <xdr:nvSpPr>
        <xdr:cNvPr id="90" name="テキスト ボックス 89"/>
        <xdr:cNvSpPr txBox="1"/>
      </xdr:nvSpPr>
      <xdr:spPr>
        <a:xfrm>
          <a:off x="2844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54610</xdr:rowOff>
    </xdr:from>
    <xdr:to>
      <xdr:col>3</xdr:col>
      <xdr:colOff>330200</xdr:colOff>
      <xdr:row>39</xdr:row>
      <xdr:rowOff>156210</xdr:rowOff>
    </xdr:to>
    <xdr:sp macro="" textlink="">
      <xdr:nvSpPr>
        <xdr:cNvPr id="91" name="円/楕円 90"/>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166387</xdr:rowOff>
    </xdr:from>
    <xdr:ext cx="762000" cy="259045"/>
    <xdr:sp macro="" textlink="">
      <xdr:nvSpPr>
        <xdr:cNvPr id="92" name="テキスト ボックス 91"/>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30480</xdr:rowOff>
    </xdr:from>
    <xdr:to>
      <xdr:col>2</xdr:col>
      <xdr:colOff>127000</xdr:colOff>
      <xdr:row>39</xdr:row>
      <xdr:rowOff>132080</xdr:rowOff>
    </xdr:to>
    <xdr:sp macro="" textlink="">
      <xdr:nvSpPr>
        <xdr:cNvPr id="93" name="円/楕円 92"/>
        <xdr:cNvSpPr/>
      </xdr:nvSpPr>
      <xdr:spPr>
        <a:xfrm>
          <a:off x="1397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116857</xdr:rowOff>
    </xdr:from>
    <xdr:ext cx="762000" cy="259045"/>
    <xdr:sp macro="" textlink="">
      <xdr:nvSpPr>
        <xdr:cNvPr id="94" name="テキスト ボックス 93"/>
        <xdr:cNvSpPr txBox="1"/>
      </xdr:nvSpPr>
      <xdr:spPr>
        <a:xfrm>
          <a:off x="1066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歳入面では普通交付税が減となった一方、市税収入、各種交付金、財産収入が増となり、歳入全体は増となった。歳出面では、職員給料の削減などによる人件費の減、繰出金が減となった一方、第三セクター等改革推進債の返還等に伴う公債費の増や物件費が増加したため、歳出全体は増となった。歳入が増え、歳出も増となった結果、経常収支比率は前年度と比較してほぼ横ばいとなった。類似団体平均と比較しても依然として高い水準であり、歳入においては、市税等債権回収の強化、受益者負担の見直し等、財源確保の取組を強化し、歳出においては、定員適正化計画のもと、人事管理の適正化に取り組み人件費の抑制に努め、また市債発行の抑制による公債費の縮減等、義務的経費の縮減に引き続き取り組む。</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66</xdr:row>
      <xdr:rowOff>82550</xdr:rowOff>
    </xdr:to>
    <xdr:cxnSp macro="">
      <xdr:nvCxnSpPr>
        <xdr:cNvPr id="124" name="直線コネクタ 123"/>
        <xdr:cNvCxnSpPr/>
      </xdr:nvCxnSpPr>
      <xdr:spPr>
        <a:xfrm flipV="1">
          <a:off x="4953000" y="1021588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5"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6" name="直線コネクタ 125"/>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7"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28" name="直線コネクタ 127"/>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82550</xdr:rowOff>
    </xdr:from>
    <xdr:to>
      <xdr:col>7</xdr:col>
      <xdr:colOff>152400</xdr:colOff>
      <xdr:row>66</xdr:row>
      <xdr:rowOff>90594</xdr:rowOff>
    </xdr:to>
    <xdr:cxnSp macro="">
      <xdr:nvCxnSpPr>
        <xdr:cNvPr id="129" name="直線コネクタ 128"/>
        <xdr:cNvCxnSpPr/>
      </xdr:nvCxnSpPr>
      <xdr:spPr>
        <a:xfrm flipV="1">
          <a:off x="4114800" y="113982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122783</xdr:rowOff>
    </xdr:from>
    <xdr:ext cx="762000" cy="259045"/>
    <xdr:sp macro="" textlink="">
      <xdr:nvSpPr>
        <xdr:cNvPr id="130" name="財政構造の弾力性平均値テキスト"/>
        <xdr:cNvSpPr txBox="1"/>
      </xdr:nvSpPr>
      <xdr:spPr>
        <a:xfrm>
          <a:off x="5041900" y="10581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31" name="フローチャート : 判断 130"/>
        <xdr:cNvSpPr/>
      </xdr:nvSpPr>
      <xdr:spPr>
        <a:xfrm>
          <a:off x="49022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90594</xdr:rowOff>
    </xdr:from>
    <xdr:to>
      <xdr:col>6</xdr:col>
      <xdr:colOff>0</xdr:colOff>
      <xdr:row>67</xdr:row>
      <xdr:rowOff>23706</xdr:rowOff>
    </xdr:to>
    <xdr:cxnSp macro="">
      <xdr:nvCxnSpPr>
        <xdr:cNvPr id="132" name="直線コネクタ 131"/>
        <xdr:cNvCxnSpPr/>
      </xdr:nvCxnSpPr>
      <xdr:spPr>
        <a:xfrm flipV="1">
          <a:off x="3225800" y="114062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3" name="フローチャート : 判断 132"/>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4" name="テキスト ボックス 133"/>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117263</xdr:rowOff>
    </xdr:from>
    <xdr:to>
      <xdr:col>4</xdr:col>
      <xdr:colOff>482600</xdr:colOff>
      <xdr:row>67</xdr:row>
      <xdr:rowOff>23706</xdr:rowOff>
    </xdr:to>
    <xdr:cxnSp macro="">
      <xdr:nvCxnSpPr>
        <xdr:cNvPr id="135" name="直線コネクタ 134"/>
        <xdr:cNvCxnSpPr/>
      </xdr:nvCxnSpPr>
      <xdr:spPr>
        <a:xfrm>
          <a:off x="2336800" y="11261513"/>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6" name="フローチャート : 判断 135"/>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37" name="テキスト ボックス 136"/>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117263</xdr:rowOff>
    </xdr:from>
    <xdr:to>
      <xdr:col>3</xdr:col>
      <xdr:colOff>279400</xdr:colOff>
      <xdr:row>67</xdr:row>
      <xdr:rowOff>15663</xdr:rowOff>
    </xdr:to>
    <xdr:cxnSp macro="">
      <xdr:nvCxnSpPr>
        <xdr:cNvPr id="138" name="直線コネクタ 137"/>
        <xdr:cNvCxnSpPr/>
      </xdr:nvCxnSpPr>
      <xdr:spPr>
        <a:xfrm flipV="1">
          <a:off x="1447800" y="1126151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39" name="フローチャート : 判断 138"/>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0" name="テキスト ボックス 139"/>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2" name="テキスト ボックス 141"/>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31750</xdr:rowOff>
    </xdr:from>
    <xdr:to>
      <xdr:col>7</xdr:col>
      <xdr:colOff>203200</xdr:colOff>
      <xdr:row>66</xdr:row>
      <xdr:rowOff>133350</xdr:rowOff>
    </xdr:to>
    <xdr:sp macro="" textlink="">
      <xdr:nvSpPr>
        <xdr:cNvPr id="148" name="円/楕円 147"/>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99077</xdr:rowOff>
    </xdr:from>
    <xdr:ext cx="762000" cy="259045"/>
    <xdr:sp macro="" textlink="">
      <xdr:nvSpPr>
        <xdr:cNvPr id="149" name="財政構造の弾力性該当値テキスト"/>
        <xdr:cNvSpPr txBox="1"/>
      </xdr:nvSpPr>
      <xdr:spPr>
        <a:xfrm>
          <a:off x="5041900" y="1124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39794</xdr:rowOff>
    </xdr:from>
    <xdr:to>
      <xdr:col>6</xdr:col>
      <xdr:colOff>50800</xdr:colOff>
      <xdr:row>66</xdr:row>
      <xdr:rowOff>141394</xdr:rowOff>
    </xdr:to>
    <xdr:sp macro="" textlink="">
      <xdr:nvSpPr>
        <xdr:cNvPr id="150" name="円/楕円 149"/>
        <xdr:cNvSpPr/>
      </xdr:nvSpPr>
      <xdr:spPr>
        <a:xfrm>
          <a:off x="4064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126171</xdr:rowOff>
    </xdr:from>
    <xdr:ext cx="736600" cy="259045"/>
    <xdr:sp macro="" textlink="">
      <xdr:nvSpPr>
        <xdr:cNvPr id="151" name="テキスト ボックス 150"/>
        <xdr:cNvSpPr txBox="1"/>
      </xdr:nvSpPr>
      <xdr:spPr>
        <a:xfrm>
          <a:off x="3733800" y="114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144356</xdr:rowOff>
    </xdr:from>
    <xdr:to>
      <xdr:col>4</xdr:col>
      <xdr:colOff>533400</xdr:colOff>
      <xdr:row>67</xdr:row>
      <xdr:rowOff>74506</xdr:rowOff>
    </xdr:to>
    <xdr:sp macro="" textlink="">
      <xdr:nvSpPr>
        <xdr:cNvPr id="152" name="円/楕円 151"/>
        <xdr:cNvSpPr/>
      </xdr:nvSpPr>
      <xdr:spPr>
        <a:xfrm>
          <a:off x="3175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59283</xdr:rowOff>
    </xdr:from>
    <xdr:ext cx="762000" cy="259045"/>
    <xdr:sp macro="" textlink="">
      <xdr:nvSpPr>
        <xdr:cNvPr id="153" name="テキスト ボックス 152"/>
        <xdr:cNvSpPr txBox="1"/>
      </xdr:nvSpPr>
      <xdr:spPr>
        <a:xfrm>
          <a:off x="2844800"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66463</xdr:rowOff>
    </xdr:from>
    <xdr:to>
      <xdr:col>3</xdr:col>
      <xdr:colOff>330200</xdr:colOff>
      <xdr:row>65</xdr:row>
      <xdr:rowOff>168063</xdr:rowOff>
    </xdr:to>
    <xdr:sp macro="" textlink="">
      <xdr:nvSpPr>
        <xdr:cNvPr id="154" name="円/楕円 153"/>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152840</xdr:rowOff>
    </xdr:from>
    <xdr:ext cx="762000" cy="259045"/>
    <xdr:sp macro="" textlink="">
      <xdr:nvSpPr>
        <xdr:cNvPr id="155" name="テキスト ボックス 154"/>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136313</xdr:rowOff>
    </xdr:from>
    <xdr:to>
      <xdr:col>2</xdr:col>
      <xdr:colOff>127000</xdr:colOff>
      <xdr:row>67</xdr:row>
      <xdr:rowOff>66463</xdr:rowOff>
    </xdr:to>
    <xdr:sp macro="" textlink="">
      <xdr:nvSpPr>
        <xdr:cNvPr id="156" name="円/楕円 155"/>
        <xdr:cNvSpPr/>
      </xdr:nvSpPr>
      <xdr:spPr>
        <a:xfrm>
          <a:off x="1397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51240</xdr:rowOff>
    </xdr:from>
    <xdr:ext cx="762000" cy="259045"/>
    <xdr:sp macro="" textlink="">
      <xdr:nvSpPr>
        <xdr:cNvPr id="157" name="テキスト ボックス 156"/>
        <xdr:cNvSpPr txBox="1"/>
      </xdr:nvSpPr>
      <xdr:spPr>
        <a:xfrm>
          <a:off x="1066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[105,113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類似団体平均に比べ高くなっているのは、ごみ収集業務・保育所・幼稚園等を直営で行っていることにより、職員数が類似団体と比較して多くなっており人件費が高水準にあることが、その主な要因である。</a:t>
          </a:r>
          <a:endParaRPr kumimoji="1" lang="en-US" altLang="ja-JP" sz="1100">
            <a:latin typeface="ＭＳ Ｐゴシック"/>
          </a:endParaRPr>
        </a:p>
        <a:p>
          <a:r>
            <a:rPr kumimoji="1" lang="ja-JP" altLang="en-US" sz="1100">
              <a:latin typeface="ＭＳ Ｐゴシック"/>
            </a:rPr>
            <a:t>行財政改革の取り組みにより、</a:t>
          </a:r>
          <a:r>
            <a:rPr kumimoji="1" lang="ja-JP" altLang="ja-JP" sz="1100">
              <a:solidFill>
                <a:schemeClr val="dk1"/>
              </a:solidFill>
              <a:effectLst/>
              <a:latin typeface="+mn-lt"/>
              <a:ea typeface="+mn-ea"/>
              <a:cs typeface="+mn-cs"/>
            </a:rPr>
            <a:t>ごみの収集業務や公民館運営、学校給食調理業務などの民間委託化を推進し、職員人件費等から委託料（物件費）へシフト</a:t>
          </a:r>
          <a:r>
            <a:rPr kumimoji="1" lang="ja-JP" altLang="en-US" sz="1100">
              <a:solidFill>
                <a:schemeClr val="dk1"/>
              </a:solidFill>
              <a:effectLst/>
              <a:latin typeface="+mn-lt"/>
              <a:ea typeface="+mn-ea"/>
              <a:cs typeface="+mn-cs"/>
            </a:rPr>
            <a:t>さることで、</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年連続減少と改善はみられるものの、今後も順次民間委託化を進め人件費・物件費等縮減に取り組む。</a:t>
          </a:r>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85" name="直線コネクタ 184"/>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86"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87" name="直線コネクタ 186"/>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88"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89" name="直線コネクタ 188"/>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65318</xdr:rowOff>
    </xdr:from>
    <xdr:to>
      <xdr:col>7</xdr:col>
      <xdr:colOff>152400</xdr:colOff>
      <xdr:row>82</xdr:row>
      <xdr:rowOff>88933</xdr:rowOff>
    </xdr:to>
    <xdr:cxnSp macro="">
      <xdr:nvCxnSpPr>
        <xdr:cNvPr id="190" name="直線コネクタ 189"/>
        <xdr:cNvCxnSpPr/>
      </xdr:nvCxnSpPr>
      <xdr:spPr>
        <a:xfrm flipV="1">
          <a:off x="4114800" y="14124218"/>
          <a:ext cx="838200" cy="2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141268</xdr:rowOff>
    </xdr:from>
    <xdr:ext cx="762000" cy="259045"/>
    <xdr:sp macro="" textlink="">
      <xdr:nvSpPr>
        <xdr:cNvPr id="191" name="人件費・物件費等の状況平均値テキスト"/>
        <xdr:cNvSpPr txBox="1"/>
      </xdr:nvSpPr>
      <xdr:spPr>
        <a:xfrm>
          <a:off x="5041900" y="13857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2" name="フローチャート : 判断 191"/>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88933</xdr:rowOff>
    </xdr:from>
    <xdr:to>
      <xdr:col>6</xdr:col>
      <xdr:colOff>0</xdr:colOff>
      <xdr:row>82</xdr:row>
      <xdr:rowOff>155870</xdr:rowOff>
    </xdr:to>
    <xdr:cxnSp macro="">
      <xdr:nvCxnSpPr>
        <xdr:cNvPr id="193" name="直線コネクタ 192"/>
        <xdr:cNvCxnSpPr/>
      </xdr:nvCxnSpPr>
      <xdr:spPr>
        <a:xfrm flipV="1">
          <a:off x="3225800" y="14147833"/>
          <a:ext cx="889000" cy="6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138545</xdr:rowOff>
    </xdr:from>
    <xdr:to>
      <xdr:col>6</xdr:col>
      <xdr:colOff>50800</xdr:colOff>
      <xdr:row>82</xdr:row>
      <xdr:rowOff>68695</xdr:rowOff>
    </xdr:to>
    <xdr:sp macro="" textlink="">
      <xdr:nvSpPr>
        <xdr:cNvPr id="194" name="フローチャート : 判断 193"/>
        <xdr:cNvSpPr/>
      </xdr:nvSpPr>
      <xdr:spPr>
        <a:xfrm>
          <a:off x="4064000" y="1402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78872</xdr:rowOff>
    </xdr:from>
    <xdr:ext cx="736600" cy="259045"/>
    <xdr:sp macro="" textlink="">
      <xdr:nvSpPr>
        <xdr:cNvPr id="195" name="テキスト ボックス 194"/>
        <xdr:cNvSpPr txBox="1"/>
      </xdr:nvSpPr>
      <xdr:spPr>
        <a:xfrm>
          <a:off x="3733800" y="1379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149275</xdr:rowOff>
    </xdr:from>
    <xdr:to>
      <xdr:col>4</xdr:col>
      <xdr:colOff>482600</xdr:colOff>
      <xdr:row>82</xdr:row>
      <xdr:rowOff>155870</xdr:rowOff>
    </xdr:to>
    <xdr:cxnSp macro="">
      <xdr:nvCxnSpPr>
        <xdr:cNvPr id="196" name="直線コネクタ 195"/>
        <xdr:cNvCxnSpPr/>
      </xdr:nvCxnSpPr>
      <xdr:spPr>
        <a:xfrm>
          <a:off x="2336800" y="14208175"/>
          <a:ext cx="8890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165297</xdr:rowOff>
    </xdr:from>
    <xdr:to>
      <xdr:col>4</xdr:col>
      <xdr:colOff>533400</xdr:colOff>
      <xdr:row>82</xdr:row>
      <xdr:rowOff>95447</xdr:rowOff>
    </xdr:to>
    <xdr:sp macro="" textlink="">
      <xdr:nvSpPr>
        <xdr:cNvPr id="197" name="フローチャート : 判断 196"/>
        <xdr:cNvSpPr/>
      </xdr:nvSpPr>
      <xdr:spPr>
        <a:xfrm>
          <a:off x="3175000" y="140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105624</xdr:rowOff>
    </xdr:from>
    <xdr:ext cx="762000" cy="259045"/>
    <xdr:sp macro="" textlink="">
      <xdr:nvSpPr>
        <xdr:cNvPr id="198" name="テキスト ボックス 197"/>
        <xdr:cNvSpPr txBox="1"/>
      </xdr:nvSpPr>
      <xdr:spPr>
        <a:xfrm>
          <a:off x="2844800" y="138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144608</xdr:rowOff>
    </xdr:from>
    <xdr:to>
      <xdr:col>3</xdr:col>
      <xdr:colOff>279400</xdr:colOff>
      <xdr:row>82</xdr:row>
      <xdr:rowOff>149275</xdr:rowOff>
    </xdr:to>
    <xdr:cxnSp macro="">
      <xdr:nvCxnSpPr>
        <xdr:cNvPr id="199" name="直線コネクタ 198"/>
        <xdr:cNvCxnSpPr/>
      </xdr:nvCxnSpPr>
      <xdr:spPr>
        <a:xfrm>
          <a:off x="1447800" y="14203508"/>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106468</xdr:rowOff>
    </xdr:from>
    <xdr:to>
      <xdr:col>3</xdr:col>
      <xdr:colOff>330200</xdr:colOff>
      <xdr:row>82</xdr:row>
      <xdr:rowOff>36618</xdr:rowOff>
    </xdr:to>
    <xdr:sp macro="" textlink="">
      <xdr:nvSpPr>
        <xdr:cNvPr id="200" name="フローチャート : 判断 199"/>
        <xdr:cNvSpPr/>
      </xdr:nvSpPr>
      <xdr:spPr>
        <a:xfrm>
          <a:off x="2286000" y="13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46795</xdr:rowOff>
    </xdr:from>
    <xdr:ext cx="762000" cy="259045"/>
    <xdr:sp macro="" textlink="">
      <xdr:nvSpPr>
        <xdr:cNvPr id="201" name="テキスト ボックス 200"/>
        <xdr:cNvSpPr txBox="1"/>
      </xdr:nvSpPr>
      <xdr:spPr>
        <a:xfrm>
          <a:off x="1955800" y="1376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127059</xdr:rowOff>
    </xdr:from>
    <xdr:to>
      <xdr:col>2</xdr:col>
      <xdr:colOff>127000</xdr:colOff>
      <xdr:row>82</xdr:row>
      <xdr:rowOff>57209</xdr:rowOff>
    </xdr:to>
    <xdr:sp macro="" textlink="">
      <xdr:nvSpPr>
        <xdr:cNvPr id="202" name="フローチャート : 判断 201"/>
        <xdr:cNvSpPr/>
      </xdr:nvSpPr>
      <xdr:spPr>
        <a:xfrm>
          <a:off x="1397000" y="1401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67386</xdr:rowOff>
    </xdr:from>
    <xdr:ext cx="762000" cy="259045"/>
    <xdr:sp macro="" textlink="">
      <xdr:nvSpPr>
        <xdr:cNvPr id="203" name="テキスト ボックス 202"/>
        <xdr:cNvSpPr txBox="1"/>
      </xdr:nvSpPr>
      <xdr:spPr>
        <a:xfrm>
          <a:off x="1066800" y="137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14518</xdr:rowOff>
    </xdr:from>
    <xdr:to>
      <xdr:col>7</xdr:col>
      <xdr:colOff>203200</xdr:colOff>
      <xdr:row>82</xdr:row>
      <xdr:rowOff>116118</xdr:rowOff>
    </xdr:to>
    <xdr:sp macro="" textlink="">
      <xdr:nvSpPr>
        <xdr:cNvPr id="209" name="円/楕円 208"/>
        <xdr:cNvSpPr/>
      </xdr:nvSpPr>
      <xdr:spPr>
        <a:xfrm>
          <a:off x="4902200" y="140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158045</xdr:rowOff>
    </xdr:from>
    <xdr:ext cx="762000" cy="259045"/>
    <xdr:sp macro="" textlink="">
      <xdr:nvSpPr>
        <xdr:cNvPr id="210" name="人件費・物件費等の状況該当値テキスト"/>
        <xdr:cNvSpPr txBox="1"/>
      </xdr:nvSpPr>
      <xdr:spPr>
        <a:xfrm>
          <a:off x="5041900" y="140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105,113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38133</xdr:rowOff>
    </xdr:from>
    <xdr:to>
      <xdr:col>6</xdr:col>
      <xdr:colOff>50800</xdr:colOff>
      <xdr:row>82</xdr:row>
      <xdr:rowOff>139733</xdr:rowOff>
    </xdr:to>
    <xdr:sp macro="" textlink="">
      <xdr:nvSpPr>
        <xdr:cNvPr id="211" name="円/楕円 210"/>
        <xdr:cNvSpPr/>
      </xdr:nvSpPr>
      <xdr:spPr>
        <a:xfrm>
          <a:off x="4064000" y="1409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124510</xdr:rowOff>
    </xdr:from>
    <xdr:ext cx="736600" cy="259045"/>
    <xdr:sp macro="" textlink="">
      <xdr:nvSpPr>
        <xdr:cNvPr id="212" name="テキスト ボックス 211"/>
        <xdr:cNvSpPr txBox="1"/>
      </xdr:nvSpPr>
      <xdr:spPr>
        <a:xfrm>
          <a:off x="3733800" y="14183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106,581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105070</xdr:rowOff>
    </xdr:from>
    <xdr:to>
      <xdr:col>4</xdr:col>
      <xdr:colOff>533400</xdr:colOff>
      <xdr:row>83</xdr:row>
      <xdr:rowOff>35220</xdr:rowOff>
    </xdr:to>
    <xdr:sp macro="" textlink="">
      <xdr:nvSpPr>
        <xdr:cNvPr id="213" name="円/楕円 212"/>
        <xdr:cNvSpPr/>
      </xdr:nvSpPr>
      <xdr:spPr>
        <a:xfrm>
          <a:off x="3175000" y="141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19997</xdr:rowOff>
    </xdr:from>
    <xdr:ext cx="762000" cy="259045"/>
    <xdr:sp macro="" textlink="">
      <xdr:nvSpPr>
        <xdr:cNvPr id="214" name="テキスト ボックス 213"/>
        <xdr:cNvSpPr txBox="1"/>
      </xdr:nvSpPr>
      <xdr:spPr>
        <a:xfrm>
          <a:off x="2844800" y="1425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110,742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98475</xdr:rowOff>
    </xdr:from>
    <xdr:to>
      <xdr:col>3</xdr:col>
      <xdr:colOff>330200</xdr:colOff>
      <xdr:row>83</xdr:row>
      <xdr:rowOff>28625</xdr:rowOff>
    </xdr:to>
    <xdr:sp macro="" textlink="">
      <xdr:nvSpPr>
        <xdr:cNvPr id="215" name="円/楕円 214"/>
        <xdr:cNvSpPr/>
      </xdr:nvSpPr>
      <xdr:spPr>
        <a:xfrm>
          <a:off x="2286000" y="1415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13402</xdr:rowOff>
    </xdr:from>
    <xdr:ext cx="762000" cy="259045"/>
    <xdr:sp macro="" textlink="">
      <xdr:nvSpPr>
        <xdr:cNvPr id="216" name="テキスト ボックス 215"/>
        <xdr:cNvSpPr txBox="1"/>
      </xdr:nvSpPr>
      <xdr:spPr>
        <a:xfrm>
          <a:off x="1955800" y="1424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110,332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93808</xdr:rowOff>
    </xdr:from>
    <xdr:to>
      <xdr:col>2</xdr:col>
      <xdr:colOff>127000</xdr:colOff>
      <xdr:row>83</xdr:row>
      <xdr:rowOff>23958</xdr:rowOff>
    </xdr:to>
    <xdr:sp macro="" textlink="">
      <xdr:nvSpPr>
        <xdr:cNvPr id="217" name="円/楕円 216"/>
        <xdr:cNvSpPr/>
      </xdr:nvSpPr>
      <xdr:spPr>
        <a:xfrm>
          <a:off x="1397000" y="1415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8735</xdr:rowOff>
    </xdr:from>
    <xdr:ext cx="762000" cy="259045"/>
    <xdr:sp macro="" textlink="">
      <xdr:nvSpPr>
        <xdr:cNvPr id="218" name="テキスト ボックス 217"/>
        <xdr:cNvSpPr txBox="1"/>
      </xdr:nvSpPr>
      <xdr:spPr>
        <a:xfrm>
          <a:off x="1066800" y="1423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H24.4.1</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H25.4.1</a:t>
          </a:r>
          <a:r>
            <a:rPr kumimoji="1" lang="ja-JP" altLang="ja-JP" sz="1100">
              <a:solidFill>
                <a:schemeClr val="dk1"/>
              </a:solidFill>
              <a:effectLst/>
              <a:latin typeface="+mn-ea"/>
              <a:ea typeface="+mn-ea"/>
              <a:cs typeface="+mn-cs"/>
            </a:rPr>
            <a:t>）については、国の臨時削減措置の影響により、国より相対的に指数が高くなっている。</a:t>
          </a:r>
          <a:r>
            <a:rPr kumimoji="1" lang="ja-JP" altLang="ja-JP" sz="1100">
              <a:solidFill>
                <a:schemeClr val="dk1"/>
              </a:solidFill>
              <a:effectLst/>
              <a:latin typeface="+mn-lt"/>
              <a:ea typeface="+mn-ea"/>
              <a:cs typeface="+mn-cs"/>
            </a:rPr>
            <a:t>奈良市においても</a:t>
          </a:r>
          <a:r>
            <a:rPr kumimoji="1" lang="en-US" altLang="ja-JP" sz="1100">
              <a:solidFill>
                <a:schemeClr val="dk1"/>
              </a:solidFill>
              <a:effectLst/>
              <a:latin typeface="+mn-ea"/>
              <a:ea typeface="+mn-ea"/>
              <a:cs typeface="+mn-cs"/>
            </a:rPr>
            <a:t>H25.7</a:t>
          </a:r>
          <a:r>
            <a:rPr kumimoji="1" lang="ja-JP" altLang="ja-JP" sz="1100">
              <a:solidFill>
                <a:schemeClr val="dk1"/>
              </a:solidFill>
              <a:effectLst/>
              <a:latin typeface="+mn-ea"/>
              <a:ea typeface="+mn-ea"/>
              <a:cs typeface="+mn-cs"/>
            </a:rPr>
            <a:t>より</a:t>
          </a:r>
          <a:r>
            <a:rPr kumimoji="1" lang="en-US" altLang="ja-JP" sz="1100">
              <a:solidFill>
                <a:schemeClr val="dk1"/>
              </a:solidFill>
              <a:effectLst/>
              <a:latin typeface="+mn-ea"/>
              <a:ea typeface="+mn-ea"/>
              <a:cs typeface="+mn-cs"/>
            </a:rPr>
            <a:t>H26.3</a:t>
          </a:r>
          <a:r>
            <a:rPr kumimoji="1" lang="ja-JP" altLang="ja-JP" sz="1100">
              <a:solidFill>
                <a:schemeClr val="dk1"/>
              </a:solidFill>
              <a:effectLst/>
              <a:latin typeface="+mn-lt"/>
              <a:ea typeface="+mn-ea"/>
              <a:cs typeface="+mn-cs"/>
            </a:rPr>
            <a:t>まで国と同水準の削減を進めた。</a:t>
          </a:r>
          <a:r>
            <a:rPr kumimoji="1" lang="ja-JP" altLang="ja-JP" sz="1100">
              <a:solidFill>
                <a:schemeClr val="dk1"/>
              </a:solidFill>
              <a:effectLst/>
              <a:latin typeface="+mn-ea"/>
              <a:ea typeface="+mn-ea"/>
              <a:cs typeface="+mn-cs"/>
            </a:rPr>
            <a:t>国に準拠した削減とは別に、奈良市では平成</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年度以降継続して給料カットを行っており、類似団体の中でのラスパイレス指数は低めの水準となっている。過去の数値と経年比較した場合に（</a:t>
          </a:r>
          <a:r>
            <a:rPr kumimoji="1" lang="en-US" altLang="ja-JP" sz="1100">
              <a:solidFill>
                <a:schemeClr val="dk1"/>
              </a:solidFill>
              <a:effectLst/>
              <a:latin typeface="+mn-ea"/>
              <a:ea typeface="+mn-ea"/>
              <a:cs typeface="+mn-cs"/>
            </a:rPr>
            <a:t>H23,H24</a:t>
          </a:r>
          <a:r>
            <a:rPr kumimoji="1" lang="ja-JP" altLang="ja-JP" sz="1100">
              <a:solidFill>
                <a:schemeClr val="dk1"/>
              </a:solidFill>
              <a:effectLst/>
              <a:latin typeface="+mn-ea"/>
              <a:ea typeface="+mn-ea"/>
              <a:cs typeface="+mn-cs"/>
            </a:rPr>
            <a:t>の参考値は</a:t>
          </a:r>
          <a:r>
            <a:rPr kumimoji="1" lang="en-US" altLang="ja-JP" sz="1100">
              <a:solidFill>
                <a:schemeClr val="dk1"/>
              </a:solidFill>
              <a:effectLst/>
              <a:latin typeface="+mn-ea"/>
              <a:ea typeface="+mn-ea"/>
              <a:cs typeface="+mn-cs"/>
            </a:rPr>
            <a:t>96.9,97.5</a:t>
          </a:r>
          <a:r>
            <a:rPr kumimoji="1" lang="ja-JP" altLang="ja-JP" sz="1100">
              <a:solidFill>
                <a:schemeClr val="dk1"/>
              </a:solidFill>
              <a:effectLst/>
              <a:latin typeface="+mn-ea"/>
              <a:ea typeface="+mn-ea"/>
              <a:cs typeface="+mn-cs"/>
            </a:rPr>
            <a:t>）微増傾向にある。退職数に比して採用数が少ないことから、職員構成が大きく変動し、昇格する年齢が以前よりも速まる傾向にあり、そのことが影響していると思われる。</a:t>
          </a:r>
          <a:endParaRPr lang="ja-JP" altLang="ja-JP" sz="14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39624</xdr:rowOff>
    </xdr:from>
    <xdr:to>
      <xdr:col>24</xdr:col>
      <xdr:colOff>558800</xdr:colOff>
      <xdr:row>85</xdr:row>
      <xdr:rowOff>60706</xdr:rowOff>
    </xdr:to>
    <xdr:cxnSp macro="">
      <xdr:nvCxnSpPr>
        <xdr:cNvPr id="245" name="直線コネクタ 244"/>
        <xdr:cNvCxnSpPr/>
      </xdr:nvCxnSpPr>
      <xdr:spPr>
        <a:xfrm flipV="1">
          <a:off x="17018000" y="13755624"/>
          <a:ext cx="0" cy="8783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32783</xdr:rowOff>
    </xdr:from>
    <xdr:ext cx="762000" cy="259045"/>
    <xdr:sp macro="" textlink="">
      <xdr:nvSpPr>
        <xdr:cNvPr id="246" name="給与水準   （国との比較）最小値テキスト"/>
        <xdr:cNvSpPr txBox="1"/>
      </xdr:nvSpPr>
      <xdr:spPr>
        <a:xfrm>
          <a:off x="17106900" y="1460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60706</xdr:rowOff>
    </xdr:from>
    <xdr:to>
      <xdr:col>24</xdr:col>
      <xdr:colOff>647700</xdr:colOff>
      <xdr:row>85</xdr:row>
      <xdr:rowOff>60706</xdr:rowOff>
    </xdr:to>
    <xdr:cxnSp macro="">
      <xdr:nvCxnSpPr>
        <xdr:cNvPr id="247" name="直線コネクタ 246"/>
        <xdr:cNvCxnSpPr/>
      </xdr:nvCxnSpPr>
      <xdr:spPr>
        <a:xfrm>
          <a:off x="16929100" y="1463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126001</xdr:rowOff>
    </xdr:from>
    <xdr:ext cx="762000" cy="259045"/>
    <xdr:sp macro="" textlink="">
      <xdr:nvSpPr>
        <xdr:cNvPr id="248" name="給与水準   （国との比較）最大値テキスト"/>
        <xdr:cNvSpPr txBox="1"/>
      </xdr:nvSpPr>
      <xdr:spPr>
        <a:xfrm>
          <a:off x="17106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39624</xdr:rowOff>
    </xdr:from>
    <xdr:to>
      <xdr:col>24</xdr:col>
      <xdr:colOff>647700</xdr:colOff>
      <xdr:row>80</xdr:row>
      <xdr:rowOff>39624</xdr:rowOff>
    </xdr:to>
    <xdr:cxnSp macro="">
      <xdr:nvCxnSpPr>
        <xdr:cNvPr id="249" name="直線コネクタ 248"/>
        <xdr:cNvCxnSpPr/>
      </xdr:nvCxnSpPr>
      <xdr:spPr>
        <a:xfrm>
          <a:off x="16929100" y="1375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44196</xdr:rowOff>
    </xdr:from>
    <xdr:to>
      <xdr:col>24</xdr:col>
      <xdr:colOff>558800</xdr:colOff>
      <xdr:row>86</xdr:row>
      <xdr:rowOff>159513</xdr:rowOff>
    </xdr:to>
    <xdr:cxnSp macro="">
      <xdr:nvCxnSpPr>
        <xdr:cNvPr id="250" name="直線コネクタ 249"/>
        <xdr:cNvCxnSpPr/>
      </xdr:nvCxnSpPr>
      <xdr:spPr>
        <a:xfrm flipV="1">
          <a:off x="16179800" y="14103096"/>
          <a:ext cx="838200" cy="8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44975</xdr:rowOff>
    </xdr:from>
    <xdr:ext cx="762000" cy="259045"/>
    <xdr:sp macro="" textlink="">
      <xdr:nvSpPr>
        <xdr:cNvPr id="251" name="給与水準   （国との比較）平均値テキスト"/>
        <xdr:cNvSpPr txBox="1"/>
      </xdr:nvSpPr>
      <xdr:spPr>
        <a:xfrm>
          <a:off x="17106900" y="1427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2" name="フローチャート : 判断 251"/>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91948</xdr:rowOff>
    </xdr:from>
    <xdr:to>
      <xdr:col>23</xdr:col>
      <xdr:colOff>406400</xdr:colOff>
      <xdr:row>86</xdr:row>
      <xdr:rowOff>159513</xdr:rowOff>
    </xdr:to>
    <xdr:cxnSp macro="">
      <xdr:nvCxnSpPr>
        <xdr:cNvPr id="253" name="直線コネクタ 252"/>
        <xdr:cNvCxnSpPr/>
      </xdr:nvCxnSpPr>
      <xdr:spPr>
        <a:xfrm>
          <a:off x="15290800" y="14836648"/>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36068</xdr:rowOff>
    </xdr:from>
    <xdr:to>
      <xdr:col>23</xdr:col>
      <xdr:colOff>457200</xdr:colOff>
      <xdr:row>88</xdr:row>
      <xdr:rowOff>137668</xdr:rowOff>
    </xdr:to>
    <xdr:sp macro="" textlink="">
      <xdr:nvSpPr>
        <xdr:cNvPr id="254" name="フローチャート : 判断 253"/>
        <xdr:cNvSpPr/>
      </xdr:nvSpPr>
      <xdr:spPr>
        <a:xfrm>
          <a:off x="16129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122445</xdr:rowOff>
    </xdr:from>
    <xdr:ext cx="736600" cy="259045"/>
    <xdr:sp macro="" textlink="">
      <xdr:nvSpPr>
        <xdr:cNvPr id="255" name="テキスト ボックス 254"/>
        <xdr:cNvSpPr txBox="1"/>
      </xdr:nvSpPr>
      <xdr:spPr>
        <a:xfrm>
          <a:off x="15798800" y="1521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157735</xdr:rowOff>
    </xdr:from>
    <xdr:to>
      <xdr:col>22</xdr:col>
      <xdr:colOff>203200</xdr:colOff>
      <xdr:row>86</xdr:row>
      <xdr:rowOff>91948</xdr:rowOff>
    </xdr:to>
    <xdr:cxnSp macro="">
      <xdr:nvCxnSpPr>
        <xdr:cNvPr id="256" name="直線コネクタ 255"/>
        <xdr:cNvCxnSpPr/>
      </xdr:nvCxnSpPr>
      <xdr:spPr>
        <a:xfrm>
          <a:off x="14401800" y="14045185"/>
          <a:ext cx="889000" cy="79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65024</xdr:rowOff>
    </xdr:from>
    <xdr:to>
      <xdr:col>22</xdr:col>
      <xdr:colOff>254000</xdr:colOff>
      <xdr:row>88</xdr:row>
      <xdr:rowOff>166624</xdr:rowOff>
    </xdr:to>
    <xdr:sp macro="" textlink="">
      <xdr:nvSpPr>
        <xdr:cNvPr id="257" name="フローチャート : 判断 256"/>
        <xdr:cNvSpPr/>
      </xdr:nvSpPr>
      <xdr:spPr>
        <a:xfrm>
          <a:off x="15240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151401</xdr:rowOff>
    </xdr:from>
    <xdr:ext cx="762000" cy="259045"/>
    <xdr:sp macro="" textlink="">
      <xdr:nvSpPr>
        <xdr:cNvPr id="258" name="テキスト ボックス 257"/>
        <xdr:cNvSpPr txBox="1"/>
      </xdr:nvSpPr>
      <xdr:spPr>
        <a:xfrm>
          <a:off x="14909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128778</xdr:rowOff>
    </xdr:from>
    <xdr:to>
      <xdr:col>21</xdr:col>
      <xdr:colOff>0</xdr:colOff>
      <xdr:row>81</xdr:row>
      <xdr:rowOff>157735</xdr:rowOff>
    </xdr:to>
    <xdr:cxnSp macro="">
      <xdr:nvCxnSpPr>
        <xdr:cNvPr id="259" name="直線コネクタ 258"/>
        <xdr:cNvCxnSpPr/>
      </xdr:nvCxnSpPr>
      <xdr:spPr>
        <a:xfrm>
          <a:off x="13512800" y="14016228"/>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0" name="フローチャート : 判断 259"/>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55390</xdr:rowOff>
    </xdr:from>
    <xdr:ext cx="762000" cy="259045"/>
    <xdr:sp macro="" textlink="">
      <xdr:nvSpPr>
        <xdr:cNvPr id="261" name="テキスト ボックス 260"/>
        <xdr:cNvSpPr txBox="1"/>
      </xdr:nvSpPr>
      <xdr:spPr>
        <a:xfrm>
          <a:off x="14020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62" name="フローチャート : 判断 261"/>
        <xdr:cNvSpPr/>
      </xdr:nvSpPr>
      <xdr:spPr>
        <a:xfrm>
          <a:off x="13462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65040</xdr:rowOff>
    </xdr:from>
    <xdr:ext cx="762000" cy="259045"/>
    <xdr:sp macro="" textlink="">
      <xdr:nvSpPr>
        <xdr:cNvPr id="263" name="テキスト ボックス 262"/>
        <xdr:cNvSpPr txBox="1"/>
      </xdr:nvSpPr>
      <xdr:spPr>
        <a:xfrm>
          <a:off x="13131800" y="144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164846</xdr:rowOff>
    </xdr:from>
    <xdr:to>
      <xdr:col>24</xdr:col>
      <xdr:colOff>609600</xdr:colOff>
      <xdr:row>82</xdr:row>
      <xdr:rowOff>94996</xdr:rowOff>
    </xdr:to>
    <xdr:sp macro="" textlink="">
      <xdr:nvSpPr>
        <xdr:cNvPr id="269" name="円/楕円 268"/>
        <xdr:cNvSpPr/>
      </xdr:nvSpPr>
      <xdr:spPr>
        <a:xfrm>
          <a:off x="16967200" y="140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9923</xdr:rowOff>
    </xdr:from>
    <xdr:ext cx="762000" cy="259045"/>
    <xdr:sp macro="" textlink="">
      <xdr:nvSpPr>
        <xdr:cNvPr id="270" name="給与水準   （国との比較）該当値テキスト"/>
        <xdr:cNvSpPr txBox="1"/>
      </xdr:nvSpPr>
      <xdr:spPr>
        <a:xfrm>
          <a:off x="17106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108713</xdr:rowOff>
    </xdr:from>
    <xdr:to>
      <xdr:col>23</xdr:col>
      <xdr:colOff>457200</xdr:colOff>
      <xdr:row>87</xdr:row>
      <xdr:rowOff>38863</xdr:rowOff>
    </xdr:to>
    <xdr:sp macro="" textlink="">
      <xdr:nvSpPr>
        <xdr:cNvPr id="271" name="円/楕円 270"/>
        <xdr:cNvSpPr/>
      </xdr:nvSpPr>
      <xdr:spPr>
        <a:xfrm>
          <a:off x="161290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49040</xdr:rowOff>
    </xdr:from>
    <xdr:ext cx="736600" cy="259045"/>
    <xdr:sp macro="" textlink="">
      <xdr:nvSpPr>
        <xdr:cNvPr id="272" name="テキスト ボックス 271"/>
        <xdr:cNvSpPr txBox="1"/>
      </xdr:nvSpPr>
      <xdr:spPr>
        <a:xfrm>
          <a:off x="15798800" y="14622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41148</xdr:rowOff>
    </xdr:from>
    <xdr:to>
      <xdr:col>22</xdr:col>
      <xdr:colOff>254000</xdr:colOff>
      <xdr:row>86</xdr:row>
      <xdr:rowOff>142748</xdr:rowOff>
    </xdr:to>
    <xdr:sp macro="" textlink="">
      <xdr:nvSpPr>
        <xdr:cNvPr id="273" name="円/楕円 272"/>
        <xdr:cNvSpPr/>
      </xdr:nvSpPr>
      <xdr:spPr>
        <a:xfrm>
          <a:off x="15240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152925</xdr:rowOff>
    </xdr:from>
    <xdr:ext cx="762000" cy="259045"/>
    <xdr:sp macro="" textlink="">
      <xdr:nvSpPr>
        <xdr:cNvPr id="274" name="テキスト ボックス 273"/>
        <xdr:cNvSpPr txBox="1"/>
      </xdr:nvSpPr>
      <xdr:spPr>
        <a:xfrm>
          <a:off x="14909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106935</xdr:rowOff>
    </xdr:from>
    <xdr:to>
      <xdr:col>21</xdr:col>
      <xdr:colOff>50800</xdr:colOff>
      <xdr:row>82</xdr:row>
      <xdr:rowOff>37085</xdr:rowOff>
    </xdr:to>
    <xdr:sp macro="" textlink="">
      <xdr:nvSpPr>
        <xdr:cNvPr id="275" name="円/楕円 274"/>
        <xdr:cNvSpPr/>
      </xdr:nvSpPr>
      <xdr:spPr>
        <a:xfrm>
          <a:off x="14351000" y="139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47262</xdr:rowOff>
    </xdr:from>
    <xdr:ext cx="762000" cy="259045"/>
    <xdr:sp macro="" textlink="">
      <xdr:nvSpPr>
        <xdr:cNvPr id="276" name="テキスト ボックス 275"/>
        <xdr:cNvSpPr txBox="1"/>
      </xdr:nvSpPr>
      <xdr:spPr>
        <a:xfrm>
          <a:off x="14020800" y="1376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77978</xdr:rowOff>
    </xdr:from>
    <xdr:to>
      <xdr:col>19</xdr:col>
      <xdr:colOff>533400</xdr:colOff>
      <xdr:row>82</xdr:row>
      <xdr:rowOff>8128</xdr:rowOff>
    </xdr:to>
    <xdr:sp macro="" textlink="">
      <xdr:nvSpPr>
        <xdr:cNvPr id="277" name="円/楕円 276"/>
        <xdr:cNvSpPr/>
      </xdr:nvSpPr>
      <xdr:spPr>
        <a:xfrm>
          <a:off x="13462000" y="1396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18305</xdr:rowOff>
    </xdr:from>
    <xdr:ext cx="762000" cy="259045"/>
    <xdr:sp macro="" textlink="">
      <xdr:nvSpPr>
        <xdr:cNvPr id="278" name="テキスト ボックス 277"/>
        <xdr:cNvSpPr txBox="1"/>
      </xdr:nvSpPr>
      <xdr:spPr>
        <a:xfrm>
          <a:off x="13131800" y="1373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年度から</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年間を計画期間として策定された定員適正化計画の最終削減目標人数（</a:t>
          </a:r>
          <a:r>
            <a:rPr kumimoji="1" lang="en-US" altLang="ja-JP" sz="1100">
              <a:solidFill>
                <a:schemeClr val="dk1"/>
              </a:solidFill>
              <a:effectLst/>
              <a:latin typeface="+mn-ea"/>
              <a:ea typeface="+mn-ea"/>
              <a:cs typeface="+mn-cs"/>
            </a:rPr>
            <a:t>H27.4.1)</a:t>
          </a:r>
          <a:r>
            <a:rPr kumimoji="1" lang="ja-JP" altLang="ja-JP"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2,940</a:t>
          </a:r>
          <a:r>
            <a:rPr kumimoji="1" lang="ja-JP" altLang="ja-JP" sz="1100">
              <a:solidFill>
                <a:schemeClr val="dk1"/>
              </a:solidFill>
              <a:effectLst/>
              <a:latin typeface="+mn-ea"/>
              <a:ea typeface="+mn-ea"/>
              <a:cs typeface="+mn-cs"/>
            </a:rPr>
            <a:t>人であったが、</a:t>
          </a:r>
          <a:r>
            <a:rPr kumimoji="1" lang="en-US" altLang="ja-JP" sz="1100">
              <a:solidFill>
                <a:schemeClr val="dk1"/>
              </a:solidFill>
              <a:effectLst/>
              <a:latin typeface="+mn-ea"/>
              <a:ea typeface="+mn-ea"/>
              <a:cs typeface="+mn-cs"/>
            </a:rPr>
            <a:t>H26.4.1</a:t>
          </a:r>
          <a:r>
            <a:rPr kumimoji="1" lang="ja-JP" altLang="ja-JP" sz="1100">
              <a:solidFill>
                <a:schemeClr val="dk1"/>
              </a:solidFill>
              <a:effectLst/>
              <a:latin typeface="+mn-ea"/>
              <a:ea typeface="+mn-ea"/>
              <a:cs typeface="+mn-cs"/>
            </a:rPr>
            <a:t>時点で職員数は</a:t>
          </a:r>
          <a:r>
            <a:rPr kumimoji="1" lang="en-US" altLang="ja-JP" sz="1100">
              <a:solidFill>
                <a:schemeClr val="dk1"/>
              </a:solidFill>
              <a:effectLst/>
              <a:latin typeface="+mn-ea"/>
              <a:ea typeface="+mn-ea"/>
              <a:cs typeface="+mn-cs"/>
            </a:rPr>
            <a:t>2,858</a:t>
          </a:r>
          <a:r>
            <a:rPr kumimoji="1" lang="ja-JP" altLang="ja-JP" sz="1100">
              <a:solidFill>
                <a:schemeClr val="dk1"/>
              </a:solidFill>
              <a:effectLst/>
              <a:latin typeface="+mn-ea"/>
              <a:ea typeface="+mn-ea"/>
              <a:cs typeface="+mn-cs"/>
            </a:rPr>
            <a:t>人となる。すでに目標値よりも</a:t>
          </a:r>
          <a:r>
            <a:rPr kumimoji="1" lang="en-US" altLang="ja-JP" sz="1100">
              <a:solidFill>
                <a:schemeClr val="dk1"/>
              </a:solidFill>
              <a:effectLst/>
              <a:latin typeface="+mn-ea"/>
              <a:ea typeface="+mn-ea"/>
              <a:cs typeface="+mn-cs"/>
            </a:rPr>
            <a:t>82</a:t>
          </a:r>
          <a:r>
            <a:rPr kumimoji="1" lang="ja-JP" altLang="ja-JP" sz="1100">
              <a:solidFill>
                <a:schemeClr val="dk1"/>
              </a:solidFill>
              <a:effectLst/>
              <a:latin typeface="+mn-ea"/>
              <a:ea typeface="+mn-ea"/>
              <a:cs typeface="+mn-cs"/>
            </a:rPr>
            <a:t>名減員になっており、一般職についてはハイペースで適正化が進んでいる。ただし、類似団体と部門別に職員平均数を比較した場合、保育園・幼稚園・ごみ収集といった部門の職員数が大きく超過している。それらの部門の直営の比率が高いことが原因となっている</a:t>
          </a:r>
          <a:r>
            <a:rPr kumimoji="1" lang="ja-JP" altLang="en-US" sz="1100">
              <a:solidFill>
                <a:schemeClr val="dk1"/>
              </a:solidFill>
              <a:effectLst/>
              <a:latin typeface="+mn-ea"/>
              <a:ea typeface="+mn-ea"/>
              <a:cs typeface="+mn-cs"/>
            </a:rPr>
            <a:t>ため、</a:t>
          </a:r>
          <a:r>
            <a:rPr kumimoji="1" lang="ja-JP" altLang="ja-JP" sz="1100">
              <a:solidFill>
                <a:schemeClr val="dk1"/>
              </a:solidFill>
              <a:effectLst/>
              <a:latin typeface="+mn-ea"/>
              <a:ea typeface="+mn-ea"/>
              <a:cs typeface="+mn-cs"/>
            </a:rPr>
            <a:t>民間委託の導入や効率的な組織運営による職員の適正配置等を進め</a:t>
          </a:r>
          <a:r>
            <a:rPr kumimoji="1" lang="ja-JP" altLang="en-US" sz="1100">
              <a:solidFill>
                <a:schemeClr val="dk1"/>
              </a:solidFill>
              <a:effectLst/>
              <a:latin typeface="+mn-ea"/>
              <a:ea typeface="+mn-ea"/>
              <a:cs typeface="+mn-cs"/>
            </a:rPr>
            <a:t>るなど</a:t>
          </a:r>
          <a:r>
            <a:rPr kumimoji="1" lang="ja-JP" altLang="ja-JP" sz="1100">
              <a:solidFill>
                <a:schemeClr val="dk1"/>
              </a:solidFill>
              <a:effectLst/>
              <a:latin typeface="+mn-ea"/>
              <a:ea typeface="+mn-ea"/>
              <a:cs typeface="+mn-cs"/>
            </a:rPr>
            <a:t>、更なる適正化に取り組む。</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08" name="直線コネクタ 307"/>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09"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0" name="直線コネクタ 309"/>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1"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12" name="直線コネクタ 311"/>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17780</xdr:rowOff>
    </xdr:from>
    <xdr:to>
      <xdr:col>24</xdr:col>
      <xdr:colOff>558800</xdr:colOff>
      <xdr:row>63</xdr:row>
      <xdr:rowOff>82127</xdr:rowOff>
    </xdr:to>
    <xdr:cxnSp macro="">
      <xdr:nvCxnSpPr>
        <xdr:cNvPr id="313" name="直線コネクタ 312"/>
        <xdr:cNvCxnSpPr/>
      </xdr:nvCxnSpPr>
      <xdr:spPr>
        <a:xfrm flipV="1">
          <a:off x="16179800" y="108191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139929</xdr:rowOff>
    </xdr:from>
    <xdr:ext cx="762000" cy="259045"/>
    <xdr:sp macro="" textlink="">
      <xdr:nvSpPr>
        <xdr:cNvPr id="314" name="定員管理の状況平均値テキスト"/>
        <xdr:cNvSpPr txBox="1"/>
      </xdr:nvSpPr>
      <xdr:spPr>
        <a:xfrm>
          <a:off x="17106900" y="10255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15" name="フローチャート : 判断 314"/>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82127</xdr:rowOff>
    </xdr:from>
    <xdr:to>
      <xdr:col>23</xdr:col>
      <xdr:colOff>406400</xdr:colOff>
      <xdr:row>63</xdr:row>
      <xdr:rowOff>130387</xdr:rowOff>
    </xdr:to>
    <xdr:cxnSp macro="">
      <xdr:nvCxnSpPr>
        <xdr:cNvPr id="316" name="直線コネクタ 315"/>
        <xdr:cNvCxnSpPr/>
      </xdr:nvCxnSpPr>
      <xdr:spPr>
        <a:xfrm flipV="1">
          <a:off x="15290800" y="1088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17" name="フローチャート : 判断 316"/>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18" name="テキスト ボックス 317"/>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130387</xdr:rowOff>
    </xdr:from>
    <xdr:to>
      <xdr:col>22</xdr:col>
      <xdr:colOff>203200</xdr:colOff>
      <xdr:row>63</xdr:row>
      <xdr:rowOff>130387</xdr:rowOff>
    </xdr:to>
    <xdr:cxnSp macro="">
      <xdr:nvCxnSpPr>
        <xdr:cNvPr id="319" name="直線コネクタ 318"/>
        <xdr:cNvCxnSpPr/>
      </xdr:nvCxnSpPr>
      <xdr:spPr>
        <a:xfrm>
          <a:off x="14401800" y="10931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0" name="フローチャート : 判断 319"/>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116010</xdr:rowOff>
    </xdr:from>
    <xdr:ext cx="762000" cy="259045"/>
    <xdr:sp macro="" textlink="">
      <xdr:nvSpPr>
        <xdr:cNvPr id="321" name="テキスト ボックス 320"/>
        <xdr:cNvSpPr txBox="1"/>
      </xdr:nvSpPr>
      <xdr:spPr>
        <a:xfrm>
          <a:off x="14909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130387</xdr:rowOff>
    </xdr:from>
    <xdr:to>
      <xdr:col>21</xdr:col>
      <xdr:colOff>0</xdr:colOff>
      <xdr:row>64</xdr:row>
      <xdr:rowOff>11219</xdr:rowOff>
    </xdr:to>
    <xdr:cxnSp macro="">
      <xdr:nvCxnSpPr>
        <xdr:cNvPr id="322" name="直線コネクタ 321"/>
        <xdr:cNvCxnSpPr/>
      </xdr:nvCxnSpPr>
      <xdr:spPr>
        <a:xfrm flipV="1">
          <a:off x="13512800" y="1093173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3" name="フローチャート : 判断 322"/>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124054</xdr:rowOff>
    </xdr:from>
    <xdr:ext cx="762000" cy="259045"/>
    <xdr:sp macro="" textlink="">
      <xdr:nvSpPr>
        <xdr:cNvPr id="324" name="テキスト ボックス 323"/>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25" name="フローチャート : 判断 324"/>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26" name="テキスト ボックス 325"/>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138430</xdr:rowOff>
    </xdr:from>
    <xdr:to>
      <xdr:col>24</xdr:col>
      <xdr:colOff>609600</xdr:colOff>
      <xdr:row>63</xdr:row>
      <xdr:rowOff>68580</xdr:rowOff>
    </xdr:to>
    <xdr:sp macro="" textlink="">
      <xdr:nvSpPr>
        <xdr:cNvPr id="332" name="円/楕円 331"/>
        <xdr:cNvSpPr/>
      </xdr:nvSpPr>
      <xdr:spPr>
        <a:xfrm>
          <a:off x="16967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110507</xdr:rowOff>
    </xdr:from>
    <xdr:ext cx="762000" cy="259045"/>
    <xdr:sp macro="" textlink="">
      <xdr:nvSpPr>
        <xdr:cNvPr id="333" name="定員管理の状況該当値テキスト"/>
        <xdr:cNvSpPr txBox="1"/>
      </xdr:nvSpPr>
      <xdr:spPr>
        <a:xfrm>
          <a:off x="17106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31327</xdr:rowOff>
    </xdr:from>
    <xdr:to>
      <xdr:col>23</xdr:col>
      <xdr:colOff>457200</xdr:colOff>
      <xdr:row>63</xdr:row>
      <xdr:rowOff>132927</xdr:rowOff>
    </xdr:to>
    <xdr:sp macro="" textlink="">
      <xdr:nvSpPr>
        <xdr:cNvPr id="334" name="円/楕円 333"/>
        <xdr:cNvSpPr/>
      </xdr:nvSpPr>
      <xdr:spPr>
        <a:xfrm>
          <a:off x="16129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117704</xdr:rowOff>
    </xdr:from>
    <xdr:ext cx="736600" cy="259045"/>
    <xdr:sp macro="" textlink="">
      <xdr:nvSpPr>
        <xdr:cNvPr id="335" name="テキスト ボックス 334"/>
        <xdr:cNvSpPr txBox="1"/>
      </xdr:nvSpPr>
      <xdr:spPr>
        <a:xfrm>
          <a:off x="15798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79587</xdr:rowOff>
    </xdr:from>
    <xdr:to>
      <xdr:col>22</xdr:col>
      <xdr:colOff>254000</xdr:colOff>
      <xdr:row>64</xdr:row>
      <xdr:rowOff>9737</xdr:rowOff>
    </xdr:to>
    <xdr:sp macro="" textlink="">
      <xdr:nvSpPr>
        <xdr:cNvPr id="336" name="円/楕円 335"/>
        <xdr:cNvSpPr/>
      </xdr:nvSpPr>
      <xdr:spPr>
        <a:xfrm>
          <a:off x="15240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165964</xdr:rowOff>
    </xdr:from>
    <xdr:ext cx="762000" cy="259045"/>
    <xdr:sp macro="" textlink="">
      <xdr:nvSpPr>
        <xdr:cNvPr id="337" name="テキスト ボックス 336"/>
        <xdr:cNvSpPr txBox="1"/>
      </xdr:nvSpPr>
      <xdr:spPr>
        <a:xfrm>
          <a:off x="14909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79587</xdr:rowOff>
    </xdr:from>
    <xdr:to>
      <xdr:col>21</xdr:col>
      <xdr:colOff>50800</xdr:colOff>
      <xdr:row>64</xdr:row>
      <xdr:rowOff>9737</xdr:rowOff>
    </xdr:to>
    <xdr:sp macro="" textlink="">
      <xdr:nvSpPr>
        <xdr:cNvPr id="338" name="円/楕円 337"/>
        <xdr:cNvSpPr/>
      </xdr:nvSpPr>
      <xdr:spPr>
        <a:xfrm>
          <a:off x="14351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165964</xdr:rowOff>
    </xdr:from>
    <xdr:ext cx="762000" cy="259045"/>
    <xdr:sp macro="" textlink="">
      <xdr:nvSpPr>
        <xdr:cNvPr id="339" name="テキスト ボックス 338"/>
        <xdr:cNvSpPr txBox="1"/>
      </xdr:nvSpPr>
      <xdr:spPr>
        <a:xfrm>
          <a:off x="14020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131869</xdr:rowOff>
    </xdr:from>
    <xdr:to>
      <xdr:col>19</xdr:col>
      <xdr:colOff>533400</xdr:colOff>
      <xdr:row>64</xdr:row>
      <xdr:rowOff>62019</xdr:rowOff>
    </xdr:to>
    <xdr:sp macro="" textlink="">
      <xdr:nvSpPr>
        <xdr:cNvPr id="340" name="円/楕円 339"/>
        <xdr:cNvSpPr/>
      </xdr:nvSpPr>
      <xdr:spPr>
        <a:xfrm>
          <a:off x="13462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46796</xdr:rowOff>
    </xdr:from>
    <xdr:ext cx="762000" cy="259045"/>
    <xdr:sp macro="" textlink="">
      <xdr:nvSpPr>
        <xdr:cNvPr id="341" name="テキスト ボックス 340"/>
        <xdr:cNvSpPr txBox="1"/>
      </xdr:nvSpPr>
      <xdr:spPr>
        <a:xfrm>
          <a:off x="13131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3" name="テキスト ボックス 34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4" name="テキスト ボックス 34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25</a:t>
          </a:r>
          <a:r>
            <a:rPr kumimoji="1" lang="ja-JP" altLang="en-US" sz="1100">
              <a:latin typeface="ＭＳ Ｐゴシック"/>
            </a:rPr>
            <a:t>年度決算に基づく実質公債費比率については、</a:t>
          </a:r>
          <a:r>
            <a:rPr kumimoji="1" lang="en-US" altLang="ja-JP" sz="1100">
              <a:latin typeface="ＭＳ Ｐゴシック"/>
            </a:rPr>
            <a:t>3</a:t>
          </a:r>
          <a:r>
            <a:rPr kumimoji="1" lang="ja-JP" altLang="en-US" sz="1100">
              <a:latin typeface="ＭＳ Ｐゴシック"/>
            </a:rPr>
            <a:t>か年平均で</a:t>
          </a:r>
          <a:r>
            <a:rPr kumimoji="1" lang="en-US" altLang="ja-JP" sz="1100">
              <a:latin typeface="ＭＳ Ｐゴシック"/>
            </a:rPr>
            <a:t>13.4</a:t>
          </a:r>
          <a:r>
            <a:rPr kumimoji="1" lang="ja-JP" altLang="en-US" sz="1100">
              <a:latin typeface="ＭＳ Ｐゴシック"/>
            </a:rPr>
            <a:t>％と前年比、</a:t>
          </a:r>
          <a:r>
            <a:rPr kumimoji="1" lang="en-US" altLang="ja-JP" sz="1100">
              <a:latin typeface="ＭＳ Ｐゴシック"/>
            </a:rPr>
            <a:t>0.1</a:t>
          </a:r>
          <a:r>
            <a:rPr kumimoji="1" lang="ja-JP" altLang="en-US" sz="1100">
              <a:latin typeface="ＭＳ Ｐゴシック"/>
            </a:rPr>
            <a:t>ポイントの改善となった。一方で平成</a:t>
          </a:r>
          <a:r>
            <a:rPr kumimoji="1" lang="en-US" altLang="ja-JP" sz="1100">
              <a:latin typeface="ＭＳ Ｐゴシック"/>
            </a:rPr>
            <a:t>25</a:t>
          </a:r>
          <a:r>
            <a:rPr kumimoji="1" lang="ja-JP" altLang="en-US" sz="1100">
              <a:latin typeface="ＭＳ Ｐゴシック"/>
            </a:rPr>
            <a:t>年度決算単年度の比率については、前年度の</a:t>
          </a:r>
          <a:r>
            <a:rPr kumimoji="1" lang="en-US" altLang="ja-JP" sz="1100">
              <a:latin typeface="ＭＳ Ｐゴシック"/>
            </a:rPr>
            <a:t>12.9</a:t>
          </a:r>
          <a:r>
            <a:rPr kumimoji="1" lang="ja-JP" altLang="en-US" sz="1100">
              <a:latin typeface="ＭＳ Ｐゴシック"/>
            </a:rPr>
            <a:t>％から</a:t>
          </a:r>
          <a:r>
            <a:rPr kumimoji="1" lang="en-US" altLang="ja-JP" sz="1100">
              <a:latin typeface="ＭＳ Ｐゴシック"/>
            </a:rPr>
            <a:t>13.7</a:t>
          </a:r>
          <a:r>
            <a:rPr kumimoji="1" lang="ja-JP" altLang="en-US" sz="1100">
              <a:latin typeface="ＭＳ Ｐゴシック"/>
            </a:rPr>
            <a:t>％となり前年度比</a:t>
          </a:r>
          <a:r>
            <a:rPr kumimoji="1" lang="en-US" altLang="ja-JP" sz="1100">
              <a:latin typeface="ＭＳ Ｐゴシック"/>
            </a:rPr>
            <a:t>0.8</a:t>
          </a:r>
          <a:r>
            <a:rPr kumimoji="1" lang="ja-JP" altLang="en-US" sz="1100">
              <a:latin typeface="ＭＳ Ｐゴシック"/>
            </a:rPr>
            <a:t>ポイント悪化となった。</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主な要因として、公営企業等に関する償還金が減</a:t>
          </a:r>
          <a:r>
            <a:rPr kumimoji="1" lang="ja-JP" altLang="en-US" sz="1100">
              <a:solidFill>
                <a:schemeClr val="dk1"/>
              </a:solidFill>
              <a:effectLst/>
              <a:latin typeface="+mn-lt"/>
              <a:ea typeface="+mn-ea"/>
              <a:cs typeface="+mn-cs"/>
            </a:rPr>
            <a:t>少</a:t>
          </a:r>
          <a:r>
            <a:rPr kumimoji="1" lang="ja-JP" altLang="ja-JP" sz="1100">
              <a:solidFill>
                <a:schemeClr val="dk1"/>
              </a:solidFill>
              <a:effectLst/>
              <a:latin typeface="+mn-lt"/>
              <a:ea typeface="+mn-ea"/>
              <a:cs typeface="+mn-cs"/>
            </a:rPr>
            <a:t>したことなどにより準元利償還金が減</a:t>
          </a:r>
          <a:r>
            <a:rPr kumimoji="1" lang="ja-JP" altLang="en-US" sz="1100">
              <a:solidFill>
                <a:schemeClr val="dk1"/>
              </a:solidFill>
              <a:effectLst/>
              <a:latin typeface="+mn-lt"/>
              <a:ea typeface="+mn-ea"/>
              <a:cs typeface="+mn-cs"/>
            </a:rPr>
            <a:t>少</a:t>
          </a:r>
          <a:r>
            <a:rPr kumimoji="1" lang="ja-JP" altLang="ja-JP" sz="1100">
              <a:solidFill>
                <a:schemeClr val="dk1"/>
              </a:solidFill>
              <a:effectLst/>
              <a:latin typeface="+mn-lt"/>
              <a:ea typeface="+mn-ea"/>
              <a:cs typeface="+mn-cs"/>
            </a:rPr>
            <a:t>となったものの、第三セクター等改革推進債の償還が始まったことなどにより地方債の元利償還金が増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したことがあげられる。</a:t>
          </a:r>
          <a:endParaRPr lang="ja-JP" altLang="ja-JP">
            <a:effectLst/>
          </a:endParaRPr>
        </a:p>
        <a:p>
          <a:r>
            <a:rPr kumimoji="1" lang="ja-JP" altLang="en-US" sz="1100">
              <a:latin typeface="ＭＳ Ｐゴシック"/>
            </a:rPr>
            <a:t>過去の建設事業に伴う元利償還金が高水準であり類似団体平均と比べると比率はなお高く、今後も更なる改善に向けて、交付税算入率の高い起債を優先発行するとともに、繰上償還や低利債への借換え等により公債費総額の抑制に努めていく。</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0" name="直線コネクタ 369"/>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1"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2" name="直線コネクタ 371"/>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73"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74" name="直線コネクタ 373"/>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57573</xdr:rowOff>
    </xdr:from>
    <xdr:to>
      <xdr:col>24</xdr:col>
      <xdr:colOff>558800</xdr:colOff>
      <xdr:row>42</xdr:row>
      <xdr:rowOff>65617</xdr:rowOff>
    </xdr:to>
    <xdr:cxnSp macro="">
      <xdr:nvCxnSpPr>
        <xdr:cNvPr id="375" name="直線コネクタ 374"/>
        <xdr:cNvCxnSpPr/>
      </xdr:nvCxnSpPr>
      <xdr:spPr>
        <a:xfrm flipV="1">
          <a:off x="16179800" y="72584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111354</xdr:rowOff>
    </xdr:from>
    <xdr:ext cx="762000" cy="259045"/>
    <xdr:sp macro="" textlink="">
      <xdr:nvSpPr>
        <xdr:cNvPr id="376" name="公債費負担の状況平均値テキスト"/>
        <xdr:cNvSpPr txBox="1"/>
      </xdr:nvSpPr>
      <xdr:spPr>
        <a:xfrm>
          <a:off x="17106900" y="662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77" name="フローチャート : 判断 376"/>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65617</xdr:rowOff>
    </xdr:from>
    <xdr:to>
      <xdr:col>23</xdr:col>
      <xdr:colOff>406400</xdr:colOff>
      <xdr:row>42</xdr:row>
      <xdr:rowOff>105833</xdr:rowOff>
    </xdr:to>
    <xdr:cxnSp macro="">
      <xdr:nvCxnSpPr>
        <xdr:cNvPr id="378" name="直線コネクタ 377"/>
        <xdr:cNvCxnSpPr/>
      </xdr:nvCxnSpPr>
      <xdr:spPr>
        <a:xfrm flipV="1">
          <a:off x="15290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135044</xdr:rowOff>
    </xdr:from>
    <xdr:to>
      <xdr:col>23</xdr:col>
      <xdr:colOff>457200</xdr:colOff>
      <xdr:row>40</xdr:row>
      <xdr:rowOff>65194</xdr:rowOff>
    </xdr:to>
    <xdr:sp macro="" textlink="">
      <xdr:nvSpPr>
        <xdr:cNvPr id="379" name="フローチャート : 判断 37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75371</xdr:rowOff>
    </xdr:from>
    <xdr:ext cx="736600" cy="259045"/>
    <xdr:sp macro="" textlink="">
      <xdr:nvSpPr>
        <xdr:cNvPr id="380" name="テキスト ボックス 37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42</xdr:row>
      <xdr:rowOff>113877</xdr:rowOff>
    </xdr:to>
    <xdr:cxnSp macro="">
      <xdr:nvCxnSpPr>
        <xdr:cNvPr id="381" name="直線コネクタ 380"/>
        <xdr:cNvCxnSpPr/>
      </xdr:nvCxnSpPr>
      <xdr:spPr>
        <a:xfrm flipV="1">
          <a:off x="14401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11854</xdr:rowOff>
    </xdr:from>
    <xdr:to>
      <xdr:col>22</xdr:col>
      <xdr:colOff>254000</xdr:colOff>
      <xdr:row>40</xdr:row>
      <xdr:rowOff>113454</xdr:rowOff>
    </xdr:to>
    <xdr:sp macro="" textlink="">
      <xdr:nvSpPr>
        <xdr:cNvPr id="382" name="フローチャート : 判断 381"/>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383" name="テキスト ボックス 382"/>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42</xdr:row>
      <xdr:rowOff>113877</xdr:rowOff>
    </xdr:to>
    <xdr:cxnSp macro="">
      <xdr:nvCxnSpPr>
        <xdr:cNvPr id="384" name="直線コネクタ 383"/>
        <xdr:cNvCxnSpPr/>
      </xdr:nvCxnSpPr>
      <xdr:spPr>
        <a:xfrm>
          <a:off x="13512800" y="72986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60113</xdr:rowOff>
    </xdr:from>
    <xdr:to>
      <xdr:col>21</xdr:col>
      <xdr:colOff>50800</xdr:colOff>
      <xdr:row>40</xdr:row>
      <xdr:rowOff>161713</xdr:rowOff>
    </xdr:to>
    <xdr:sp macro="" textlink="">
      <xdr:nvSpPr>
        <xdr:cNvPr id="385" name="フローチャート : 判断 384"/>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440</xdr:rowOff>
    </xdr:from>
    <xdr:ext cx="762000" cy="259045"/>
    <xdr:sp macro="" textlink="">
      <xdr:nvSpPr>
        <xdr:cNvPr id="386" name="テキスト ボックス 385"/>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87" name="フローチャート : 判断 386"/>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388" name="テキスト ボックス 387"/>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6773</xdr:rowOff>
    </xdr:from>
    <xdr:to>
      <xdr:col>24</xdr:col>
      <xdr:colOff>609600</xdr:colOff>
      <xdr:row>42</xdr:row>
      <xdr:rowOff>108373</xdr:rowOff>
    </xdr:to>
    <xdr:sp macro="" textlink="">
      <xdr:nvSpPr>
        <xdr:cNvPr id="394" name="円/楕円 393"/>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150300</xdr:rowOff>
    </xdr:from>
    <xdr:ext cx="762000" cy="259045"/>
    <xdr:sp macro="" textlink="">
      <xdr:nvSpPr>
        <xdr:cNvPr id="395" name="公債費負担の状況該当値テキスト"/>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14817</xdr:rowOff>
    </xdr:from>
    <xdr:to>
      <xdr:col>23</xdr:col>
      <xdr:colOff>457200</xdr:colOff>
      <xdr:row>42</xdr:row>
      <xdr:rowOff>116417</xdr:rowOff>
    </xdr:to>
    <xdr:sp macro="" textlink="">
      <xdr:nvSpPr>
        <xdr:cNvPr id="396" name="円/楕円 395"/>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97" name="テキスト ボックス 396"/>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398" name="円/楕円 397"/>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399" name="テキスト ボックス 398"/>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63077</xdr:rowOff>
    </xdr:from>
    <xdr:to>
      <xdr:col>21</xdr:col>
      <xdr:colOff>50800</xdr:colOff>
      <xdr:row>42</xdr:row>
      <xdr:rowOff>164677</xdr:rowOff>
    </xdr:to>
    <xdr:sp macro="" textlink="">
      <xdr:nvSpPr>
        <xdr:cNvPr id="400" name="円/楕円 399"/>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149454</xdr:rowOff>
    </xdr:from>
    <xdr:ext cx="762000" cy="259045"/>
    <xdr:sp macro="" textlink="">
      <xdr:nvSpPr>
        <xdr:cNvPr id="401" name="テキスト ボックス 400"/>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402" name="円/楕円 401"/>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403" name="テキスト ボックス 402"/>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j-ea"/>
              <a:ea typeface="+mj-ea"/>
              <a:cs typeface="+mn-cs"/>
            </a:rPr>
            <a:t>25</a:t>
          </a:r>
          <a:r>
            <a:rPr kumimoji="1" lang="ja-JP" altLang="ja-JP" sz="1100">
              <a:solidFill>
                <a:schemeClr val="dk1"/>
              </a:solidFill>
              <a:effectLst/>
              <a:latin typeface="+mn-lt"/>
              <a:ea typeface="+mn-ea"/>
              <a:cs typeface="+mn-cs"/>
            </a:rPr>
            <a:t>年度の将来負担比率については、</a:t>
          </a:r>
          <a:r>
            <a:rPr kumimoji="1" lang="en-US" altLang="ja-JP" sz="1100">
              <a:solidFill>
                <a:schemeClr val="dk1"/>
              </a:solidFill>
              <a:effectLst/>
              <a:latin typeface="+mj-ea"/>
              <a:ea typeface="+mj-ea"/>
              <a:cs typeface="+mn-cs"/>
            </a:rPr>
            <a:t>188.1</a:t>
          </a:r>
          <a:r>
            <a:rPr kumimoji="1" lang="ja-JP" altLang="ja-JP" sz="1100">
              <a:solidFill>
                <a:schemeClr val="dk1"/>
              </a:solidFill>
              <a:effectLst/>
              <a:latin typeface="+mn-lt"/>
              <a:ea typeface="+mn-ea"/>
              <a:cs typeface="+mn-cs"/>
            </a:rPr>
            <a:t>％となり前年度比</a:t>
          </a:r>
          <a:r>
            <a:rPr kumimoji="1" lang="en-US" altLang="ja-JP" sz="1100">
              <a:solidFill>
                <a:schemeClr val="dk1"/>
              </a:solidFill>
              <a:effectLst/>
              <a:latin typeface="+mj-ea"/>
              <a:ea typeface="+mj-ea"/>
              <a:cs typeface="+mn-cs"/>
            </a:rPr>
            <a:t>8.4</a:t>
          </a:r>
          <a:r>
            <a:rPr kumimoji="1" lang="ja-JP" altLang="en-US" sz="1100">
              <a:solidFill>
                <a:schemeClr val="dk1"/>
              </a:solidFill>
              <a:effectLst/>
              <a:latin typeface="+mj-ea"/>
              <a:ea typeface="+mj-ea"/>
              <a:cs typeface="+mn-cs"/>
            </a:rPr>
            <a:t>ポイント</a:t>
          </a:r>
          <a:r>
            <a:rPr kumimoji="1" lang="ja-JP" altLang="ja-JP" sz="1100">
              <a:solidFill>
                <a:schemeClr val="dk1"/>
              </a:solidFill>
              <a:effectLst/>
              <a:latin typeface="+mn-lt"/>
              <a:ea typeface="+mn-ea"/>
              <a:cs typeface="+mn-cs"/>
            </a:rPr>
            <a:t>の改善となった。</a:t>
          </a:r>
          <a:endParaRPr lang="ja-JP" altLang="ja-JP" sz="1400">
            <a:effectLst/>
          </a:endParaRPr>
        </a:p>
        <a:p>
          <a:r>
            <a:rPr kumimoji="1" lang="ja-JP" altLang="ja-JP" sz="1100">
              <a:solidFill>
                <a:schemeClr val="dk1"/>
              </a:solidFill>
              <a:effectLst/>
              <a:latin typeface="+mn-lt"/>
              <a:ea typeface="+mn-ea"/>
              <a:cs typeface="+mn-cs"/>
            </a:rPr>
            <a:t>主な要因として、分母となる標準財政規模が増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したことに加え、分子においては団塊世代の大量退職に替わる新規採用職員を抑制し、退職手当負担見込額を抑えていることや、国民健康保険財政調整基金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の積立による充当可能基金の増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があげられる。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比率はここ数年、若干改善されているものの、依然として類似団体平均より高い水準にあるため、今後もさらに行財政改革に取り組み、財政健全化の推進に努める。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0" name="直線コネクタ 41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1" name="テキスト ボックス 42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4" name="直線コネクタ 42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5" name="テキスト ボックス 42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6033</xdr:rowOff>
    </xdr:from>
    <xdr:to>
      <xdr:col>24</xdr:col>
      <xdr:colOff>558800</xdr:colOff>
      <xdr:row>21</xdr:row>
      <xdr:rowOff>106013</xdr:rowOff>
    </xdr:to>
    <xdr:cxnSp macro="">
      <xdr:nvCxnSpPr>
        <xdr:cNvPr id="428" name="直線コネクタ 427"/>
        <xdr:cNvCxnSpPr/>
      </xdr:nvCxnSpPr>
      <xdr:spPr>
        <a:xfrm flipV="1">
          <a:off x="17018000" y="2577783"/>
          <a:ext cx="0" cy="1128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78090</xdr:rowOff>
    </xdr:from>
    <xdr:ext cx="762000" cy="259045"/>
    <xdr:sp macro="" textlink="">
      <xdr:nvSpPr>
        <xdr:cNvPr id="429" name="将来負担の状況最小値テキスト"/>
        <xdr:cNvSpPr txBox="1"/>
      </xdr:nvSpPr>
      <xdr:spPr>
        <a:xfrm>
          <a:off x="17106900" y="36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21</xdr:row>
      <xdr:rowOff>106013</xdr:rowOff>
    </xdr:from>
    <xdr:to>
      <xdr:col>24</xdr:col>
      <xdr:colOff>647700</xdr:colOff>
      <xdr:row>21</xdr:row>
      <xdr:rowOff>106013</xdr:rowOff>
    </xdr:to>
    <xdr:cxnSp macro="">
      <xdr:nvCxnSpPr>
        <xdr:cNvPr id="430" name="直線コネクタ 429"/>
        <xdr:cNvCxnSpPr/>
      </xdr:nvCxnSpPr>
      <xdr:spPr>
        <a:xfrm>
          <a:off x="16929100" y="370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92410</xdr:rowOff>
    </xdr:from>
    <xdr:ext cx="762000" cy="259045"/>
    <xdr:sp macro="" textlink="">
      <xdr:nvSpPr>
        <xdr:cNvPr id="431" name="将来負担の状況最大値テキスト"/>
        <xdr:cNvSpPr txBox="1"/>
      </xdr:nvSpPr>
      <xdr:spPr>
        <a:xfrm>
          <a:off x="17106900" y="232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15</xdr:row>
      <xdr:rowOff>6033</xdr:rowOff>
    </xdr:from>
    <xdr:to>
      <xdr:col>24</xdr:col>
      <xdr:colOff>647700</xdr:colOff>
      <xdr:row>15</xdr:row>
      <xdr:rowOff>6033</xdr:rowOff>
    </xdr:to>
    <xdr:cxnSp macro="">
      <xdr:nvCxnSpPr>
        <xdr:cNvPr id="432" name="直線コネクタ 431"/>
        <xdr:cNvCxnSpPr/>
      </xdr:nvCxnSpPr>
      <xdr:spPr>
        <a:xfrm>
          <a:off x="16929100" y="257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106013</xdr:rowOff>
    </xdr:from>
    <xdr:to>
      <xdr:col>24</xdr:col>
      <xdr:colOff>558800</xdr:colOff>
      <xdr:row>21</xdr:row>
      <xdr:rowOff>156686</xdr:rowOff>
    </xdr:to>
    <xdr:cxnSp macro="">
      <xdr:nvCxnSpPr>
        <xdr:cNvPr id="433" name="直線コネクタ 432"/>
        <xdr:cNvCxnSpPr/>
      </xdr:nvCxnSpPr>
      <xdr:spPr>
        <a:xfrm flipV="1">
          <a:off x="16179800" y="3706463"/>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122445</xdr:rowOff>
    </xdr:from>
    <xdr:ext cx="762000" cy="259045"/>
    <xdr:sp macro="" textlink="">
      <xdr:nvSpPr>
        <xdr:cNvPr id="434" name="将来負担の状況平均値テキスト"/>
        <xdr:cNvSpPr txBox="1"/>
      </xdr:nvSpPr>
      <xdr:spPr>
        <a:xfrm>
          <a:off x="17106900" y="2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105918</xdr:rowOff>
    </xdr:from>
    <xdr:to>
      <xdr:col>24</xdr:col>
      <xdr:colOff>609600</xdr:colOff>
      <xdr:row>17</xdr:row>
      <xdr:rowOff>36068</xdr:rowOff>
    </xdr:to>
    <xdr:sp macro="" textlink="">
      <xdr:nvSpPr>
        <xdr:cNvPr id="435" name="フローチャート : 判断 434"/>
        <xdr:cNvSpPr/>
      </xdr:nvSpPr>
      <xdr:spPr>
        <a:xfrm>
          <a:off x="16967200" y="284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156686</xdr:rowOff>
    </xdr:from>
    <xdr:to>
      <xdr:col>23</xdr:col>
      <xdr:colOff>406400</xdr:colOff>
      <xdr:row>22</xdr:row>
      <xdr:rowOff>30480</xdr:rowOff>
    </xdr:to>
    <xdr:cxnSp macro="">
      <xdr:nvCxnSpPr>
        <xdr:cNvPr id="436" name="直線コネクタ 435"/>
        <xdr:cNvCxnSpPr/>
      </xdr:nvCxnSpPr>
      <xdr:spPr>
        <a:xfrm flipV="1">
          <a:off x="15290800" y="375713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155988</xdr:rowOff>
    </xdr:from>
    <xdr:to>
      <xdr:col>23</xdr:col>
      <xdr:colOff>457200</xdr:colOff>
      <xdr:row>17</xdr:row>
      <xdr:rowOff>86138</xdr:rowOff>
    </xdr:to>
    <xdr:sp macro="" textlink="">
      <xdr:nvSpPr>
        <xdr:cNvPr id="437" name="フローチャート : 判断 436"/>
        <xdr:cNvSpPr/>
      </xdr:nvSpPr>
      <xdr:spPr>
        <a:xfrm>
          <a:off x="16129000" y="289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96315</xdr:rowOff>
    </xdr:from>
    <xdr:ext cx="736600" cy="259045"/>
    <xdr:sp macro="" textlink="">
      <xdr:nvSpPr>
        <xdr:cNvPr id="438" name="テキスト ボックス 437"/>
        <xdr:cNvSpPr txBox="1"/>
      </xdr:nvSpPr>
      <xdr:spPr>
        <a:xfrm>
          <a:off x="15798800" y="266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30480</xdr:rowOff>
    </xdr:from>
    <xdr:to>
      <xdr:col>22</xdr:col>
      <xdr:colOff>203200</xdr:colOff>
      <xdr:row>22</xdr:row>
      <xdr:rowOff>63055</xdr:rowOff>
    </xdr:to>
    <xdr:cxnSp macro="">
      <xdr:nvCxnSpPr>
        <xdr:cNvPr id="439" name="直線コネクタ 438"/>
        <xdr:cNvCxnSpPr/>
      </xdr:nvCxnSpPr>
      <xdr:spPr>
        <a:xfrm flipV="1">
          <a:off x="14401800" y="3802380"/>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52705</xdr:rowOff>
    </xdr:from>
    <xdr:to>
      <xdr:col>22</xdr:col>
      <xdr:colOff>254000</xdr:colOff>
      <xdr:row>17</xdr:row>
      <xdr:rowOff>154305</xdr:rowOff>
    </xdr:to>
    <xdr:sp macro="" textlink="">
      <xdr:nvSpPr>
        <xdr:cNvPr id="440" name="フローチャート : 判断 439"/>
        <xdr:cNvSpPr/>
      </xdr:nvSpPr>
      <xdr:spPr>
        <a:xfrm>
          <a:off x="15240000" y="296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164482</xdr:rowOff>
    </xdr:from>
    <xdr:ext cx="762000" cy="259045"/>
    <xdr:sp macro="" textlink="">
      <xdr:nvSpPr>
        <xdr:cNvPr id="441" name="テキスト ボックス 440"/>
        <xdr:cNvSpPr txBox="1"/>
      </xdr:nvSpPr>
      <xdr:spPr>
        <a:xfrm>
          <a:off x="14909800" y="273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63055</xdr:rowOff>
    </xdr:from>
    <xdr:to>
      <xdr:col>21</xdr:col>
      <xdr:colOff>0</xdr:colOff>
      <xdr:row>22</xdr:row>
      <xdr:rowOff>90202</xdr:rowOff>
    </xdr:to>
    <xdr:cxnSp macro="">
      <xdr:nvCxnSpPr>
        <xdr:cNvPr id="442" name="直線コネクタ 441"/>
        <xdr:cNvCxnSpPr/>
      </xdr:nvCxnSpPr>
      <xdr:spPr>
        <a:xfrm flipV="1">
          <a:off x="13512800" y="3834955"/>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143192</xdr:rowOff>
    </xdr:from>
    <xdr:to>
      <xdr:col>21</xdr:col>
      <xdr:colOff>50800</xdr:colOff>
      <xdr:row>18</xdr:row>
      <xdr:rowOff>73342</xdr:rowOff>
    </xdr:to>
    <xdr:sp macro="" textlink="">
      <xdr:nvSpPr>
        <xdr:cNvPr id="443" name="フローチャート : 判断 442"/>
        <xdr:cNvSpPr/>
      </xdr:nvSpPr>
      <xdr:spPr>
        <a:xfrm>
          <a:off x="14351000" y="30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83519</xdr:rowOff>
    </xdr:from>
    <xdr:ext cx="762000" cy="259045"/>
    <xdr:sp macro="" textlink="">
      <xdr:nvSpPr>
        <xdr:cNvPr id="444" name="テキスト ボックス 443"/>
        <xdr:cNvSpPr txBox="1"/>
      </xdr:nvSpPr>
      <xdr:spPr>
        <a:xfrm>
          <a:off x="14020800" y="282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26035</xdr:rowOff>
    </xdr:from>
    <xdr:to>
      <xdr:col>19</xdr:col>
      <xdr:colOff>533400</xdr:colOff>
      <xdr:row>18</xdr:row>
      <xdr:rowOff>127635</xdr:rowOff>
    </xdr:to>
    <xdr:sp macro="" textlink="">
      <xdr:nvSpPr>
        <xdr:cNvPr id="445" name="フローチャート : 判断 444"/>
        <xdr:cNvSpPr/>
      </xdr:nvSpPr>
      <xdr:spPr>
        <a:xfrm>
          <a:off x="13462000" y="311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137812</xdr:rowOff>
    </xdr:from>
    <xdr:ext cx="762000" cy="259045"/>
    <xdr:sp macro="" textlink="">
      <xdr:nvSpPr>
        <xdr:cNvPr id="446" name="テキスト ボックス 445"/>
        <xdr:cNvSpPr txBox="1"/>
      </xdr:nvSpPr>
      <xdr:spPr>
        <a:xfrm>
          <a:off x="13131800" y="288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21</xdr:row>
      <xdr:rowOff>55213</xdr:rowOff>
    </xdr:from>
    <xdr:to>
      <xdr:col>24</xdr:col>
      <xdr:colOff>609600</xdr:colOff>
      <xdr:row>21</xdr:row>
      <xdr:rowOff>156813</xdr:rowOff>
    </xdr:to>
    <xdr:sp macro="" textlink="">
      <xdr:nvSpPr>
        <xdr:cNvPr id="452" name="円/楕円 451"/>
        <xdr:cNvSpPr/>
      </xdr:nvSpPr>
      <xdr:spPr>
        <a:xfrm>
          <a:off x="16967200" y="365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122540</xdr:rowOff>
    </xdr:from>
    <xdr:ext cx="762000" cy="259045"/>
    <xdr:sp macro="" textlink="">
      <xdr:nvSpPr>
        <xdr:cNvPr id="453" name="将来負担の状況該当値テキスト"/>
        <xdr:cNvSpPr txBox="1"/>
      </xdr:nvSpPr>
      <xdr:spPr>
        <a:xfrm>
          <a:off x="17106900" y="355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105886</xdr:rowOff>
    </xdr:from>
    <xdr:to>
      <xdr:col>23</xdr:col>
      <xdr:colOff>457200</xdr:colOff>
      <xdr:row>22</xdr:row>
      <xdr:rowOff>36036</xdr:rowOff>
    </xdr:to>
    <xdr:sp macro="" textlink="">
      <xdr:nvSpPr>
        <xdr:cNvPr id="454" name="円/楕円 453"/>
        <xdr:cNvSpPr/>
      </xdr:nvSpPr>
      <xdr:spPr>
        <a:xfrm>
          <a:off x="16129000" y="370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20813</xdr:rowOff>
    </xdr:from>
    <xdr:ext cx="736600" cy="259045"/>
    <xdr:sp macro="" textlink="">
      <xdr:nvSpPr>
        <xdr:cNvPr id="455" name="テキスト ボックス 454"/>
        <xdr:cNvSpPr txBox="1"/>
      </xdr:nvSpPr>
      <xdr:spPr>
        <a:xfrm>
          <a:off x="15798800" y="3792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151130</xdr:rowOff>
    </xdr:from>
    <xdr:to>
      <xdr:col>22</xdr:col>
      <xdr:colOff>254000</xdr:colOff>
      <xdr:row>22</xdr:row>
      <xdr:rowOff>81280</xdr:rowOff>
    </xdr:to>
    <xdr:sp macro="" textlink="">
      <xdr:nvSpPr>
        <xdr:cNvPr id="456" name="円/楕円 455"/>
        <xdr:cNvSpPr/>
      </xdr:nvSpPr>
      <xdr:spPr>
        <a:xfrm>
          <a:off x="15240000" y="37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66057</xdr:rowOff>
    </xdr:from>
    <xdr:ext cx="762000" cy="259045"/>
    <xdr:sp macro="" textlink="">
      <xdr:nvSpPr>
        <xdr:cNvPr id="457" name="テキスト ボックス 456"/>
        <xdr:cNvSpPr txBox="1"/>
      </xdr:nvSpPr>
      <xdr:spPr>
        <a:xfrm>
          <a:off x="14909800" y="383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12255</xdr:rowOff>
    </xdr:from>
    <xdr:to>
      <xdr:col>21</xdr:col>
      <xdr:colOff>50800</xdr:colOff>
      <xdr:row>22</xdr:row>
      <xdr:rowOff>113855</xdr:rowOff>
    </xdr:to>
    <xdr:sp macro="" textlink="">
      <xdr:nvSpPr>
        <xdr:cNvPr id="458" name="円/楕円 457"/>
        <xdr:cNvSpPr/>
      </xdr:nvSpPr>
      <xdr:spPr>
        <a:xfrm>
          <a:off x="14351000" y="37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98632</xdr:rowOff>
    </xdr:from>
    <xdr:ext cx="762000" cy="259045"/>
    <xdr:sp macro="" textlink="">
      <xdr:nvSpPr>
        <xdr:cNvPr id="459" name="テキスト ボックス 458"/>
        <xdr:cNvSpPr txBox="1"/>
      </xdr:nvSpPr>
      <xdr:spPr>
        <a:xfrm>
          <a:off x="14020800" y="387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39402</xdr:rowOff>
    </xdr:from>
    <xdr:to>
      <xdr:col>19</xdr:col>
      <xdr:colOff>533400</xdr:colOff>
      <xdr:row>22</xdr:row>
      <xdr:rowOff>141002</xdr:rowOff>
    </xdr:to>
    <xdr:sp macro="" textlink="">
      <xdr:nvSpPr>
        <xdr:cNvPr id="460" name="円/楕円 459"/>
        <xdr:cNvSpPr/>
      </xdr:nvSpPr>
      <xdr:spPr>
        <a:xfrm>
          <a:off x="13462000" y="381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125779</xdr:rowOff>
    </xdr:from>
    <xdr:ext cx="762000" cy="259045"/>
    <xdr:sp macro="" textlink="">
      <xdr:nvSpPr>
        <xdr:cNvPr id="461" name="テキスト ボックス 460"/>
        <xdr:cNvSpPr txBox="1"/>
      </xdr:nvSpPr>
      <xdr:spPr>
        <a:xfrm>
          <a:off x="13131800" y="389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364,969
362,118
276.84
123,069,745
122,452,487
490,225
75,237,967
217,072,418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188.1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25</a:t>
          </a:r>
          <a:r>
            <a:rPr kumimoji="1" lang="ja-JP" altLang="en-US" sz="1100">
              <a:latin typeface="ＭＳ Ｐゴシック"/>
            </a:rPr>
            <a:t>年度において</a:t>
          </a:r>
          <a:r>
            <a:rPr kumimoji="1" lang="en-US" altLang="ja-JP" sz="1100">
              <a:latin typeface="ＭＳ Ｐゴシック"/>
            </a:rPr>
            <a:t>26.0</a:t>
          </a:r>
          <a:r>
            <a:rPr kumimoji="1" lang="ja-JP" altLang="en-US" sz="1100">
              <a:latin typeface="ＭＳ Ｐゴシック"/>
            </a:rPr>
            <a:t>％と類似団体平均と比較して人件費が高くなっているのは、ごみ収集業務・保育所・幼稚園等を直営で行っているため、職員数が類似団体と比較して多くなっているためである。</a:t>
          </a:r>
          <a:endParaRPr kumimoji="1" lang="en-US" altLang="ja-JP" sz="1100">
            <a:latin typeface="ＭＳ Ｐゴシック"/>
          </a:endParaRPr>
        </a:p>
        <a:p>
          <a:r>
            <a:rPr kumimoji="1" lang="ja-JP" altLang="en-US" sz="1100">
              <a:latin typeface="ＭＳ Ｐゴシック"/>
            </a:rPr>
            <a:t>定員適正化計画に基づく職員数の削減（平成</a:t>
          </a:r>
          <a:r>
            <a:rPr kumimoji="1" lang="en-US" altLang="ja-JP" sz="1100">
              <a:latin typeface="ＭＳ Ｐゴシック"/>
            </a:rPr>
            <a:t>23</a:t>
          </a:r>
          <a:r>
            <a:rPr kumimoji="1" lang="ja-JP" altLang="en-US" sz="1100">
              <a:latin typeface="ＭＳ Ｐゴシック"/>
            </a:rPr>
            <a:t>年度から</a:t>
          </a:r>
          <a:r>
            <a:rPr kumimoji="1" lang="en-US" altLang="ja-JP" sz="1100">
              <a:latin typeface="ＭＳ Ｐゴシック"/>
            </a:rPr>
            <a:t>5</a:t>
          </a:r>
          <a:r>
            <a:rPr kumimoji="1" lang="ja-JP" altLang="en-US" sz="1100">
              <a:latin typeface="ＭＳ Ｐゴシック"/>
            </a:rPr>
            <a:t>年間で</a:t>
          </a:r>
          <a:r>
            <a:rPr kumimoji="1" lang="en-US" altLang="ja-JP" sz="1100">
              <a:latin typeface="ＭＳ Ｐゴシック"/>
            </a:rPr>
            <a:t>96</a:t>
          </a:r>
          <a:r>
            <a:rPr kumimoji="1" lang="ja-JP" altLang="en-US" sz="1100">
              <a:latin typeface="ＭＳ Ｐゴシック"/>
            </a:rPr>
            <a:t>人の削減）、特殊勤務手当の点検等人事管理の適正化の推進、民間委託化等業務運営の見直し等により、平成</a:t>
          </a:r>
          <a:r>
            <a:rPr kumimoji="1" lang="en-US" altLang="ja-JP" sz="1100">
              <a:latin typeface="ＭＳ Ｐゴシック"/>
            </a:rPr>
            <a:t>23</a:t>
          </a:r>
          <a:r>
            <a:rPr kumimoji="1" lang="ja-JP" altLang="en-US" sz="1100">
              <a:latin typeface="ＭＳ Ｐゴシック"/>
            </a:rPr>
            <a:t>年度に比べ▲</a:t>
          </a:r>
          <a:r>
            <a:rPr kumimoji="1" lang="en-US" altLang="ja-JP" sz="1100">
              <a:latin typeface="ＭＳ Ｐゴシック"/>
            </a:rPr>
            <a:t>3.9</a:t>
          </a:r>
          <a:r>
            <a:rPr kumimoji="1" lang="ja-JP" altLang="en-US" sz="1100">
              <a:latin typeface="ＭＳ Ｐゴシック"/>
            </a:rPr>
            <a:t>ポイントのコスト削減効果が現れているものの、依然として類似団体より高いため、引き続き行財政改革への取組を通じて、人件費の削減に努める。</a:t>
          </a:r>
          <a:endParaRPr kumimoji="1" lang="en-US" altLang="ja-JP"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24130</xdr:rowOff>
    </xdr:from>
    <xdr:to>
      <xdr:col>7</xdr:col>
      <xdr:colOff>15875</xdr:colOff>
      <xdr:row>39</xdr:row>
      <xdr:rowOff>115570</xdr:rowOff>
    </xdr:to>
    <xdr:cxnSp macro="">
      <xdr:nvCxnSpPr>
        <xdr:cNvPr id="60" name="直線コネクタ 59"/>
        <xdr:cNvCxnSpPr/>
      </xdr:nvCxnSpPr>
      <xdr:spPr>
        <a:xfrm flipV="1">
          <a:off x="4826000" y="56819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87647</xdr:rowOff>
    </xdr:from>
    <xdr:ext cx="762000" cy="259045"/>
    <xdr:sp macro="" textlink="">
      <xdr:nvSpPr>
        <xdr:cNvPr id="61"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39</xdr:row>
      <xdr:rowOff>115570</xdr:rowOff>
    </xdr:from>
    <xdr:to>
      <xdr:col>7</xdr:col>
      <xdr:colOff>104775</xdr:colOff>
      <xdr:row>39</xdr:row>
      <xdr:rowOff>115570</xdr:rowOff>
    </xdr:to>
    <xdr:cxnSp macro="">
      <xdr:nvCxnSpPr>
        <xdr:cNvPr id="62" name="直線コネクタ 61"/>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110507</xdr:rowOff>
    </xdr:from>
    <xdr:ext cx="762000" cy="259045"/>
    <xdr:sp macro="" textlink="">
      <xdr:nvSpPr>
        <xdr:cNvPr id="63"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33</xdr:row>
      <xdr:rowOff>24130</xdr:rowOff>
    </xdr:from>
    <xdr:to>
      <xdr:col>7</xdr:col>
      <xdr:colOff>104775</xdr:colOff>
      <xdr:row>33</xdr:row>
      <xdr:rowOff>24130</xdr:rowOff>
    </xdr:to>
    <xdr:cxnSp macro="">
      <xdr:nvCxnSpPr>
        <xdr:cNvPr id="64" name="直線コネクタ 63"/>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38</xdr:row>
      <xdr:rowOff>134620</xdr:rowOff>
    </xdr:to>
    <xdr:cxnSp macro="">
      <xdr:nvCxnSpPr>
        <xdr:cNvPr id="65" name="直線コネクタ 64"/>
        <xdr:cNvCxnSpPr/>
      </xdr:nvCxnSpPr>
      <xdr:spPr>
        <a:xfrm flipV="1">
          <a:off x="3987800" y="64897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85107</xdr:rowOff>
    </xdr:from>
    <xdr:ext cx="762000" cy="259045"/>
    <xdr:sp macro="" textlink="">
      <xdr:nvSpPr>
        <xdr:cNvPr id="66"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67" name="フローチャート : 判断 66"/>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134620</xdr:rowOff>
    </xdr:from>
    <xdr:to>
      <xdr:col>5</xdr:col>
      <xdr:colOff>549275</xdr:colOff>
      <xdr:row>39</xdr:row>
      <xdr:rowOff>100330</xdr:rowOff>
    </xdr:to>
    <xdr:cxnSp macro="">
      <xdr:nvCxnSpPr>
        <xdr:cNvPr id="68" name="直線コネクタ 67"/>
        <xdr:cNvCxnSpPr/>
      </xdr:nvCxnSpPr>
      <xdr:spPr>
        <a:xfrm flipV="1">
          <a:off x="3098800" y="6649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152400</xdr:rowOff>
    </xdr:from>
    <xdr:to>
      <xdr:col>5</xdr:col>
      <xdr:colOff>600075</xdr:colOff>
      <xdr:row>37</xdr:row>
      <xdr:rowOff>82550</xdr:rowOff>
    </xdr:to>
    <xdr:sp macro="" textlink="">
      <xdr:nvSpPr>
        <xdr:cNvPr id="69" name="フローチャート : 判断 68"/>
        <xdr:cNvSpPr/>
      </xdr:nvSpPr>
      <xdr:spPr>
        <a:xfrm>
          <a:off x="3937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92727</xdr:rowOff>
    </xdr:from>
    <xdr:ext cx="736600" cy="259045"/>
    <xdr:sp macro="" textlink="">
      <xdr:nvSpPr>
        <xdr:cNvPr id="70" name="テキスト ボックス 69"/>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54610</xdr:rowOff>
    </xdr:from>
    <xdr:to>
      <xdr:col>4</xdr:col>
      <xdr:colOff>346075</xdr:colOff>
      <xdr:row>39</xdr:row>
      <xdr:rowOff>100330</xdr:rowOff>
    </xdr:to>
    <xdr:cxnSp macro="">
      <xdr:nvCxnSpPr>
        <xdr:cNvPr id="71" name="直線コネクタ 70"/>
        <xdr:cNvCxnSpPr/>
      </xdr:nvCxnSpPr>
      <xdr:spPr>
        <a:xfrm>
          <a:off x="2209800" y="6741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34290</xdr:rowOff>
    </xdr:from>
    <xdr:to>
      <xdr:col>4</xdr:col>
      <xdr:colOff>396875</xdr:colOff>
      <xdr:row>37</xdr:row>
      <xdr:rowOff>135890</xdr:rowOff>
    </xdr:to>
    <xdr:sp macro="" textlink="">
      <xdr:nvSpPr>
        <xdr:cNvPr id="72" name="フローチャート : 判断 71"/>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146067</xdr:rowOff>
    </xdr:from>
    <xdr:ext cx="762000" cy="259045"/>
    <xdr:sp macro="" textlink="">
      <xdr:nvSpPr>
        <xdr:cNvPr id="73" name="テキスト ボックス 72"/>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54610</xdr:rowOff>
    </xdr:from>
    <xdr:to>
      <xdr:col>3</xdr:col>
      <xdr:colOff>142875</xdr:colOff>
      <xdr:row>40</xdr:row>
      <xdr:rowOff>50800</xdr:rowOff>
    </xdr:to>
    <xdr:cxnSp macro="">
      <xdr:nvCxnSpPr>
        <xdr:cNvPr id="74" name="直線コネクタ 73"/>
        <xdr:cNvCxnSpPr/>
      </xdr:nvCxnSpPr>
      <xdr:spPr>
        <a:xfrm flipV="1">
          <a:off x="1320800" y="67411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5" name="フローチャート : 判断 74"/>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6" name="テキスト ボックス 75"/>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77" name="フローチャート : 判断 76"/>
        <xdr:cNvSpPr/>
      </xdr:nvSpPr>
      <xdr:spPr>
        <a:xfrm>
          <a:off x="1270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127017</xdr:rowOff>
    </xdr:from>
    <xdr:ext cx="762000" cy="259045"/>
    <xdr:sp macro="" textlink="">
      <xdr:nvSpPr>
        <xdr:cNvPr id="78" name="テキスト ボックス 77"/>
        <xdr:cNvSpPr txBox="1"/>
      </xdr:nvSpPr>
      <xdr:spPr>
        <a:xfrm>
          <a:off x="939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4" name="円/楕円 83"/>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5"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83820</xdr:rowOff>
    </xdr:from>
    <xdr:to>
      <xdr:col>5</xdr:col>
      <xdr:colOff>600075</xdr:colOff>
      <xdr:row>39</xdr:row>
      <xdr:rowOff>13970</xdr:rowOff>
    </xdr:to>
    <xdr:sp macro="" textlink="">
      <xdr:nvSpPr>
        <xdr:cNvPr id="86" name="円/楕円 85"/>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170197</xdr:rowOff>
    </xdr:from>
    <xdr:ext cx="736600" cy="259045"/>
    <xdr:sp macro="" textlink="">
      <xdr:nvSpPr>
        <xdr:cNvPr id="87" name="テキスト ボックス 86"/>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49530</xdr:rowOff>
    </xdr:from>
    <xdr:to>
      <xdr:col>4</xdr:col>
      <xdr:colOff>396875</xdr:colOff>
      <xdr:row>39</xdr:row>
      <xdr:rowOff>151130</xdr:rowOff>
    </xdr:to>
    <xdr:sp macro="" textlink="">
      <xdr:nvSpPr>
        <xdr:cNvPr id="88" name="円/楕円 87"/>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135907</xdr:rowOff>
    </xdr:from>
    <xdr:ext cx="762000" cy="259045"/>
    <xdr:sp macro="" textlink="">
      <xdr:nvSpPr>
        <xdr:cNvPr id="89" name="テキスト ボックス 88"/>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3810</xdr:rowOff>
    </xdr:from>
    <xdr:to>
      <xdr:col>3</xdr:col>
      <xdr:colOff>193675</xdr:colOff>
      <xdr:row>39</xdr:row>
      <xdr:rowOff>105410</xdr:rowOff>
    </xdr:to>
    <xdr:sp macro="" textlink="">
      <xdr:nvSpPr>
        <xdr:cNvPr id="90" name="円/楕円 89"/>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90187</xdr:rowOff>
    </xdr:from>
    <xdr:ext cx="762000" cy="259045"/>
    <xdr:sp macro="" textlink="">
      <xdr:nvSpPr>
        <xdr:cNvPr id="91" name="テキスト ボックス 90"/>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0</xdr:rowOff>
    </xdr:from>
    <xdr:to>
      <xdr:col>1</xdr:col>
      <xdr:colOff>676275</xdr:colOff>
      <xdr:row>40</xdr:row>
      <xdr:rowOff>101600</xdr:rowOff>
    </xdr:to>
    <xdr:sp macro="" textlink="">
      <xdr:nvSpPr>
        <xdr:cNvPr id="92" name="円/楕円 91"/>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86377</xdr:rowOff>
    </xdr:from>
    <xdr:ext cx="762000" cy="259045"/>
    <xdr:sp macro="" textlink="">
      <xdr:nvSpPr>
        <xdr:cNvPr id="93" name="テキスト ボックス 92"/>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物件費に係る経常収支比率は前年度より</a:t>
          </a:r>
          <a:r>
            <a:rPr kumimoji="1" lang="en-US" altLang="ja-JP" sz="1100">
              <a:latin typeface="ＭＳ Ｐゴシック"/>
            </a:rPr>
            <a:t>1.1</a:t>
          </a:r>
          <a:r>
            <a:rPr kumimoji="1" lang="ja-JP" altLang="en-US" sz="1100">
              <a:latin typeface="ＭＳ Ｐゴシック"/>
            </a:rPr>
            <a:t>ポイント増加となった。この要因は業務の民間委託化を推進し、職員人件費等から委託料（物件費）へのシフトが起きているためである。このことは、物件費が上昇しているのに対し、人件費が低下傾向にあるという比率の推移にも現れている。具体的にはごみの収集業務や公民館運営、学校給食調理業務などについてであり、現在も順次民間委託化を進めているところであ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21" name="直線コネクタ 120"/>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2"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3" name="直線コネクタ 122"/>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4"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5" name="直線コネクタ 124"/>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133350</xdr:rowOff>
    </xdr:from>
    <xdr:to>
      <xdr:col>24</xdr:col>
      <xdr:colOff>31750</xdr:colOff>
      <xdr:row>18</xdr:row>
      <xdr:rowOff>101600</xdr:rowOff>
    </xdr:to>
    <xdr:cxnSp macro="">
      <xdr:nvCxnSpPr>
        <xdr:cNvPr id="126" name="直線コネクタ 125"/>
        <xdr:cNvCxnSpPr/>
      </xdr:nvCxnSpPr>
      <xdr:spPr>
        <a:xfrm>
          <a:off x="15671800" y="3048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54627</xdr:rowOff>
    </xdr:from>
    <xdr:ext cx="762000" cy="259045"/>
    <xdr:sp macro="" textlink="">
      <xdr:nvSpPr>
        <xdr:cNvPr id="127"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28" name="フローチャート : 判断 127"/>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95250</xdr:rowOff>
    </xdr:from>
    <xdr:to>
      <xdr:col>22</xdr:col>
      <xdr:colOff>565150</xdr:colOff>
      <xdr:row>17</xdr:row>
      <xdr:rowOff>133350</xdr:rowOff>
    </xdr:to>
    <xdr:cxnSp macro="">
      <xdr:nvCxnSpPr>
        <xdr:cNvPr id="129" name="直線コネクタ 128"/>
        <xdr:cNvCxnSpPr/>
      </xdr:nvCxnSpPr>
      <xdr:spPr>
        <a:xfrm>
          <a:off x="14782800" y="300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158750</xdr:rowOff>
    </xdr:from>
    <xdr:to>
      <xdr:col>22</xdr:col>
      <xdr:colOff>615950</xdr:colOff>
      <xdr:row>16</xdr:row>
      <xdr:rowOff>88900</xdr:rowOff>
    </xdr:to>
    <xdr:sp macro="" textlink="">
      <xdr:nvSpPr>
        <xdr:cNvPr id="130" name="フローチャート : 判断 129"/>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99077</xdr:rowOff>
    </xdr:from>
    <xdr:ext cx="736600" cy="259045"/>
    <xdr:sp macro="" textlink="">
      <xdr:nvSpPr>
        <xdr:cNvPr id="131" name="テキスト ボックス 130"/>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19050</xdr:rowOff>
    </xdr:from>
    <xdr:to>
      <xdr:col>21</xdr:col>
      <xdr:colOff>361950</xdr:colOff>
      <xdr:row>17</xdr:row>
      <xdr:rowOff>95250</xdr:rowOff>
    </xdr:to>
    <xdr:cxnSp macro="">
      <xdr:nvCxnSpPr>
        <xdr:cNvPr id="132" name="直線コネクタ 131"/>
        <xdr:cNvCxnSpPr/>
      </xdr:nvCxnSpPr>
      <xdr:spPr>
        <a:xfrm>
          <a:off x="13893800" y="2933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3" name="フローチャート : 判断 132"/>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48277</xdr:rowOff>
    </xdr:from>
    <xdr:ext cx="762000" cy="259045"/>
    <xdr:sp macro="" textlink="">
      <xdr:nvSpPr>
        <xdr:cNvPr id="134" name="テキスト ボックス 133"/>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19050</xdr:rowOff>
    </xdr:from>
    <xdr:to>
      <xdr:col>20</xdr:col>
      <xdr:colOff>158750</xdr:colOff>
      <xdr:row>17</xdr:row>
      <xdr:rowOff>82550</xdr:rowOff>
    </xdr:to>
    <xdr:cxnSp macro="">
      <xdr:nvCxnSpPr>
        <xdr:cNvPr id="135" name="直線コネクタ 134"/>
        <xdr:cNvCxnSpPr/>
      </xdr:nvCxnSpPr>
      <xdr:spPr>
        <a:xfrm flipV="1">
          <a:off x="13004800" y="293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6" name="フローチャート : 判断 135"/>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37" name="テキスト ボックス 136"/>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8" name="フローチャート : 判断 137"/>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39" name="テキスト ボックス 138"/>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50800</xdr:rowOff>
    </xdr:from>
    <xdr:to>
      <xdr:col>24</xdr:col>
      <xdr:colOff>82550</xdr:colOff>
      <xdr:row>18</xdr:row>
      <xdr:rowOff>152400</xdr:rowOff>
    </xdr:to>
    <xdr:sp macro="" textlink="">
      <xdr:nvSpPr>
        <xdr:cNvPr id="145" name="円/楕円 144"/>
        <xdr:cNvSpPr/>
      </xdr:nvSpPr>
      <xdr:spPr>
        <a:xfrm>
          <a:off x="164592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22877</xdr:rowOff>
    </xdr:from>
    <xdr:ext cx="762000" cy="259045"/>
    <xdr:sp macro="" textlink="">
      <xdr:nvSpPr>
        <xdr:cNvPr id="146" name="物件費該当値テキスト"/>
        <xdr:cNvSpPr txBox="1"/>
      </xdr:nvSpPr>
      <xdr:spPr>
        <a:xfrm>
          <a:off x="165989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82550</xdr:rowOff>
    </xdr:from>
    <xdr:to>
      <xdr:col>22</xdr:col>
      <xdr:colOff>615950</xdr:colOff>
      <xdr:row>18</xdr:row>
      <xdr:rowOff>12700</xdr:rowOff>
    </xdr:to>
    <xdr:sp macro="" textlink="">
      <xdr:nvSpPr>
        <xdr:cNvPr id="147" name="円/楕円 146"/>
        <xdr:cNvSpPr/>
      </xdr:nvSpPr>
      <xdr:spPr>
        <a:xfrm>
          <a:off x="15621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168927</xdr:rowOff>
    </xdr:from>
    <xdr:ext cx="736600" cy="259045"/>
    <xdr:sp macro="" textlink="">
      <xdr:nvSpPr>
        <xdr:cNvPr id="148" name="テキスト ボックス 147"/>
        <xdr:cNvSpPr txBox="1"/>
      </xdr:nvSpPr>
      <xdr:spPr>
        <a:xfrm>
          <a:off x="15290800" y="308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44450</xdr:rowOff>
    </xdr:from>
    <xdr:to>
      <xdr:col>21</xdr:col>
      <xdr:colOff>412750</xdr:colOff>
      <xdr:row>17</xdr:row>
      <xdr:rowOff>146050</xdr:rowOff>
    </xdr:to>
    <xdr:sp macro="" textlink="">
      <xdr:nvSpPr>
        <xdr:cNvPr id="149" name="円/楕円 148"/>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130827</xdr:rowOff>
    </xdr:from>
    <xdr:ext cx="762000" cy="259045"/>
    <xdr:sp macro="" textlink="">
      <xdr:nvSpPr>
        <xdr:cNvPr id="150" name="テキスト ボックス 149"/>
        <xdr:cNvSpPr txBox="1"/>
      </xdr:nvSpPr>
      <xdr:spPr>
        <a:xfrm>
          <a:off x="14401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139700</xdr:rowOff>
    </xdr:from>
    <xdr:to>
      <xdr:col>20</xdr:col>
      <xdr:colOff>209550</xdr:colOff>
      <xdr:row>17</xdr:row>
      <xdr:rowOff>69850</xdr:rowOff>
    </xdr:to>
    <xdr:sp macro="" textlink="">
      <xdr:nvSpPr>
        <xdr:cNvPr id="151" name="円/楕円 150"/>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54627</xdr:rowOff>
    </xdr:from>
    <xdr:ext cx="762000" cy="259045"/>
    <xdr:sp macro="" textlink="">
      <xdr:nvSpPr>
        <xdr:cNvPr id="152" name="テキスト ボックス 151"/>
        <xdr:cNvSpPr txBox="1"/>
      </xdr:nvSpPr>
      <xdr:spPr>
        <a:xfrm>
          <a:off x="13512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31750</xdr:rowOff>
    </xdr:from>
    <xdr:to>
      <xdr:col>19</xdr:col>
      <xdr:colOff>6350</xdr:colOff>
      <xdr:row>17</xdr:row>
      <xdr:rowOff>133350</xdr:rowOff>
    </xdr:to>
    <xdr:sp macro="" textlink="">
      <xdr:nvSpPr>
        <xdr:cNvPr id="153" name="円/楕円 152"/>
        <xdr:cNvSpPr/>
      </xdr:nvSpPr>
      <xdr:spPr>
        <a:xfrm>
          <a:off x="12954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118127</xdr:rowOff>
    </xdr:from>
    <xdr:ext cx="762000" cy="259045"/>
    <xdr:sp macro="" textlink="">
      <xdr:nvSpPr>
        <xdr:cNvPr id="154" name="テキスト ボックス 153"/>
        <xdr:cNvSpPr txBox="1"/>
      </xdr:nvSpPr>
      <xdr:spPr>
        <a:xfrm>
          <a:off x="12623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社会保障関係費の負担増に伴い、扶助費に係る比率は類似団体同様に当市においても上昇傾向にある。主な要因は自立支援給付経費や介護給付費等支給経費の増大があげられる。</a:t>
          </a:r>
          <a:endParaRPr kumimoji="1" lang="en-US" altLang="ja-JP" sz="1100">
            <a:latin typeface="ＭＳ Ｐゴシック"/>
          </a:endParaRPr>
        </a:p>
        <a:p>
          <a:r>
            <a:rPr kumimoji="1" lang="ja-JP" altLang="en-US" sz="1100">
              <a:latin typeface="ＭＳ Ｐゴシック"/>
            </a:rPr>
            <a:t>今後も高水準で推移することが予想されるため、引き続き適切な給付を行うよう努め、社会保障費の上昇に対応していく。</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2" name="直線コネクタ 181"/>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3"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4" name="直線コネクタ 183"/>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38100</xdr:rowOff>
    </xdr:from>
    <xdr:to>
      <xdr:col>7</xdr:col>
      <xdr:colOff>15875</xdr:colOff>
      <xdr:row>56</xdr:row>
      <xdr:rowOff>76200</xdr:rowOff>
    </xdr:to>
    <xdr:cxnSp macro="">
      <xdr:nvCxnSpPr>
        <xdr:cNvPr id="187" name="直線コネクタ 186"/>
        <xdr:cNvCxnSpPr/>
      </xdr:nvCxnSpPr>
      <xdr:spPr>
        <a:xfrm>
          <a:off x="3987800" y="963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8"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89" name="フローチャート : 判断 188"/>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38100</xdr:rowOff>
    </xdr:to>
    <xdr:cxnSp macro="">
      <xdr:nvCxnSpPr>
        <xdr:cNvPr id="190" name="直線コネクタ 189"/>
        <xdr:cNvCxnSpPr/>
      </xdr:nvCxnSpPr>
      <xdr:spPr>
        <a:xfrm>
          <a:off x="3098800" y="957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50800</xdr:rowOff>
    </xdr:from>
    <xdr:to>
      <xdr:col>5</xdr:col>
      <xdr:colOff>600075</xdr:colOff>
      <xdr:row>56</xdr:row>
      <xdr:rowOff>152400</xdr:rowOff>
    </xdr:to>
    <xdr:sp macro="" textlink="">
      <xdr:nvSpPr>
        <xdr:cNvPr id="191" name="フローチャート : 判断 190"/>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192" name="テキスト ボックス 191"/>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146050</xdr:rowOff>
    </xdr:to>
    <xdr:cxnSp macro="">
      <xdr:nvCxnSpPr>
        <xdr:cNvPr id="193" name="直線コネクタ 192"/>
        <xdr:cNvCxnSpPr/>
      </xdr:nvCxnSpPr>
      <xdr:spPr>
        <a:xfrm>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139700</xdr:rowOff>
    </xdr:from>
    <xdr:to>
      <xdr:col>3</xdr:col>
      <xdr:colOff>142875</xdr:colOff>
      <xdr:row>55</xdr:row>
      <xdr:rowOff>69850</xdr:rowOff>
    </xdr:to>
    <xdr:cxnSp macro="">
      <xdr:nvCxnSpPr>
        <xdr:cNvPr id="196" name="直線コネクタ 195"/>
        <xdr:cNvCxnSpPr/>
      </xdr:nvCxnSpPr>
      <xdr:spPr>
        <a:xfrm>
          <a:off x="1320800" y="9398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199" name="フローチャート : 判断 198"/>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0" name="テキスト ボックス 199"/>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6" name="円/楕円 205"/>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41927</xdr:rowOff>
    </xdr:from>
    <xdr:ext cx="762000" cy="259045"/>
    <xdr:sp macro="" textlink="">
      <xdr:nvSpPr>
        <xdr:cNvPr id="207"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158750</xdr:rowOff>
    </xdr:from>
    <xdr:to>
      <xdr:col>5</xdr:col>
      <xdr:colOff>600075</xdr:colOff>
      <xdr:row>56</xdr:row>
      <xdr:rowOff>88900</xdr:rowOff>
    </xdr:to>
    <xdr:sp macro="" textlink="">
      <xdr:nvSpPr>
        <xdr:cNvPr id="208" name="円/楕円 207"/>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99077</xdr:rowOff>
    </xdr:from>
    <xdr:ext cx="736600" cy="259045"/>
    <xdr:sp macro="" textlink="">
      <xdr:nvSpPr>
        <xdr:cNvPr id="209" name="テキスト ボックス 208"/>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0" name="円/楕円 209"/>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211" name="テキスト ボックス 210"/>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2" name="円/楕円 211"/>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3" name="テキスト ボックス 21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88900</xdr:rowOff>
    </xdr:from>
    <xdr:to>
      <xdr:col>1</xdr:col>
      <xdr:colOff>676275</xdr:colOff>
      <xdr:row>55</xdr:row>
      <xdr:rowOff>19050</xdr:rowOff>
    </xdr:to>
    <xdr:sp macro="" textlink="">
      <xdr:nvSpPr>
        <xdr:cNvPr id="214" name="円/楕円 213"/>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29227</xdr:rowOff>
    </xdr:from>
    <xdr:ext cx="762000" cy="259045"/>
    <xdr:sp macro="" textlink="">
      <xdr:nvSpPr>
        <xdr:cNvPr id="215" name="テキスト ボックス 214"/>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簡易水道事業の公営企業化や</a:t>
          </a:r>
          <a:r>
            <a:rPr kumimoji="1" lang="ja-JP" altLang="ja-JP" sz="1100">
              <a:solidFill>
                <a:schemeClr val="dk1"/>
              </a:solidFill>
              <a:effectLst/>
              <a:latin typeface="+mn-lt"/>
              <a:ea typeface="+mn-ea"/>
              <a:cs typeface="+mn-cs"/>
            </a:rPr>
            <a:t>下水道事業</a:t>
          </a:r>
          <a:r>
            <a:rPr kumimoji="1" lang="ja-JP" altLang="en-US" sz="1100">
              <a:solidFill>
                <a:schemeClr val="dk1"/>
              </a:solidFill>
              <a:effectLst/>
              <a:latin typeface="+mn-lt"/>
              <a:ea typeface="+mn-ea"/>
              <a:cs typeface="+mn-cs"/>
            </a:rPr>
            <a:t>の下水道使用料の見直し</a:t>
          </a:r>
          <a:r>
            <a:rPr kumimoji="1" lang="ja-JP" altLang="en-US" sz="1100">
              <a:latin typeface="ＭＳ Ｐゴシック"/>
            </a:rPr>
            <a:t>に伴う繰出金の減少などにより、前年度に比べ</a:t>
          </a:r>
          <a:r>
            <a:rPr kumimoji="1" lang="en-US" altLang="ja-JP" sz="1100">
              <a:latin typeface="ＭＳ Ｐゴシック"/>
            </a:rPr>
            <a:t>0.3</a:t>
          </a:r>
          <a:r>
            <a:rPr kumimoji="1" lang="ja-JP" altLang="en-US" sz="1100">
              <a:latin typeface="ＭＳ Ｐゴシック"/>
            </a:rPr>
            <a:t>ポイント減少した。</a:t>
          </a:r>
          <a:endParaRPr kumimoji="1" lang="en-US" altLang="ja-JP" sz="1100">
            <a:latin typeface="ＭＳ Ｐゴシック"/>
          </a:endParaRPr>
        </a:p>
        <a:p>
          <a:r>
            <a:rPr kumimoji="1" lang="ja-JP" altLang="en-US" sz="1100">
              <a:latin typeface="ＭＳ Ｐゴシック"/>
            </a:rPr>
            <a:t>今後も社会保障関係費の増加に伴う特別会計への負担増が予想されるが、経費の節減はもとより、給付費の適正化、予防事業の強化等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3" name="直線コネクタ 242"/>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4"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5" name="直線コネクタ 244"/>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6"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7" name="直線コネクタ 246"/>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56</xdr:row>
      <xdr:rowOff>81280</xdr:rowOff>
    </xdr:to>
    <xdr:cxnSp macro="">
      <xdr:nvCxnSpPr>
        <xdr:cNvPr id="248" name="直線コネクタ 247"/>
        <xdr:cNvCxnSpPr/>
      </xdr:nvCxnSpPr>
      <xdr:spPr>
        <a:xfrm flipV="1">
          <a:off x="15671800" y="9659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9"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50" name="フローチャート : 判断 249"/>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81280</xdr:rowOff>
    </xdr:to>
    <xdr:cxnSp macro="">
      <xdr:nvCxnSpPr>
        <xdr:cNvPr id="251" name="直線コネクタ 250"/>
        <xdr:cNvCxnSpPr/>
      </xdr:nvCxnSpPr>
      <xdr:spPr>
        <a:xfrm>
          <a:off x="14782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2" name="フローチャート : 判断 251"/>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53" name="テキスト ボックス 252"/>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73660</xdr:rowOff>
    </xdr:to>
    <xdr:cxnSp macro="">
      <xdr:nvCxnSpPr>
        <xdr:cNvPr id="254" name="直線コネクタ 253"/>
        <xdr:cNvCxnSpPr/>
      </xdr:nvCxnSpPr>
      <xdr:spPr>
        <a:xfrm>
          <a:off x="13893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110490</xdr:rowOff>
    </xdr:from>
    <xdr:to>
      <xdr:col>21</xdr:col>
      <xdr:colOff>412750</xdr:colOff>
      <xdr:row>56</xdr:row>
      <xdr:rowOff>40640</xdr:rowOff>
    </xdr:to>
    <xdr:sp macro="" textlink="">
      <xdr:nvSpPr>
        <xdr:cNvPr id="255" name="フローチャート : 判断 254"/>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56" name="テキスト ボックス 255"/>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35560</xdr:rowOff>
    </xdr:to>
    <xdr:cxnSp macro="">
      <xdr:nvCxnSpPr>
        <xdr:cNvPr id="257" name="直線コネクタ 256"/>
        <xdr:cNvCxnSpPr/>
      </xdr:nvCxnSpPr>
      <xdr:spPr>
        <a:xfrm flipV="1">
          <a:off x="13004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58" name="フローチャート : 判断 257"/>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59" name="テキスト ボックス 258"/>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0" name="フローチャート : 判断 259"/>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1" name="テキスト ボックス 26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7" name="円/楕円 266"/>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151147</xdr:rowOff>
    </xdr:from>
    <xdr:ext cx="762000" cy="259045"/>
    <xdr:sp macro="" textlink="">
      <xdr:nvSpPr>
        <xdr:cNvPr id="268"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9" name="円/楕円 268"/>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116857</xdr:rowOff>
    </xdr:from>
    <xdr:ext cx="736600" cy="259045"/>
    <xdr:sp macro="" textlink="">
      <xdr:nvSpPr>
        <xdr:cNvPr id="270" name="テキスト ボックス 269"/>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1" name="円/楕円 270"/>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72" name="テキスト ボックス 271"/>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3" name="円/楕円 272"/>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74" name="テキスト ボックス 273"/>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5" name="円/楕円 274"/>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76" name="テキスト ボックス 275"/>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土地開発公社・駐車場公社の解散に伴う債務保証、損失補償の減により前年度に比べ</a:t>
          </a:r>
          <a:r>
            <a:rPr kumimoji="1" lang="en-US" altLang="ja-JP" sz="1100">
              <a:latin typeface="ＭＳ Ｐゴシック"/>
            </a:rPr>
            <a:t>0.2</a:t>
          </a:r>
          <a:r>
            <a:rPr kumimoji="1" lang="ja-JP" altLang="en-US" sz="1100">
              <a:latin typeface="ＭＳ Ｐゴシック"/>
            </a:rPr>
            <a:t>ポイント減少となった。</a:t>
          </a:r>
          <a:endParaRPr kumimoji="1" lang="en-US" altLang="ja-JP" sz="1100">
            <a:latin typeface="ＭＳ Ｐゴシック"/>
          </a:endParaRPr>
        </a:p>
        <a:p>
          <a:r>
            <a:rPr kumimoji="1" lang="ja-JP" altLang="en-US" sz="1100">
              <a:latin typeface="ＭＳ Ｐゴシック"/>
            </a:rPr>
            <a:t>補助費等は類似団体平均と比較して低い水準にはあるが、今後も事務事業や補助金の見直し等を行うことにより経費総額を抑制し、財政健全化に資するよう努めていく。</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4" name="直線コネクタ 303"/>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5"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6" name="直線コネクタ 305"/>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7"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08" name="直線コネクタ 307"/>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63500</xdr:rowOff>
    </xdr:from>
    <xdr:to>
      <xdr:col>24</xdr:col>
      <xdr:colOff>31750</xdr:colOff>
      <xdr:row>34</xdr:row>
      <xdr:rowOff>88900</xdr:rowOff>
    </xdr:to>
    <xdr:cxnSp macro="">
      <xdr:nvCxnSpPr>
        <xdr:cNvPr id="309" name="直線コネクタ 308"/>
        <xdr:cNvCxnSpPr/>
      </xdr:nvCxnSpPr>
      <xdr:spPr>
        <a:xfrm flipV="1">
          <a:off x="15671800" y="5892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73677</xdr:rowOff>
    </xdr:from>
    <xdr:ext cx="762000" cy="259045"/>
    <xdr:sp macro="" textlink="">
      <xdr:nvSpPr>
        <xdr:cNvPr id="310"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11" name="フローチャート : 判断 310"/>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50800</xdr:rowOff>
    </xdr:from>
    <xdr:to>
      <xdr:col>22</xdr:col>
      <xdr:colOff>565150</xdr:colOff>
      <xdr:row>34</xdr:row>
      <xdr:rowOff>88900</xdr:rowOff>
    </xdr:to>
    <xdr:cxnSp macro="">
      <xdr:nvCxnSpPr>
        <xdr:cNvPr id="312" name="直線コネクタ 311"/>
        <xdr:cNvCxnSpPr/>
      </xdr:nvCxnSpPr>
      <xdr:spPr>
        <a:xfrm>
          <a:off x="14782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3" name="フローチャート : 判断 312"/>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4" name="テキスト ボックス 313"/>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38100</xdr:rowOff>
    </xdr:from>
    <xdr:to>
      <xdr:col>21</xdr:col>
      <xdr:colOff>361950</xdr:colOff>
      <xdr:row>34</xdr:row>
      <xdr:rowOff>50800</xdr:rowOff>
    </xdr:to>
    <xdr:cxnSp macro="">
      <xdr:nvCxnSpPr>
        <xdr:cNvPr id="315" name="直線コネクタ 314"/>
        <xdr:cNvCxnSpPr/>
      </xdr:nvCxnSpPr>
      <xdr:spPr>
        <a:xfrm>
          <a:off x="13893800" y="586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88900</xdr:rowOff>
    </xdr:from>
    <xdr:to>
      <xdr:col>21</xdr:col>
      <xdr:colOff>412750</xdr:colOff>
      <xdr:row>37</xdr:row>
      <xdr:rowOff>19050</xdr:rowOff>
    </xdr:to>
    <xdr:sp macro="" textlink="">
      <xdr:nvSpPr>
        <xdr:cNvPr id="316" name="フローチャート : 判断 315"/>
        <xdr:cNvSpPr/>
      </xdr:nvSpPr>
      <xdr:spPr>
        <a:xfrm>
          <a:off x="14732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3827</xdr:rowOff>
    </xdr:from>
    <xdr:ext cx="762000" cy="259045"/>
    <xdr:sp macro="" textlink="">
      <xdr:nvSpPr>
        <xdr:cNvPr id="317" name="テキスト ボックス 316"/>
        <xdr:cNvSpPr txBox="1"/>
      </xdr:nvSpPr>
      <xdr:spPr>
        <a:xfrm>
          <a:off x="14401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38100</xdr:rowOff>
    </xdr:from>
    <xdr:to>
      <xdr:col>20</xdr:col>
      <xdr:colOff>158750</xdr:colOff>
      <xdr:row>34</xdr:row>
      <xdr:rowOff>50800</xdr:rowOff>
    </xdr:to>
    <xdr:cxnSp macro="">
      <xdr:nvCxnSpPr>
        <xdr:cNvPr id="318" name="直線コネクタ 317"/>
        <xdr:cNvCxnSpPr/>
      </xdr:nvCxnSpPr>
      <xdr:spPr>
        <a:xfrm flipV="1">
          <a:off x="13004800" y="586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19" name="フローチャート : 判断 318"/>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20" name="テキスト ボックス 319"/>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21" name="フローチャート : 判断 320"/>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149877</xdr:rowOff>
    </xdr:from>
    <xdr:ext cx="762000" cy="259045"/>
    <xdr:sp macro="" textlink="">
      <xdr:nvSpPr>
        <xdr:cNvPr id="322" name="テキスト ボックス 321"/>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12700</xdr:rowOff>
    </xdr:from>
    <xdr:to>
      <xdr:col>24</xdr:col>
      <xdr:colOff>82550</xdr:colOff>
      <xdr:row>34</xdr:row>
      <xdr:rowOff>114300</xdr:rowOff>
    </xdr:to>
    <xdr:sp macro="" textlink="">
      <xdr:nvSpPr>
        <xdr:cNvPr id="328" name="円/楕円 327"/>
        <xdr:cNvSpPr/>
      </xdr:nvSpPr>
      <xdr:spPr>
        <a:xfrm>
          <a:off x="164592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29227</xdr:rowOff>
    </xdr:from>
    <xdr:ext cx="762000" cy="259045"/>
    <xdr:sp macro="" textlink="">
      <xdr:nvSpPr>
        <xdr:cNvPr id="329" name="補助費等該当値テキスト"/>
        <xdr:cNvSpPr txBox="1"/>
      </xdr:nvSpPr>
      <xdr:spPr>
        <a:xfrm>
          <a:off x="165989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38100</xdr:rowOff>
    </xdr:from>
    <xdr:to>
      <xdr:col>22</xdr:col>
      <xdr:colOff>615950</xdr:colOff>
      <xdr:row>34</xdr:row>
      <xdr:rowOff>139700</xdr:rowOff>
    </xdr:to>
    <xdr:sp macro="" textlink="">
      <xdr:nvSpPr>
        <xdr:cNvPr id="330" name="円/楕円 329"/>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149877</xdr:rowOff>
    </xdr:from>
    <xdr:ext cx="736600" cy="259045"/>
    <xdr:sp macro="" textlink="">
      <xdr:nvSpPr>
        <xdr:cNvPr id="331" name="テキスト ボックス 330"/>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0</xdr:rowOff>
    </xdr:from>
    <xdr:to>
      <xdr:col>21</xdr:col>
      <xdr:colOff>412750</xdr:colOff>
      <xdr:row>34</xdr:row>
      <xdr:rowOff>101600</xdr:rowOff>
    </xdr:to>
    <xdr:sp macro="" textlink="">
      <xdr:nvSpPr>
        <xdr:cNvPr id="332" name="円/楕円 331"/>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111777</xdr:rowOff>
    </xdr:from>
    <xdr:ext cx="762000" cy="259045"/>
    <xdr:sp macro="" textlink="">
      <xdr:nvSpPr>
        <xdr:cNvPr id="333" name="テキスト ボックス 332"/>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158750</xdr:rowOff>
    </xdr:from>
    <xdr:to>
      <xdr:col>20</xdr:col>
      <xdr:colOff>209550</xdr:colOff>
      <xdr:row>34</xdr:row>
      <xdr:rowOff>88900</xdr:rowOff>
    </xdr:to>
    <xdr:sp macro="" textlink="">
      <xdr:nvSpPr>
        <xdr:cNvPr id="334" name="円/楕円 333"/>
        <xdr:cNvSpPr/>
      </xdr:nvSpPr>
      <xdr:spPr>
        <a:xfrm>
          <a:off x="13843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99077</xdr:rowOff>
    </xdr:from>
    <xdr:ext cx="762000" cy="259045"/>
    <xdr:sp macro="" textlink="">
      <xdr:nvSpPr>
        <xdr:cNvPr id="335" name="テキスト ボックス 334"/>
        <xdr:cNvSpPr txBox="1"/>
      </xdr:nvSpPr>
      <xdr:spPr>
        <a:xfrm>
          <a:off x="13512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0</xdr:rowOff>
    </xdr:from>
    <xdr:to>
      <xdr:col>19</xdr:col>
      <xdr:colOff>6350</xdr:colOff>
      <xdr:row>34</xdr:row>
      <xdr:rowOff>101600</xdr:rowOff>
    </xdr:to>
    <xdr:sp macro="" textlink="">
      <xdr:nvSpPr>
        <xdr:cNvPr id="336" name="円/楕円 335"/>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111777</xdr:rowOff>
    </xdr:from>
    <xdr:ext cx="762000" cy="259045"/>
    <xdr:sp macro="" textlink="">
      <xdr:nvSpPr>
        <xdr:cNvPr id="337" name="テキスト ボックス 336"/>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経常収支比率の分母となる歳入が増加したものの、新市建設計画にかかる合併特例債や、臨時財政対策債の償還が増加していることに加え、平成</a:t>
          </a:r>
          <a:r>
            <a:rPr kumimoji="1" lang="en-US" altLang="ja-JP" sz="1100">
              <a:latin typeface="ＭＳ Ｐゴシック"/>
            </a:rPr>
            <a:t>25</a:t>
          </a:r>
          <a:r>
            <a:rPr kumimoji="1" lang="ja-JP" altLang="en-US" sz="1100">
              <a:latin typeface="ＭＳ Ｐゴシック"/>
            </a:rPr>
            <a:t>年度から土地開発公社・駐車場公社の解散による</a:t>
          </a:r>
          <a:r>
            <a:rPr kumimoji="1" lang="ja-JP" altLang="ja-JP" sz="1100">
              <a:solidFill>
                <a:schemeClr val="dk1"/>
              </a:solidFill>
              <a:effectLst/>
              <a:latin typeface="+mn-lt"/>
              <a:ea typeface="+mn-ea"/>
              <a:cs typeface="+mn-cs"/>
            </a:rPr>
            <a:t>第三セクター等改革推進債</a:t>
          </a:r>
          <a:r>
            <a:rPr kumimoji="1" lang="ja-JP" altLang="en-US" sz="1100">
              <a:latin typeface="ＭＳ Ｐゴシック"/>
            </a:rPr>
            <a:t>の償還が始まったことに伴い、公債費総額が前年度より大幅に増加し、公債費に係る経常収支比率は類似団体平均を</a:t>
          </a:r>
          <a:r>
            <a:rPr kumimoji="1" lang="en-US" altLang="ja-JP" sz="1100">
              <a:latin typeface="ＭＳ Ｐゴシック"/>
            </a:rPr>
            <a:t>5.6</a:t>
          </a:r>
          <a:r>
            <a:rPr kumimoji="1" lang="ja-JP" altLang="en-US" sz="1100">
              <a:latin typeface="ＭＳ Ｐゴシック"/>
            </a:rPr>
            <a:t>ポイント上回った。</a:t>
          </a:r>
          <a:endParaRPr kumimoji="1" lang="en-US" altLang="ja-JP" sz="1100">
            <a:latin typeface="ＭＳ Ｐゴシック"/>
          </a:endParaRPr>
        </a:p>
        <a:p>
          <a:r>
            <a:rPr kumimoji="1" lang="ja-JP" altLang="en-US" sz="1100">
              <a:latin typeface="ＭＳ Ｐゴシック"/>
            </a:rPr>
            <a:t>今後は普通建設事業の精査による市債発行の適正化を図り、市債残高の抑制に努めていく。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5" name="直線コネクタ 364"/>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6"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7" name="直線コネクタ 366"/>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8"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9" name="直線コネクタ 368"/>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96520</xdr:rowOff>
    </xdr:from>
    <xdr:to>
      <xdr:col>7</xdr:col>
      <xdr:colOff>15875</xdr:colOff>
      <xdr:row>79</xdr:row>
      <xdr:rowOff>8889</xdr:rowOff>
    </xdr:to>
    <xdr:cxnSp macro="">
      <xdr:nvCxnSpPr>
        <xdr:cNvPr id="370" name="直線コネクタ 369"/>
        <xdr:cNvCxnSpPr/>
      </xdr:nvCxnSpPr>
      <xdr:spPr>
        <a:xfrm>
          <a:off x="3987800" y="134696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2" name="フローチャート :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96520</xdr:rowOff>
    </xdr:from>
    <xdr:to>
      <xdr:col>5</xdr:col>
      <xdr:colOff>549275</xdr:colOff>
      <xdr:row>78</xdr:row>
      <xdr:rowOff>149861</xdr:rowOff>
    </xdr:to>
    <xdr:cxnSp macro="">
      <xdr:nvCxnSpPr>
        <xdr:cNvPr id="373" name="直線コネクタ 372"/>
        <xdr:cNvCxnSpPr/>
      </xdr:nvCxnSpPr>
      <xdr:spPr>
        <a:xfrm flipV="1">
          <a:off x="3098800" y="13469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4" name="フローチャート : 判断 373"/>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8907</xdr:rowOff>
    </xdr:from>
    <xdr:ext cx="736600" cy="259045"/>
    <xdr:sp macro="" textlink="">
      <xdr:nvSpPr>
        <xdr:cNvPr id="375" name="テキスト ボックス 374"/>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119380</xdr:rowOff>
    </xdr:from>
    <xdr:to>
      <xdr:col>4</xdr:col>
      <xdr:colOff>346075</xdr:colOff>
      <xdr:row>78</xdr:row>
      <xdr:rowOff>149861</xdr:rowOff>
    </xdr:to>
    <xdr:cxnSp macro="">
      <xdr:nvCxnSpPr>
        <xdr:cNvPr id="376" name="直線コネクタ 375"/>
        <xdr:cNvCxnSpPr/>
      </xdr:nvCxnSpPr>
      <xdr:spPr>
        <a:xfrm>
          <a:off x="2209800" y="13492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7" name="フローチャート : 判断 376"/>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78" name="テキスト ボックス 377"/>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119380</xdr:rowOff>
    </xdr:from>
    <xdr:to>
      <xdr:col>3</xdr:col>
      <xdr:colOff>142875</xdr:colOff>
      <xdr:row>79</xdr:row>
      <xdr:rowOff>1270</xdr:rowOff>
    </xdr:to>
    <xdr:cxnSp macro="">
      <xdr:nvCxnSpPr>
        <xdr:cNvPr id="379" name="直線コネクタ 378"/>
        <xdr:cNvCxnSpPr/>
      </xdr:nvCxnSpPr>
      <xdr:spPr>
        <a:xfrm flipV="1">
          <a:off x="1320800" y="1349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106680</xdr:rowOff>
    </xdr:from>
    <xdr:to>
      <xdr:col>3</xdr:col>
      <xdr:colOff>193675</xdr:colOff>
      <xdr:row>77</xdr:row>
      <xdr:rowOff>36830</xdr:rowOff>
    </xdr:to>
    <xdr:sp macro="" textlink="">
      <xdr:nvSpPr>
        <xdr:cNvPr id="380" name="フローチャート : 判断 379"/>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47007</xdr:rowOff>
    </xdr:from>
    <xdr:ext cx="762000" cy="259045"/>
    <xdr:sp macro="" textlink="">
      <xdr:nvSpPr>
        <xdr:cNvPr id="381" name="テキスト ボックス 380"/>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2" name="フローチャート : 判断 381"/>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383" name="テキスト ボックス 382"/>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129539</xdr:rowOff>
    </xdr:from>
    <xdr:to>
      <xdr:col>7</xdr:col>
      <xdr:colOff>66675</xdr:colOff>
      <xdr:row>79</xdr:row>
      <xdr:rowOff>59689</xdr:rowOff>
    </xdr:to>
    <xdr:sp macro="" textlink="">
      <xdr:nvSpPr>
        <xdr:cNvPr id="389" name="円/楕円 388"/>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101616</xdr:rowOff>
    </xdr:from>
    <xdr:ext cx="762000" cy="259045"/>
    <xdr:sp macro="" textlink="">
      <xdr:nvSpPr>
        <xdr:cNvPr id="390" name="公債費該当値テキスト"/>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45720</xdr:rowOff>
    </xdr:from>
    <xdr:to>
      <xdr:col>5</xdr:col>
      <xdr:colOff>600075</xdr:colOff>
      <xdr:row>78</xdr:row>
      <xdr:rowOff>147320</xdr:rowOff>
    </xdr:to>
    <xdr:sp macro="" textlink="">
      <xdr:nvSpPr>
        <xdr:cNvPr id="391" name="円/楕円 390"/>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132097</xdr:rowOff>
    </xdr:from>
    <xdr:ext cx="736600" cy="259045"/>
    <xdr:sp macro="" textlink="">
      <xdr:nvSpPr>
        <xdr:cNvPr id="392" name="テキスト ボックス 391"/>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93" name="円/楕円 392"/>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94" name="テキスト ボックス 393"/>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68580</xdr:rowOff>
    </xdr:from>
    <xdr:to>
      <xdr:col>3</xdr:col>
      <xdr:colOff>193675</xdr:colOff>
      <xdr:row>78</xdr:row>
      <xdr:rowOff>170180</xdr:rowOff>
    </xdr:to>
    <xdr:sp macro="" textlink="">
      <xdr:nvSpPr>
        <xdr:cNvPr id="395" name="円/楕円 394"/>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154957</xdr:rowOff>
    </xdr:from>
    <xdr:ext cx="762000" cy="259045"/>
    <xdr:sp macro="" textlink="">
      <xdr:nvSpPr>
        <xdr:cNvPr id="396" name="テキスト ボックス 395"/>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97" name="円/楕円 396"/>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98" name="テキスト ボックス 397"/>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は職員定数の適正化の取組等により比率が低下しているが、その他の費目において、比率は前年度と比較して増加あるいは同程度で推移しており、特に社会保障関係費の増に伴う扶助費の増加が大きい。</a:t>
          </a:r>
          <a:endParaRPr kumimoji="1" lang="en-US" altLang="ja-JP" sz="1100">
            <a:latin typeface="ＭＳ Ｐゴシック"/>
          </a:endParaRPr>
        </a:p>
        <a:p>
          <a:r>
            <a:rPr kumimoji="1" lang="ja-JP" altLang="en-US" sz="1100">
              <a:latin typeface="ＭＳ Ｐゴシック"/>
            </a:rPr>
            <a:t>今後も職員数の削減や事業の内容・手法の見直しなど行財政改革を推進し、財政の健全化に努める。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6" name="直線コネクタ 425"/>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7"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8" name="直線コネクタ 427"/>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29"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30" name="直線コネクタ 429"/>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77</xdr:row>
      <xdr:rowOff>69850</xdr:rowOff>
    </xdr:to>
    <xdr:cxnSp macro="">
      <xdr:nvCxnSpPr>
        <xdr:cNvPr id="431" name="直線コネクタ 430"/>
        <xdr:cNvCxnSpPr/>
      </xdr:nvCxnSpPr>
      <xdr:spPr>
        <a:xfrm flipV="1">
          <a:off x="15671800" y="131800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134637</xdr:rowOff>
    </xdr:from>
    <xdr:ext cx="762000" cy="259045"/>
    <xdr:sp macro="" textlink="">
      <xdr:nvSpPr>
        <xdr:cNvPr id="432" name="公債費以外平均値テキスト"/>
        <xdr:cNvSpPr txBox="1"/>
      </xdr:nvSpPr>
      <xdr:spPr>
        <a:xfrm>
          <a:off x="1659890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3" name="フローチャート : 判断 432"/>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77</xdr:row>
      <xdr:rowOff>115570</xdr:rowOff>
    </xdr:to>
    <xdr:cxnSp macro="">
      <xdr:nvCxnSpPr>
        <xdr:cNvPr id="434" name="直線コネクタ 433"/>
        <xdr:cNvCxnSpPr/>
      </xdr:nvCxnSpPr>
      <xdr:spPr>
        <a:xfrm flipV="1">
          <a:off x="14782800" y="1327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148589</xdr:rowOff>
    </xdr:from>
    <xdr:to>
      <xdr:col>22</xdr:col>
      <xdr:colOff>615950</xdr:colOff>
      <xdr:row>76</xdr:row>
      <xdr:rowOff>78739</xdr:rowOff>
    </xdr:to>
    <xdr:sp macro="" textlink="">
      <xdr:nvSpPr>
        <xdr:cNvPr id="435" name="フローチャート : 判断 434"/>
        <xdr:cNvSpPr/>
      </xdr:nvSpPr>
      <xdr:spPr>
        <a:xfrm>
          <a:off x="15621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88917</xdr:rowOff>
    </xdr:from>
    <xdr:ext cx="736600" cy="259045"/>
    <xdr:sp macro="" textlink="">
      <xdr:nvSpPr>
        <xdr:cNvPr id="436" name="テキスト ボックス 435"/>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77</xdr:row>
      <xdr:rowOff>115570</xdr:rowOff>
    </xdr:to>
    <xdr:cxnSp macro="">
      <xdr:nvCxnSpPr>
        <xdr:cNvPr id="437" name="直線コネクタ 436"/>
        <xdr:cNvCxnSpPr/>
      </xdr:nvCxnSpPr>
      <xdr:spPr>
        <a:xfrm>
          <a:off x="13893800" y="131114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8" name="フローチャート : 判断 437"/>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39" name="テキスト ボックス 438"/>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77</xdr:row>
      <xdr:rowOff>85089</xdr:rowOff>
    </xdr:to>
    <xdr:cxnSp macro="">
      <xdr:nvCxnSpPr>
        <xdr:cNvPr id="440" name="直線コネクタ 439"/>
        <xdr:cNvCxnSpPr/>
      </xdr:nvCxnSpPr>
      <xdr:spPr>
        <a:xfrm flipV="1">
          <a:off x="13004800" y="131114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41" name="フローチャート : 判断 440"/>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42" name="テキスト ボックス 441"/>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4" name="テキスト ボックス 443"/>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50" name="円/楕円 449"/>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71138</xdr:rowOff>
    </xdr:from>
    <xdr:ext cx="762000" cy="259045"/>
    <xdr:sp macro="" textlink="">
      <xdr:nvSpPr>
        <xdr:cNvPr id="451" name="公債費以外該当値テキスト"/>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52" name="円/楕円 451"/>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105427</xdr:rowOff>
    </xdr:from>
    <xdr:ext cx="736600" cy="259045"/>
    <xdr:sp macro="" textlink="">
      <xdr:nvSpPr>
        <xdr:cNvPr id="453" name="テキスト ボックス 452"/>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54" name="円/楕円 453"/>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55" name="テキスト ボックス 454"/>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56" name="円/楕円 455"/>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57" name="テキスト ボックス 456"/>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58" name="円/楕円 457"/>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59" name="テキスト ボックス 458"/>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奈良県奈良市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152489</xdr:rowOff>
    </xdr:from>
    <xdr:to>
      <xdr:col>4</xdr:col>
      <xdr:colOff>1117600</xdr:colOff>
      <xdr:row>19</xdr:row>
      <xdr:rowOff>14338</xdr:rowOff>
    </xdr:to>
    <xdr:cxnSp macro="">
      <xdr:nvCxnSpPr>
        <xdr:cNvPr id="45" name="直線コネクタ 44"/>
        <xdr:cNvCxnSpPr/>
      </xdr:nvCxnSpPr>
      <xdr:spPr bwMode="auto">
        <a:xfrm flipV="1">
          <a:off x="5651500" y="2257514"/>
          <a:ext cx="0" cy="1061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14338</xdr:rowOff>
    </xdr:from>
    <xdr:to>
      <xdr:col>5</xdr:col>
      <xdr:colOff>73025</xdr:colOff>
      <xdr:row>19</xdr:row>
      <xdr:rowOff>14338</xdr:rowOff>
    </xdr:to>
    <xdr:cxnSp macro="">
      <xdr:nvCxnSpPr>
        <xdr:cNvPr id="47" name="直線コネクタ 46"/>
        <xdr:cNvCxnSpPr/>
      </xdr:nvCxnSpPr>
      <xdr:spPr bwMode="auto">
        <a:xfrm>
          <a:off x="5562600" y="3319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152489</xdr:rowOff>
    </xdr:from>
    <xdr:to>
      <xdr:col>5</xdr:col>
      <xdr:colOff>73025</xdr:colOff>
      <xdr:row>12</xdr:row>
      <xdr:rowOff>152489</xdr:rowOff>
    </xdr:to>
    <xdr:cxnSp macro="">
      <xdr:nvCxnSpPr>
        <xdr:cNvPr id="49" name="直線コネクタ 48"/>
        <xdr:cNvCxnSpPr/>
      </xdr:nvCxnSpPr>
      <xdr:spPr bwMode="auto">
        <a:xfrm>
          <a:off x="5562600" y="225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108445</xdr:rowOff>
    </xdr:from>
    <xdr:to>
      <xdr:col>4</xdr:col>
      <xdr:colOff>1117600</xdr:colOff>
      <xdr:row>14</xdr:row>
      <xdr:rowOff>78575</xdr:rowOff>
    </xdr:to>
    <xdr:cxnSp macro="">
      <xdr:nvCxnSpPr>
        <xdr:cNvPr id="50" name="直線コネクタ 49"/>
        <xdr:cNvCxnSpPr/>
      </xdr:nvCxnSpPr>
      <xdr:spPr bwMode="auto">
        <a:xfrm>
          <a:off x="5003800" y="2384920"/>
          <a:ext cx="647700" cy="141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147032</xdr:rowOff>
    </xdr:from>
    <xdr:ext cx="762000" cy="259045"/>
    <xdr:sp macro="" textlink="">
      <xdr:nvSpPr>
        <xdr:cNvPr id="51" name="人口1人当たり決算額の推移平均値テキスト130"/>
        <xdr:cNvSpPr txBox="1"/>
      </xdr:nvSpPr>
      <xdr:spPr>
        <a:xfrm>
          <a:off x="5740400" y="2766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3505</xdr:rowOff>
    </xdr:from>
    <xdr:to>
      <xdr:col>5</xdr:col>
      <xdr:colOff>34925</xdr:colOff>
      <xdr:row>16</xdr:row>
      <xdr:rowOff>105105</xdr:rowOff>
    </xdr:to>
    <xdr:sp macro="" textlink="">
      <xdr:nvSpPr>
        <xdr:cNvPr id="52" name="フローチャート : 判断 51"/>
        <xdr:cNvSpPr/>
      </xdr:nvSpPr>
      <xdr:spPr bwMode="auto">
        <a:xfrm>
          <a:off x="56007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8433</xdr:rowOff>
    </xdr:from>
    <xdr:to>
      <xdr:col>4</xdr:col>
      <xdr:colOff>469900</xdr:colOff>
      <xdr:row>13</xdr:row>
      <xdr:rowOff>108445</xdr:rowOff>
    </xdr:to>
    <xdr:cxnSp macro="">
      <xdr:nvCxnSpPr>
        <xdr:cNvPr id="53" name="直線コネクタ 52"/>
        <xdr:cNvCxnSpPr/>
      </xdr:nvCxnSpPr>
      <xdr:spPr bwMode="auto">
        <a:xfrm>
          <a:off x="4305300" y="2284908"/>
          <a:ext cx="698500" cy="100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103137</xdr:rowOff>
    </xdr:from>
    <xdr:to>
      <xdr:col>4</xdr:col>
      <xdr:colOff>520700</xdr:colOff>
      <xdr:row>16</xdr:row>
      <xdr:rowOff>33287</xdr:rowOff>
    </xdr:to>
    <xdr:sp macro="" textlink="">
      <xdr:nvSpPr>
        <xdr:cNvPr id="54" name="フローチャート : 判断 53"/>
        <xdr:cNvSpPr/>
      </xdr:nvSpPr>
      <xdr:spPr bwMode="auto">
        <a:xfrm>
          <a:off x="49530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18064</xdr:rowOff>
    </xdr:from>
    <xdr:ext cx="736600" cy="259045"/>
    <xdr:sp macro="" textlink="">
      <xdr:nvSpPr>
        <xdr:cNvPr id="55" name="テキスト ボックス 54"/>
        <xdr:cNvSpPr txBox="1"/>
      </xdr:nvSpPr>
      <xdr:spPr>
        <a:xfrm>
          <a:off x="4622800" y="280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8433</xdr:rowOff>
    </xdr:from>
    <xdr:to>
      <xdr:col>3</xdr:col>
      <xdr:colOff>904875</xdr:colOff>
      <xdr:row>13</xdr:row>
      <xdr:rowOff>37732</xdr:rowOff>
    </xdr:to>
    <xdr:cxnSp macro="">
      <xdr:nvCxnSpPr>
        <xdr:cNvPr id="56" name="直線コネクタ 55"/>
        <xdr:cNvCxnSpPr/>
      </xdr:nvCxnSpPr>
      <xdr:spPr bwMode="auto">
        <a:xfrm flipV="1">
          <a:off x="3606800" y="2284908"/>
          <a:ext cx="698500" cy="2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25032</xdr:rowOff>
    </xdr:from>
    <xdr:to>
      <xdr:col>3</xdr:col>
      <xdr:colOff>955675</xdr:colOff>
      <xdr:row>15</xdr:row>
      <xdr:rowOff>126632</xdr:rowOff>
    </xdr:to>
    <xdr:sp macro="" textlink="">
      <xdr:nvSpPr>
        <xdr:cNvPr id="57" name="フローチャート : 判断 56"/>
        <xdr:cNvSpPr/>
      </xdr:nvSpPr>
      <xdr:spPr bwMode="auto">
        <a:xfrm>
          <a:off x="42545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111409</xdr:rowOff>
    </xdr:from>
    <xdr:ext cx="762000" cy="259045"/>
    <xdr:sp macro="" textlink="">
      <xdr:nvSpPr>
        <xdr:cNvPr id="58" name="テキスト ボックス 57"/>
        <xdr:cNvSpPr txBox="1"/>
      </xdr:nvSpPr>
      <xdr:spPr>
        <a:xfrm>
          <a:off x="3924300" y="273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11824</xdr:rowOff>
    </xdr:from>
    <xdr:to>
      <xdr:col>3</xdr:col>
      <xdr:colOff>206375</xdr:colOff>
      <xdr:row>13</xdr:row>
      <xdr:rowOff>37732</xdr:rowOff>
    </xdr:to>
    <xdr:cxnSp macro="">
      <xdr:nvCxnSpPr>
        <xdr:cNvPr id="59" name="直線コネクタ 58"/>
        <xdr:cNvCxnSpPr/>
      </xdr:nvCxnSpPr>
      <xdr:spPr bwMode="auto">
        <a:xfrm>
          <a:off x="2908300" y="2288299"/>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28423</xdr:rowOff>
    </xdr:from>
    <xdr:to>
      <xdr:col>3</xdr:col>
      <xdr:colOff>257175</xdr:colOff>
      <xdr:row>15</xdr:row>
      <xdr:rowOff>130023</xdr:rowOff>
    </xdr:to>
    <xdr:sp macro="" textlink="">
      <xdr:nvSpPr>
        <xdr:cNvPr id="60" name="フローチャート : 判断 59"/>
        <xdr:cNvSpPr/>
      </xdr:nvSpPr>
      <xdr:spPr bwMode="auto">
        <a:xfrm>
          <a:off x="3556000" y="2647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114800</xdr:rowOff>
    </xdr:from>
    <xdr:ext cx="762000" cy="259045"/>
    <xdr:sp macro="" textlink="">
      <xdr:nvSpPr>
        <xdr:cNvPr id="61" name="テキスト ボックス 60"/>
        <xdr:cNvSpPr txBox="1"/>
      </xdr:nvSpPr>
      <xdr:spPr>
        <a:xfrm>
          <a:off x="3225800" y="27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156058</xdr:rowOff>
    </xdr:from>
    <xdr:to>
      <xdr:col>2</xdr:col>
      <xdr:colOff>692150</xdr:colOff>
      <xdr:row>15</xdr:row>
      <xdr:rowOff>86208</xdr:rowOff>
    </xdr:to>
    <xdr:sp macro="" textlink="">
      <xdr:nvSpPr>
        <xdr:cNvPr id="62" name="フローチャート : 判断 61"/>
        <xdr:cNvSpPr/>
      </xdr:nvSpPr>
      <xdr:spPr bwMode="auto">
        <a:xfrm>
          <a:off x="2857500" y="2603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70985</xdr:rowOff>
    </xdr:from>
    <xdr:ext cx="762000" cy="259045"/>
    <xdr:sp macro="" textlink="">
      <xdr:nvSpPr>
        <xdr:cNvPr id="63" name="テキスト ボックス 62"/>
        <xdr:cNvSpPr txBox="1"/>
      </xdr:nvSpPr>
      <xdr:spPr>
        <a:xfrm>
          <a:off x="2527300" y="26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27775</xdr:rowOff>
    </xdr:from>
    <xdr:to>
      <xdr:col>5</xdr:col>
      <xdr:colOff>34925</xdr:colOff>
      <xdr:row>14</xdr:row>
      <xdr:rowOff>129375</xdr:rowOff>
    </xdr:to>
    <xdr:sp macro="" textlink="">
      <xdr:nvSpPr>
        <xdr:cNvPr id="69" name="円/楕円 68"/>
        <xdr:cNvSpPr/>
      </xdr:nvSpPr>
      <xdr:spPr bwMode="auto">
        <a:xfrm>
          <a:off x="5600700" y="2475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44302</xdr:rowOff>
    </xdr:from>
    <xdr:ext cx="762000" cy="259045"/>
    <xdr:sp macro="" textlink="">
      <xdr:nvSpPr>
        <xdr:cNvPr id="70" name="人口1人当たり決算額の推移該当値テキスト130"/>
        <xdr:cNvSpPr txBox="1"/>
      </xdr:nvSpPr>
      <xdr:spPr>
        <a:xfrm>
          <a:off x="5740400" y="232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67,021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57645</xdr:rowOff>
    </xdr:from>
    <xdr:to>
      <xdr:col>4</xdr:col>
      <xdr:colOff>520700</xdr:colOff>
      <xdr:row>13</xdr:row>
      <xdr:rowOff>159245</xdr:rowOff>
    </xdr:to>
    <xdr:sp macro="" textlink="">
      <xdr:nvSpPr>
        <xdr:cNvPr id="71" name="円/楕円 70"/>
        <xdr:cNvSpPr/>
      </xdr:nvSpPr>
      <xdr:spPr bwMode="auto">
        <a:xfrm>
          <a:off x="4953000" y="2334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169422</xdr:rowOff>
    </xdr:from>
    <xdr:ext cx="736600" cy="259045"/>
    <xdr:sp macro="" textlink="">
      <xdr:nvSpPr>
        <xdr:cNvPr id="72" name="テキスト ボックス 71"/>
        <xdr:cNvSpPr txBox="1"/>
      </xdr:nvSpPr>
      <xdr:spPr>
        <a:xfrm>
          <a:off x="4622800" y="210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70,737</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129083</xdr:rowOff>
    </xdr:from>
    <xdr:to>
      <xdr:col>3</xdr:col>
      <xdr:colOff>955675</xdr:colOff>
      <xdr:row>13</xdr:row>
      <xdr:rowOff>59233</xdr:rowOff>
    </xdr:to>
    <xdr:sp macro="" textlink="">
      <xdr:nvSpPr>
        <xdr:cNvPr id="73" name="円/楕円 72"/>
        <xdr:cNvSpPr/>
      </xdr:nvSpPr>
      <xdr:spPr bwMode="auto">
        <a:xfrm>
          <a:off x="4254500" y="2234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69410</xdr:rowOff>
    </xdr:from>
    <xdr:ext cx="762000" cy="259045"/>
    <xdr:sp macro="" textlink="">
      <xdr:nvSpPr>
        <xdr:cNvPr id="74" name="テキスト ボックス 73"/>
        <xdr:cNvSpPr txBox="1"/>
      </xdr:nvSpPr>
      <xdr:spPr>
        <a:xfrm>
          <a:off x="3924300" y="200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73,362</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158382</xdr:rowOff>
    </xdr:from>
    <xdr:to>
      <xdr:col>3</xdr:col>
      <xdr:colOff>257175</xdr:colOff>
      <xdr:row>13</xdr:row>
      <xdr:rowOff>88532</xdr:rowOff>
    </xdr:to>
    <xdr:sp macro="" textlink="">
      <xdr:nvSpPr>
        <xdr:cNvPr id="75" name="円/楕円 74"/>
        <xdr:cNvSpPr/>
      </xdr:nvSpPr>
      <xdr:spPr bwMode="auto">
        <a:xfrm>
          <a:off x="3556000" y="226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98709</xdr:rowOff>
    </xdr:from>
    <xdr:ext cx="762000" cy="259045"/>
    <xdr:sp macro="" textlink="">
      <xdr:nvSpPr>
        <xdr:cNvPr id="76" name="テキスト ボックス 75"/>
        <xdr:cNvSpPr txBox="1"/>
      </xdr:nvSpPr>
      <xdr:spPr>
        <a:xfrm>
          <a:off x="3225800" y="203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72,593</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132474</xdr:rowOff>
    </xdr:from>
    <xdr:to>
      <xdr:col>2</xdr:col>
      <xdr:colOff>692150</xdr:colOff>
      <xdr:row>13</xdr:row>
      <xdr:rowOff>62624</xdr:rowOff>
    </xdr:to>
    <xdr:sp macro="" textlink="">
      <xdr:nvSpPr>
        <xdr:cNvPr id="77" name="円/楕円 76"/>
        <xdr:cNvSpPr/>
      </xdr:nvSpPr>
      <xdr:spPr bwMode="auto">
        <a:xfrm>
          <a:off x="2857500" y="223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72801</xdr:rowOff>
    </xdr:from>
    <xdr:ext cx="762000" cy="259045"/>
    <xdr:sp macro="" textlink="">
      <xdr:nvSpPr>
        <xdr:cNvPr id="78" name="テキスト ボックス 77"/>
        <xdr:cNvSpPr txBox="1"/>
      </xdr:nvSpPr>
      <xdr:spPr>
        <a:xfrm>
          <a:off x="2527300" y="200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168377</xdr:rowOff>
    </xdr:from>
    <xdr:to>
      <xdr:col>4</xdr:col>
      <xdr:colOff>1117600</xdr:colOff>
      <xdr:row>38</xdr:row>
      <xdr:rowOff>110312</xdr:rowOff>
    </xdr:to>
    <xdr:cxnSp macro="">
      <xdr:nvCxnSpPr>
        <xdr:cNvPr id="105" name="直線コネクタ 104"/>
        <xdr:cNvCxnSpPr/>
      </xdr:nvCxnSpPr>
      <xdr:spPr bwMode="auto">
        <a:xfrm flipV="1">
          <a:off x="5651500" y="6092927"/>
          <a:ext cx="0" cy="1484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110312</xdr:rowOff>
    </xdr:from>
    <xdr:to>
      <xdr:col>5</xdr:col>
      <xdr:colOff>73025</xdr:colOff>
      <xdr:row>38</xdr:row>
      <xdr:rowOff>110312</xdr:rowOff>
    </xdr:to>
    <xdr:cxnSp macro="">
      <xdr:nvCxnSpPr>
        <xdr:cNvPr id="107" name="直線コネクタ 106"/>
        <xdr:cNvCxnSpPr/>
      </xdr:nvCxnSpPr>
      <xdr:spPr bwMode="auto">
        <a:xfrm>
          <a:off x="5562600" y="75779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168377</xdr:rowOff>
    </xdr:from>
    <xdr:to>
      <xdr:col>5</xdr:col>
      <xdr:colOff>73025</xdr:colOff>
      <xdr:row>33</xdr:row>
      <xdr:rowOff>168377</xdr:rowOff>
    </xdr:to>
    <xdr:cxnSp macro="">
      <xdr:nvCxnSpPr>
        <xdr:cNvPr id="109" name="直線コネクタ 108"/>
        <xdr:cNvCxnSpPr/>
      </xdr:nvCxnSpPr>
      <xdr:spPr bwMode="auto">
        <a:xfrm>
          <a:off x="5562600" y="6092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85441</xdr:rowOff>
    </xdr:from>
    <xdr:to>
      <xdr:col>4</xdr:col>
      <xdr:colOff>1117600</xdr:colOff>
      <xdr:row>34</xdr:row>
      <xdr:rowOff>158364</xdr:rowOff>
    </xdr:to>
    <xdr:cxnSp macro="">
      <xdr:nvCxnSpPr>
        <xdr:cNvPr id="110" name="直線コネクタ 109"/>
        <xdr:cNvCxnSpPr/>
      </xdr:nvCxnSpPr>
      <xdr:spPr bwMode="auto">
        <a:xfrm flipV="1">
          <a:off x="5003800" y="6352891"/>
          <a:ext cx="647700" cy="72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166143</xdr:rowOff>
    </xdr:from>
    <xdr:ext cx="762000" cy="259045"/>
    <xdr:sp macro="" textlink="">
      <xdr:nvSpPr>
        <xdr:cNvPr id="111" name="人口1人当たり決算額の推移平均値テキスト445"/>
        <xdr:cNvSpPr txBox="1"/>
      </xdr:nvSpPr>
      <xdr:spPr>
        <a:xfrm>
          <a:off x="5740400" y="677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194066</xdr:rowOff>
    </xdr:from>
    <xdr:to>
      <xdr:col>5</xdr:col>
      <xdr:colOff>34925</xdr:colOff>
      <xdr:row>35</xdr:row>
      <xdr:rowOff>295666</xdr:rowOff>
    </xdr:to>
    <xdr:sp macro="" textlink="">
      <xdr:nvSpPr>
        <xdr:cNvPr id="112" name="フローチャート : 判断 111"/>
        <xdr:cNvSpPr/>
      </xdr:nvSpPr>
      <xdr:spPr bwMode="auto">
        <a:xfrm>
          <a:off x="56007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96002</xdr:rowOff>
    </xdr:from>
    <xdr:to>
      <xdr:col>4</xdr:col>
      <xdr:colOff>469900</xdr:colOff>
      <xdr:row>34</xdr:row>
      <xdr:rowOff>158364</xdr:rowOff>
    </xdr:to>
    <xdr:cxnSp macro="">
      <xdr:nvCxnSpPr>
        <xdr:cNvPr id="113" name="直線コネクタ 112"/>
        <xdr:cNvCxnSpPr/>
      </xdr:nvCxnSpPr>
      <xdr:spPr bwMode="auto">
        <a:xfrm>
          <a:off x="4305300" y="6363452"/>
          <a:ext cx="698500" cy="6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159548</xdr:rowOff>
    </xdr:from>
    <xdr:to>
      <xdr:col>4</xdr:col>
      <xdr:colOff>520700</xdr:colOff>
      <xdr:row>35</xdr:row>
      <xdr:rowOff>261148</xdr:rowOff>
    </xdr:to>
    <xdr:sp macro="" textlink="">
      <xdr:nvSpPr>
        <xdr:cNvPr id="114" name="フローチャート : 判断 113"/>
        <xdr:cNvSpPr/>
      </xdr:nvSpPr>
      <xdr:spPr bwMode="auto">
        <a:xfrm>
          <a:off x="4953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245925</xdr:rowOff>
    </xdr:from>
    <xdr:ext cx="736600" cy="259045"/>
    <xdr:sp macro="" textlink="">
      <xdr:nvSpPr>
        <xdr:cNvPr id="115" name="テキスト ボックス 114"/>
        <xdr:cNvSpPr txBox="1"/>
      </xdr:nvSpPr>
      <xdr:spPr>
        <a:xfrm>
          <a:off x="4622800" y="6856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71084</xdr:rowOff>
    </xdr:from>
    <xdr:to>
      <xdr:col>3</xdr:col>
      <xdr:colOff>904875</xdr:colOff>
      <xdr:row>34</xdr:row>
      <xdr:rowOff>96002</xdr:rowOff>
    </xdr:to>
    <xdr:cxnSp macro="">
      <xdr:nvCxnSpPr>
        <xdr:cNvPr id="116" name="直線コネクタ 115"/>
        <xdr:cNvCxnSpPr/>
      </xdr:nvCxnSpPr>
      <xdr:spPr bwMode="auto">
        <a:xfrm>
          <a:off x="3606800" y="6338534"/>
          <a:ext cx="698500" cy="24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75880</xdr:rowOff>
    </xdr:from>
    <xdr:to>
      <xdr:col>3</xdr:col>
      <xdr:colOff>955675</xdr:colOff>
      <xdr:row>35</xdr:row>
      <xdr:rowOff>177480</xdr:rowOff>
    </xdr:to>
    <xdr:sp macro="" textlink="">
      <xdr:nvSpPr>
        <xdr:cNvPr id="117" name="フローチャート : 判断 116"/>
        <xdr:cNvSpPr/>
      </xdr:nvSpPr>
      <xdr:spPr bwMode="auto">
        <a:xfrm>
          <a:off x="4254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162257</xdr:rowOff>
    </xdr:from>
    <xdr:ext cx="762000" cy="259045"/>
    <xdr:sp macro="" textlink="">
      <xdr:nvSpPr>
        <xdr:cNvPr id="118" name="テキスト ボックス 117"/>
        <xdr:cNvSpPr txBox="1"/>
      </xdr:nvSpPr>
      <xdr:spPr>
        <a:xfrm>
          <a:off x="3924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59746</xdr:rowOff>
    </xdr:from>
    <xdr:to>
      <xdr:col>3</xdr:col>
      <xdr:colOff>206375</xdr:colOff>
      <xdr:row>34</xdr:row>
      <xdr:rowOff>71084</xdr:rowOff>
    </xdr:to>
    <xdr:cxnSp macro="">
      <xdr:nvCxnSpPr>
        <xdr:cNvPr id="119" name="直線コネクタ 118"/>
        <xdr:cNvCxnSpPr/>
      </xdr:nvCxnSpPr>
      <xdr:spPr bwMode="auto">
        <a:xfrm>
          <a:off x="2908300" y="6327196"/>
          <a:ext cx="698500" cy="11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46939</xdr:rowOff>
    </xdr:from>
    <xdr:to>
      <xdr:col>3</xdr:col>
      <xdr:colOff>257175</xdr:colOff>
      <xdr:row>35</xdr:row>
      <xdr:rowOff>148539</xdr:rowOff>
    </xdr:to>
    <xdr:sp macro="" textlink="">
      <xdr:nvSpPr>
        <xdr:cNvPr id="120" name="フローチャート : 判断 119"/>
        <xdr:cNvSpPr/>
      </xdr:nvSpPr>
      <xdr:spPr bwMode="auto">
        <a:xfrm>
          <a:off x="3556000" y="6657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133316</xdr:rowOff>
    </xdr:from>
    <xdr:ext cx="762000" cy="259045"/>
    <xdr:sp macro="" textlink="">
      <xdr:nvSpPr>
        <xdr:cNvPr id="121" name="テキスト ボックス 120"/>
        <xdr:cNvSpPr txBox="1"/>
      </xdr:nvSpPr>
      <xdr:spPr>
        <a:xfrm>
          <a:off x="3225800" y="674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2" name="フローチャート : 判断 121"/>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116995</xdr:rowOff>
    </xdr:from>
    <xdr:ext cx="762000" cy="259045"/>
    <xdr:sp macro="" textlink="">
      <xdr:nvSpPr>
        <xdr:cNvPr id="123" name="テキスト ボックス 122"/>
        <xdr:cNvSpPr txBox="1"/>
      </xdr:nvSpPr>
      <xdr:spPr>
        <a:xfrm>
          <a:off x="2527300" y="67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34641</xdr:rowOff>
    </xdr:from>
    <xdr:to>
      <xdr:col>5</xdr:col>
      <xdr:colOff>34925</xdr:colOff>
      <xdr:row>34</xdr:row>
      <xdr:rowOff>136241</xdr:rowOff>
    </xdr:to>
    <xdr:sp macro="" textlink="">
      <xdr:nvSpPr>
        <xdr:cNvPr id="129" name="円/楕円 128"/>
        <xdr:cNvSpPr/>
      </xdr:nvSpPr>
      <xdr:spPr bwMode="auto">
        <a:xfrm>
          <a:off x="5600700" y="630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222618</xdr:rowOff>
    </xdr:from>
    <xdr:ext cx="762000" cy="259045"/>
    <xdr:sp macro="" textlink="">
      <xdr:nvSpPr>
        <xdr:cNvPr id="130" name="人口1人当たり決算額の推移該当値テキスト445"/>
        <xdr:cNvSpPr txBox="1"/>
      </xdr:nvSpPr>
      <xdr:spPr>
        <a:xfrm>
          <a:off x="5740400" y="614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24,659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107564</xdr:rowOff>
    </xdr:from>
    <xdr:to>
      <xdr:col>4</xdr:col>
      <xdr:colOff>520700</xdr:colOff>
      <xdr:row>34</xdr:row>
      <xdr:rowOff>209164</xdr:rowOff>
    </xdr:to>
    <xdr:sp macro="" textlink="">
      <xdr:nvSpPr>
        <xdr:cNvPr id="131" name="円/楕円 130"/>
        <xdr:cNvSpPr/>
      </xdr:nvSpPr>
      <xdr:spPr bwMode="auto">
        <a:xfrm>
          <a:off x="4953000" y="6375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219341</xdr:rowOff>
    </xdr:from>
    <xdr:ext cx="736600" cy="259045"/>
    <xdr:sp macro="" textlink="">
      <xdr:nvSpPr>
        <xdr:cNvPr id="132" name="テキスト ボックス 131"/>
        <xdr:cNvSpPr txBox="1"/>
      </xdr:nvSpPr>
      <xdr:spPr>
        <a:xfrm>
          <a:off x="4622800" y="61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45202</xdr:rowOff>
    </xdr:from>
    <xdr:to>
      <xdr:col>3</xdr:col>
      <xdr:colOff>955675</xdr:colOff>
      <xdr:row>34</xdr:row>
      <xdr:rowOff>146802</xdr:rowOff>
    </xdr:to>
    <xdr:sp macro="" textlink="">
      <xdr:nvSpPr>
        <xdr:cNvPr id="133" name="円/楕円 132"/>
        <xdr:cNvSpPr/>
      </xdr:nvSpPr>
      <xdr:spPr bwMode="auto">
        <a:xfrm>
          <a:off x="4254500" y="6312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156979</xdr:rowOff>
    </xdr:from>
    <xdr:ext cx="762000" cy="259045"/>
    <xdr:sp macro="" textlink="">
      <xdr:nvSpPr>
        <xdr:cNvPr id="134" name="テキスト ボックス 133"/>
        <xdr:cNvSpPr txBox="1"/>
      </xdr:nvSpPr>
      <xdr:spPr>
        <a:xfrm>
          <a:off x="3924300" y="6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24,428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20284</xdr:rowOff>
    </xdr:from>
    <xdr:to>
      <xdr:col>3</xdr:col>
      <xdr:colOff>257175</xdr:colOff>
      <xdr:row>34</xdr:row>
      <xdr:rowOff>121884</xdr:rowOff>
    </xdr:to>
    <xdr:sp macro="" textlink="">
      <xdr:nvSpPr>
        <xdr:cNvPr id="135" name="円/楕円 134"/>
        <xdr:cNvSpPr/>
      </xdr:nvSpPr>
      <xdr:spPr bwMode="auto">
        <a:xfrm>
          <a:off x="3556000" y="6287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132061</xdr:rowOff>
    </xdr:from>
    <xdr:ext cx="762000" cy="259045"/>
    <xdr:sp macro="" textlink="">
      <xdr:nvSpPr>
        <xdr:cNvPr id="136" name="テキスト ボックス 135"/>
        <xdr:cNvSpPr txBox="1"/>
      </xdr:nvSpPr>
      <xdr:spPr>
        <a:xfrm>
          <a:off x="3225800" y="60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24,973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8946</xdr:rowOff>
    </xdr:from>
    <xdr:to>
      <xdr:col>2</xdr:col>
      <xdr:colOff>692150</xdr:colOff>
      <xdr:row>34</xdr:row>
      <xdr:rowOff>110546</xdr:rowOff>
    </xdr:to>
    <xdr:sp macro="" textlink="">
      <xdr:nvSpPr>
        <xdr:cNvPr id="137" name="円/楕円 136"/>
        <xdr:cNvSpPr/>
      </xdr:nvSpPr>
      <xdr:spPr bwMode="auto">
        <a:xfrm>
          <a:off x="2857500" y="6276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120723</xdr:rowOff>
    </xdr:from>
    <xdr:ext cx="762000" cy="259045"/>
    <xdr:sp macro="" textlink="">
      <xdr:nvSpPr>
        <xdr:cNvPr id="138" name="テキスト ボックス 137"/>
        <xdr:cNvSpPr txBox="1"/>
      </xdr:nvSpPr>
      <xdr:spPr>
        <a:xfrm>
          <a:off x="2527300" y="604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年度までは歳入不足を補うため財政調整基金を取り崩し、実質収支の均衡を保つ財政運営が続いていたが、平成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年度以降は財政調整基金の取り崩しはなく、平成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年度は実質単年度収支もプラスに転じた。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しかし、財政調整基金の平成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年度末残高は約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千万円と依然として類似団体と比較して少なく、今後も財政の健全な運営に資するため、計画的な積立を行う。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年度決算におけるすべての会計の実質収支については、</a:t>
          </a:r>
          <a:r>
            <a:rPr kumimoji="1" lang="en-US" altLang="ja-JP" sz="1400">
              <a:latin typeface="ＭＳ ゴシック" pitchFamily="49" charset="-128"/>
              <a:ea typeface="ＭＳ ゴシック" pitchFamily="49" charset="-128"/>
            </a:rPr>
            <a:t>2,848</a:t>
          </a:r>
          <a:r>
            <a:rPr kumimoji="1" lang="ja-JP" altLang="en-US" sz="1400">
              <a:latin typeface="ＭＳ ゴシック" pitchFamily="49" charset="-128"/>
              <a:ea typeface="ＭＳ ゴシック" pitchFamily="49" charset="-128"/>
            </a:rPr>
            <a:t>百万円の黒字であった。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3,303</a:t>
          </a:r>
          <a:r>
            <a:rPr kumimoji="1" lang="ja-JP" altLang="en-US" sz="1400">
              <a:latin typeface="ＭＳ ゴシック" pitchFamily="49" charset="-128"/>
              <a:ea typeface="ＭＳ ゴシック" pitchFamily="49" charset="-128"/>
            </a:rPr>
            <a:t>百万円の黒字であったことから、</a:t>
          </a:r>
          <a:r>
            <a:rPr kumimoji="1" lang="en-US" altLang="ja-JP" sz="1400">
              <a:latin typeface="ＭＳ ゴシック" pitchFamily="49" charset="-128"/>
              <a:ea typeface="ＭＳ ゴシック" pitchFamily="49" charset="-128"/>
            </a:rPr>
            <a:t>455</a:t>
          </a:r>
          <a:r>
            <a:rPr kumimoji="1" lang="ja-JP" altLang="en-US" sz="1400">
              <a:latin typeface="ＭＳ ゴシック" pitchFamily="49" charset="-128"/>
              <a:ea typeface="ＭＳ ゴシック" pitchFamily="49" charset="-128"/>
            </a:rPr>
            <a:t>百万円黒字が減少したことになり、実質黒字比率としては、平成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4.42</a:t>
          </a:r>
          <a:r>
            <a:rPr kumimoji="1" lang="ja-JP" altLang="en-US" sz="1400">
              <a:latin typeface="ＭＳ ゴシック" pitchFamily="49" charset="-128"/>
              <a:ea typeface="ＭＳ ゴシック" pitchFamily="49" charset="-128"/>
            </a:rPr>
            <a:t>％から平成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3.78</a:t>
          </a:r>
          <a:r>
            <a:rPr kumimoji="1" lang="ja-JP" altLang="en-US" sz="1400">
              <a:latin typeface="ＭＳ ゴシック" pitchFamily="49" charset="-128"/>
              <a:ea typeface="ＭＳ ゴシック" pitchFamily="49" charset="-128"/>
            </a:rPr>
            <a:t>％へと悪化したことになる。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収支が悪化した主な会計は、下水道事業費特別会計である。これについては、平成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年度より下水道事業に地方公営企業法の適用を行ったことに伴い、平成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月末で下水道事業費特別会計を廃止し打ち切り決算を行ったことが要因としてあげられる。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年度の実質公債費比率については、単年度では</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ポイント悪化となった。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主な要因として、公営企業等に関する償還金が減少したことなどにより準元利償還金が前年比</a:t>
          </a:r>
          <a:r>
            <a:rPr kumimoji="1" lang="en-US" altLang="ja-JP" sz="1400">
              <a:latin typeface="ＭＳ ゴシック" pitchFamily="49" charset="-128"/>
              <a:ea typeface="ＭＳ ゴシック" pitchFamily="49" charset="-128"/>
            </a:rPr>
            <a:t>271</a:t>
          </a:r>
          <a:r>
            <a:rPr kumimoji="1" lang="ja-JP" altLang="en-US" sz="1400">
              <a:latin typeface="ＭＳ ゴシック" pitchFamily="49" charset="-128"/>
              <a:ea typeface="ＭＳ ゴシック" pitchFamily="49" charset="-128"/>
            </a:rPr>
            <a:t>百万円減少となったものの、</a:t>
          </a:r>
          <a:r>
            <a:rPr kumimoji="1" lang="ja-JP" altLang="ja-JP" sz="1400">
              <a:solidFill>
                <a:schemeClr val="dk1"/>
              </a:solidFill>
              <a:effectLst/>
              <a:latin typeface="ＭＳ ゴシック" pitchFamily="49" charset="-128"/>
              <a:ea typeface="ＭＳ ゴシック" pitchFamily="49" charset="-128"/>
              <a:cs typeface="+mn-cs"/>
            </a:rPr>
            <a:t>第三セクター等改革推進債</a:t>
          </a:r>
          <a:r>
            <a:rPr kumimoji="1" lang="ja-JP" altLang="en-US" sz="1400">
              <a:latin typeface="ＭＳ ゴシック" pitchFamily="49" charset="-128"/>
              <a:ea typeface="ＭＳ ゴシック" pitchFamily="49" charset="-128"/>
            </a:rPr>
            <a:t>の償還が始まったことなどにより地方債の元利償還金が、前年比</a:t>
          </a:r>
          <a:r>
            <a:rPr kumimoji="1" lang="en-US" altLang="ja-JP" sz="1400">
              <a:latin typeface="ＭＳ ゴシック" pitchFamily="49" charset="-128"/>
              <a:ea typeface="ＭＳ ゴシック" pitchFamily="49" charset="-128"/>
            </a:rPr>
            <a:t>1,134</a:t>
          </a:r>
          <a:r>
            <a:rPr kumimoji="1" lang="ja-JP" altLang="en-US" sz="1400">
              <a:latin typeface="ＭＳ ゴシック" pitchFamily="49" charset="-128"/>
              <a:ea typeface="ＭＳ ゴシック" pitchFamily="49" charset="-128"/>
            </a:rPr>
            <a:t>百万円増加したことがあげられる。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年度の将来負担比率については、</a:t>
          </a:r>
          <a:r>
            <a:rPr kumimoji="1" lang="en-US" altLang="ja-JP" sz="1400">
              <a:latin typeface="ＭＳ ゴシック" pitchFamily="49" charset="-128"/>
              <a:ea typeface="ＭＳ ゴシック" pitchFamily="49" charset="-128"/>
            </a:rPr>
            <a:t>188.1</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ポイントの改善となった。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主な要因として、分母となる標準財政規模が増加したことに加え、分子においては団塊世代の大量退職に替わる新規採用職員を抑制し、退職手当負担見込額を抑えていることや、国民健康保険財政調整基金などの積立による充当可能基金の増加があげ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123069745</v>
      </c>
      <c r="BO4" s="349"/>
      <c r="BP4" s="349"/>
      <c r="BQ4" s="349"/>
      <c r="BR4" s="349"/>
      <c r="BS4" s="349"/>
      <c r="BT4" s="349"/>
      <c r="BU4" s="350"/>
      <c r="BV4" s="348">
        <v>140279998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0.7</v>
      </c>
      <c r="CU4" s="355"/>
      <c r="CV4" s="355"/>
      <c r="CW4" s="355"/>
      <c r="CX4" s="355"/>
      <c r="CY4" s="355"/>
      <c r="CZ4" s="355"/>
      <c r="DA4" s="356"/>
      <c r="DB4" s="354">
        <v>0.1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122452487</v>
      </c>
      <c r="BO5" s="386"/>
      <c r="BP5" s="386"/>
      <c r="BQ5" s="386"/>
      <c r="BR5" s="386"/>
      <c r="BS5" s="386"/>
      <c r="BT5" s="386"/>
      <c r="BU5" s="387"/>
      <c r="BV5" s="385">
        <v>140090131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97.5</v>
      </c>
      <c r="CU5" s="383"/>
      <c r="CV5" s="383"/>
      <c r="CW5" s="383"/>
      <c r="CX5" s="383"/>
      <c r="CY5" s="383"/>
      <c r="CZ5" s="383"/>
      <c r="DA5" s="384"/>
      <c r="DB5" s="382">
        <v>97.6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617258</v>
      </c>
      <c r="BO6" s="386"/>
      <c r="BP6" s="386"/>
      <c r="BQ6" s="386"/>
      <c r="BR6" s="386"/>
      <c r="BS6" s="386"/>
      <c r="BT6" s="386"/>
      <c r="BU6" s="387"/>
      <c r="BV6" s="385">
        <v>189867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107.9</v>
      </c>
      <c r="CU6" s="423"/>
      <c r="CV6" s="423"/>
      <c r="CW6" s="423"/>
      <c r="CX6" s="423"/>
      <c r="CY6" s="423"/>
      <c r="CZ6" s="423"/>
      <c r="DA6" s="424"/>
      <c r="DB6" s="422">
        <v>107.7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127033</v>
      </c>
      <c r="BO7" s="386"/>
      <c r="BP7" s="386"/>
      <c r="BQ7" s="386"/>
      <c r="BR7" s="386"/>
      <c r="BS7" s="386"/>
      <c r="BT7" s="386"/>
      <c r="BU7" s="387"/>
      <c r="BV7" s="385">
        <v>127714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75237967</v>
      </c>
      <c r="CU7" s="386"/>
      <c r="CV7" s="386"/>
      <c r="CW7" s="386"/>
      <c r="CX7" s="386"/>
      <c r="CY7" s="386"/>
      <c r="CZ7" s="386"/>
      <c r="DA7" s="387"/>
      <c r="DB7" s="385">
        <v>74543625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490225</v>
      </c>
      <c r="BO8" s="386"/>
      <c r="BP8" s="386"/>
      <c r="BQ8" s="386"/>
      <c r="BR8" s="386"/>
      <c r="BS8" s="386"/>
      <c r="BT8" s="386"/>
      <c r="BU8" s="387"/>
      <c r="BV8" s="385">
        <v>62153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0.75</v>
      </c>
      <c r="CU8" s="426"/>
      <c r="CV8" s="426"/>
      <c r="CW8" s="426"/>
      <c r="CX8" s="426"/>
      <c r="CY8" s="426"/>
      <c r="CZ8" s="426"/>
      <c r="DA8" s="427"/>
      <c r="DB8" s="425">
        <v>0.75</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366591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428072</v>
      </c>
      <c r="BO9" s="386"/>
      <c r="BP9" s="386"/>
      <c r="BQ9" s="386"/>
      <c r="BR9" s="386"/>
      <c r="BS9" s="386"/>
      <c r="BT9" s="386"/>
      <c r="BU9" s="387"/>
      <c r="BV9" s="385">
        <v>-12190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22.2</v>
      </c>
      <c r="CU9" s="383"/>
      <c r="CV9" s="383"/>
      <c r="CW9" s="383"/>
      <c r="CX9" s="383"/>
      <c r="CY9" s="383"/>
      <c r="CZ9" s="383"/>
      <c r="DA9" s="384"/>
      <c r="DB9" s="382">
        <v>20.8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370102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592</v>
      </c>
      <c r="BO10" s="386"/>
      <c r="BP10" s="386"/>
      <c r="BQ10" s="386"/>
      <c r="BR10" s="386"/>
      <c r="BS10" s="386"/>
      <c r="BT10" s="386"/>
      <c r="BU10" s="387"/>
      <c r="BV10" s="385">
        <v>773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364969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362118</v>
      </c>
      <c r="S13" s="467"/>
      <c r="T13" s="467"/>
      <c r="U13" s="467"/>
      <c r="V13" s="468"/>
      <c r="W13" s="401" t="s">
        <v>123</v>
      </c>
      <c r="X13" s="402"/>
      <c r="Y13" s="402"/>
      <c r="Z13" s="402"/>
      <c r="AA13" s="402"/>
      <c r="AB13" s="392"/>
      <c r="AC13" s="436">
        <v>2244</v>
      </c>
      <c r="AD13" s="437"/>
      <c r="AE13" s="437"/>
      <c r="AF13" s="437"/>
      <c r="AG13" s="476"/>
      <c r="AH13" s="436">
        <v>3134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428664</v>
      </c>
      <c r="BO13" s="386"/>
      <c r="BP13" s="386"/>
      <c r="BQ13" s="386"/>
      <c r="BR13" s="386"/>
      <c r="BS13" s="386"/>
      <c r="BT13" s="386"/>
      <c r="BU13" s="387"/>
      <c r="BV13" s="385">
        <v>-11417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13.4</v>
      </c>
      <c r="CU13" s="383"/>
      <c r="CV13" s="383"/>
      <c r="CW13" s="383"/>
      <c r="CX13" s="383"/>
      <c r="CY13" s="383"/>
      <c r="CZ13" s="383"/>
      <c r="DA13" s="384"/>
      <c r="DB13" s="382">
        <v>13.5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364836</v>
      </c>
      <c r="S14" s="467"/>
      <c r="T14" s="467"/>
      <c r="U14" s="467"/>
      <c r="V14" s="468"/>
      <c r="W14" s="375"/>
      <c r="X14" s="376"/>
      <c r="Y14" s="376"/>
      <c r="Z14" s="376"/>
      <c r="AA14" s="376"/>
      <c r="AB14" s="365"/>
      <c r="AC14" s="469">
        <v>1.5</v>
      </c>
      <c r="AD14" s="470"/>
      <c r="AE14" s="470"/>
      <c r="AF14" s="470"/>
      <c r="AG14" s="471"/>
      <c r="AH14" s="469">
        <v>1.9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188.1</v>
      </c>
      <c r="CU14" s="481"/>
      <c r="CV14" s="481"/>
      <c r="CW14" s="481"/>
      <c r="CX14" s="481"/>
      <c r="CY14" s="481"/>
      <c r="CZ14" s="481"/>
      <c r="DA14" s="482"/>
      <c r="DB14" s="480">
        <v>196.5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362009</v>
      </c>
      <c r="S15" s="467"/>
      <c r="T15" s="467"/>
      <c r="U15" s="467"/>
      <c r="V15" s="468"/>
      <c r="W15" s="401" t="s">
        <v>130</v>
      </c>
      <c r="X15" s="402"/>
      <c r="Y15" s="402"/>
      <c r="Z15" s="402"/>
      <c r="AA15" s="402"/>
      <c r="AB15" s="392"/>
      <c r="AC15" s="436">
        <v>28515</v>
      </c>
      <c r="AD15" s="437"/>
      <c r="AE15" s="437"/>
      <c r="AF15" s="437"/>
      <c r="AG15" s="476"/>
      <c r="AH15" s="436">
        <v>32551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40290777</v>
      </c>
      <c r="BO15" s="349"/>
      <c r="BP15" s="349"/>
      <c r="BQ15" s="349"/>
      <c r="BR15" s="349"/>
      <c r="BS15" s="349"/>
      <c r="BT15" s="349"/>
      <c r="BU15" s="350"/>
      <c r="BV15" s="348">
        <v>40196176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19.100000000000001</v>
      </c>
      <c r="AD16" s="470"/>
      <c r="AE16" s="470"/>
      <c r="AF16" s="470"/>
      <c r="AG16" s="471"/>
      <c r="AH16" s="469">
        <v>19.7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54027888</v>
      </c>
      <c r="BO16" s="386"/>
      <c r="BP16" s="386"/>
      <c r="BQ16" s="386"/>
      <c r="BR16" s="386"/>
      <c r="BS16" s="386"/>
      <c r="BT16" s="386"/>
      <c r="BU16" s="387"/>
      <c r="BV16" s="385">
        <v>54526953</v>
      </c>
      <c r="BW16" s="386"/>
      <c r="BX16" s="386"/>
      <c r="BY16" s="386"/>
      <c r="BZ16" s="386"/>
      <c r="CA16" s="386"/>
      <c r="CB16" s="386"/>
      <c r="CC16" s="387"/>
      <c r="CD16" s="152"/>
      <c r="CE16" s="492" t="s">
        <v>136</v>
      </c>
      <c r="CF16" s="492"/>
      <c r="CG16" s="492"/>
      <c r="CH16" s="492"/>
      <c r="CI16" s="492"/>
      <c r="CJ16" s="492"/>
      <c r="CK16" s="492"/>
      <c r="CL16" s="492"/>
      <c r="CM16" s="492"/>
      <c r="CN16" s="492"/>
      <c r="CO16" s="492"/>
      <c r="CP16" s="492"/>
      <c r="CQ16" s="492"/>
      <c r="CR16" s="492"/>
      <c r="CS16" s="493"/>
      <c r="CT16" s="382">
        <v>10.7</v>
      </c>
      <c r="CU16" s="383"/>
      <c r="CV16" s="383"/>
      <c r="CW16" s="383"/>
      <c r="CX16" s="383"/>
      <c r="CY16" s="383"/>
      <c r="CZ16" s="383"/>
      <c r="DA16" s="384"/>
      <c r="DB16" s="382" t="s">
        <v>120</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134</v>
      </c>
      <c r="S17" s="487"/>
      <c r="T17" s="487"/>
      <c r="U17" s="487"/>
      <c r="V17" s="488"/>
      <c r="W17" s="401" t="s">
        <v>138</v>
      </c>
      <c r="X17" s="402"/>
      <c r="Y17" s="402"/>
      <c r="Z17" s="402"/>
      <c r="AA17" s="402"/>
      <c r="AB17" s="392"/>
      <c r="AC17" s="436">
        <v>118691</v>
      </c>
      <c r="AD17" s="437"/>
      <c r="AE17" s="437"/>
      <c r="AF17" s="437"/>
      <c r="AG17" s="476"/>
      <c r="AH17" s="436">
        <v>125648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52754798</v>
      </c>
      <c r="BO17" s="386"/>
      <c r="BP17" s="386"/>
      <c r="BQ17" s="386"/>
      <c r="BR17" s="386"/>
      <c r="BS17" s="386"/>
      <c r="BT17" s="386"/>
      <c r="BU17" s="387"/>
      <c r="BV17" s="385">
        <v>52569676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276.83999999999997</v>
      </c>
      <c r="M18" s="498"/>
      <c r="N18" s="498"/>
      <c r="O18" s="498"/>
      <c r="P18" s="498"/>
      <c r="Q18" s="498"/>
      <c r="R18" s="499"/>
      <c r="S18" s="499"/>
      <c r="T18" s="499"/>
      <c r="U18" s="499"/>
      <c r="V18" s="500"/>
      <c r="W18" s="403"/>
      <c r="X18" s="404"/>
      <c r="Y18" s="404"/>
      <c r="Z18" s="404"/>
      <c r="AA18" s="404"/>
      <c r="AB18" s="395"/>
      <c r="AC18" s="501">
        <v>79.400000000000006</v>
      </c>
      <c r="AD18" s="502"/>
      <c r="AE18" s="502"/>
      <c r="AF18" s="502"/>
      <c r="AG18" s="503"/>
      <c r="AH18" s="501">
        <v>76.2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74659480</v>
      </c>
      <c r="BO18" s="386"/>
      <c r="BP18" s="386"/>
      <c r="BQ18" s="386"/>
      <c r="BR18" s="386"/>
      <c r="BS18" s="386"/>
      <c r="BT18" s="386"/>
      <c r="BU18" s="387"/>
      <c r="BV18" s="385">
        <v>73633614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1324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81856167</v>
      </c>
      <c r="BO19" s="386"/>
      <c r="BP19" s="386"/>
      <c r="BQ19" s="386"/>
      <c r="BR19" s="386"/>
      <c r="BS19" s="386"/>
      <c r="BT19" s="386"/>
      <c r="BU19" s="387"/>
      <c r="BV19" s="385">
        <v>81970488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147421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217072418</v>
      </c>
      <c r="BO23" s="386"/>
      <c r="BP23" s="386"/>
      <c r="BQ23" s="386"/>
      <c r="BR23" s="386"/>
      <c r="BS23" s="386"/>
      <c r="BT23" s="386"/>
      <c r="BU23" s="387"/>
      <c r="BV23" s="385">
        <v>216278200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10480</v>
      </c>
      <c r="R24" s="437"/>
      <c r="S24" s="437"/>
      <c r="T24" s="437"/>
      <c r="U24" s="437"/>
      <c r="V24" s="476"/>
      <c r="W24" s="531"/>
      <c r="X24" s="519"/>
      <c r="Y24" s="520"/>
      <c r="Z24" s="435" t="s">
        <v>154</v>
      </c>
      <c r="AA24" s="415"/>
      <c r="AB24" s="415"/>
      <c r="AC24" s="415"/>
      <c r="AD24" s="415"/>
      <c r="AE24" s="415"/>
      <c r="AF24" s="415"/>
      <c r="AG24" s="416"/>
      <c r="AH24" s="436">
        <v>2389</v>
      </c>
      <c r="AI24" s="437"/>
      <c r="AJ24" s="437"/>
      <c r="AK24" s="437"/>
      <c r="AL24" s="476"/>
      <c r="AM24" s="436">
        <v>7565963</v>
      </c>
      <c r="AN24" s="437"/>
      <c r="AO24" s="437"/>
      <c r="AP24" s="437"/>
      <c r="AQ24" s="437"/>
      <c r="AR24" s="476"/>
      <c r="AS24" s="436">
        <v>3167</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97419732</v>
      </c>
      <c r="BO24" s="386"/>
      <c r="BP24" s="386"/>
      <c r="BQ24" s="386"/>
      <c r="BR24" s="386"/>
      <c r="BS24" s="386"/>
      <c r="BT24" s="386"/>
      <c r="BU24" s="387"/>
      <c r="BV24" s="385">
        <v>95668120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8850</v>
      </c>
      <c r="R25" s="437"/>
      <c r="S25" s="437"/>
      <c r="T25" s="437"/>
      <c r="U25" s="437"/>
      <c r="V25" s="476"/>
      <c r="W25" s="531"/>
      <c r="X25" s="519"/>
      <c r="Y25" s="520"/>
      <c r="Z25" s="435" t="s">
        <v>157</v>
      </c>
      <c r="AA25" s="415"/>
      <c r="AB25" s="415"/>
      <c r="AC25" s="415"/>
      <c r="AD25" s="415"/>
      <c r="AE25" s="415"/>
      <c r="AF25" s="415"/>
      <c r="AG25" s="416"/>
      <c r="AH25" s="436">
        <v>400</v>
      </c>
      <c r="AI25" s="437"/>
      <c r="AJ25" s="437"/>
      <c r="AK25" s="437"/>
      <c r="AL25" s="476"/>
      <c r="AM25" s="436">
        <v>1197600</v>
      </c>
      <c r="AN25" s="437"/>
      <c r="AO25" s="437"/>
      <c r="AP25" s="437"/>
      <c r="AQ25" s="437"/>
      <c r="AR25" s="476"/>
      <c r="AS25" s="436">
        <v>2994</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12580378</v>
      </c>
      <c r="BO25" s="349"/>
      <c r="BP25" s="349"/>
      <c r="BQ25" s="349"/>
      <c r="BR25" s="349"/>
      <c r="BS25" s="349"/>
      <c r="BT25" s="349"/>
      <c r="BU25" s="350"/>
      <c r="BV25" s="348">
        <v>11172135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7330</v>
      </c>
      <c r="R26" s="437"/>
      <c r="S26" s="437"/>
      <c r="T26" s="437"/>
      <c r="U26" s="437"/>
      <c r="V26" s="476"/>
      <c r="W26" s="531"/>
      <c r="X26" s="519"/>
      <c r="Y26" s="520"/>
      <c r="Z26" s="435" t="s">
        <v>160</v>
      </c>
      <c r="AA26" s="539"/>
      <c r="AB26" s="539"/>
      <c r="AC26" s="539"/>
      <c r="AD26" s="539"/>
      <c r="AE26" s="539"/>
      <c r="AF26" s="539"/>
      <c r="AG26" s="540"/>
      <c r="AH26" s="436">
        <v>389</v>
      </c>
      <c r="AI26" s="437"/>
      <c r="AJ26" s="437"/>
      <c r="AK26" s="437"/>
      <c r="AL26" s="476"/>
      <c r="AM26" s="436">
        <v>1297704</v>
      </c>
      <c r="AN26" s="437"/>
      <c r="AO26" s="437"/>
      <c r="AP26" s="437"/>
      <c r="AQ26" s="437"/>
      <c r="AR26" s="476"/>
      <c r="AS26" s="436">
        <v>3336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7330</v>
      </c>
      <c r="R27" s="437"/>
      <c r="S27" s="437"/>
      <c r="T27" s="437"/>
      <c r="U27" s="437"/>
      <c r="V27" s="476"/>
      <c r="W27" s="531"/>
      <c r="X27" s="519"/>
      <c r="Y27" s="520"/>
      <c r="Z27" s="435" t="s">
        <v>163</v>
      </c>
      <c r="AA27" s="415"/>
      <c r="AB27" s="415"/>
      <c r="AC27" s="415"/>
      <c r="AD27" s="415"/>
      <c r="AE27" s="415"/>
      <c r="AF27" s="415"/>
      <c r="AG27" s="416"/>
      <c r="AH27" s="436">
        <v>188</v>
      </c>
      <c r="AI27" s="437"/>
      <c r="AJ27" s="437"/>
      <c r="AK27" s="437"/>
      <c r="AL27" s="476"/>
      <c r="AM27" s="436">
        <v>683663</v>
      </c>
      <c r="AN27" s="437"/>
      <c r="AO27" s="437"/>
      <c r="AP27" s="437"/>
      <c r="AQ27" s="437"/>
      <c r="AR27" s="476"/>
      <c r="AS27" s="436">
        <v>3637</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6440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532556</v>
      </c>
      <c r="BO28" s="349"/>
      <c r="BP28" s="349"/>
      <c r="BQ28" s="349"/>
      <c r="BR28" s="349"/>
      <c r="BS28" s="349"/>
      <c r="BT28" s="349"/>
      <c r="BU28" s="350"/>
      <c r="BV28" s="348">
        <v>491964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37</v>
      </c>
      <c r="M29" s="437"/>
      <c r="N29" s="437"/>
      <c r="O29" s="437"/>
      <c r="P29" s="476"/>
      <c r="Q29" s="436">
        <v>5960</v>
      </c>
      <c r="R29" s="437"/>
      <c r="S29" s="437"/>
      <c r="T29" s="437"/>
      <c r="U29" s="437"/>
      <c r="V29" s="476"/>
      <c r="W29" s="531"/>
      <c r="X29" s="519"/>
      <c r="Y29" s="520"/>
      <c r="Z29" s="435" t="s">
        <v>170</v>
      </c>
      <c r="AA29" s="415"/>
      <c r="AB29" s="415"/>
      <c r="AC29" s="415"/>
      <c r="AD29" s="415"/>
      <c r="AE29" s="415"/>
      <c r="AF29" s="415"/>
      <c r="AG29" s="416"/>
      <c r="AH29" s="436">
        <v>2577</v>
      </c>
      <c r="AI29" s="437"/>
      <c r="AJ29" s="437"/>
      <c r="AK29" s="437"/>
      <c r="AL29" s="476"/>
      <c r="AM29" s="436">
        <v>8249626</v>
      </c>
      <c r="AN29" s="437"/>
      <c r="AO29" s="437"/>
      <c r="AP29" s="437"/>
      <c r="AQ29" s="437"/>
      <c r="AR29" s="476"/>
      <c r="AS29" s="436">
        <v>3201</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161401</v>
      </c>
      <c r="BO29" s="386"/>
      <c r="BP29" s="386"/>
      <c r="BQ29" s="386"/>
      <c r="BR29" s="386"/>
      <c r="BS29" s="386"/>
      <c r="BT29" s="386"/>
      <c r="BU29" s="387"/>
      <c r="BV29" s="385">
        <v>44174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7092505</v>
      </c>
      <c r="BO30" s="553"/>
      <c r="BP30" s="553"/>
      <c r="BQ30" s="553"/>
      <c r="BR30" s="553"/>
      <c r="BS30" s="553"/>
      <c r="BT30" s="553"/>
      <c r="BU30" s="554"/>
      <c r="BV30" s="552">
        <v>7137424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7</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11</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15</v>
      </c>
      <c r="BF34" s="564"/>
      <c r="BG34" s="565" t="str">
        <f>IF('各会計、関係団体の財政状況及び健全化判断比率'!B36="","",'各会計、関係団体の財政状況及び健全化判断比率'!B36)</f>
        <v>下水道事業費特別会計</v>
      </c>
      <c r="BH34" s="565"/>
      <c r="BI34" s="565"/>
      <c r="BJ34" s="565"/>
      <c r="BK34" s="565"/>
      <c r="BL34" s="565"/>
      <c r="BM34" s="565"/>
      <c r="BN34" s="565"/>
      <c r="BO34" s="565"/>
      <c r="BP34" s="565"/>
      <c r="BQ34" s="565"/>
      <c r="BR34" s="565"/>
      <c r="BS34" s="565"/>
      <c r="BT34" s="565"/>
      <c r="BU34" s="565"/>
      <c r="BV34" s="165"/>
      <c r="BW34" s="564">
        <f>IF(BY34="","",MAX(C34:D43,U34:V43,AM34:AN43,BE34:BF43)+1)</f>
        <v>17</v>
      </c>
      <c r="BX34" s="564"/>
      <c r="BY34" s="565" t="str">
        <f>IF('各会計、関係団体の財政状況及び健全化判断比率'!B68="","",'各会計、関係団体の財政状況及び健全化判断比率'!B68)</f>
        <v>奈良県市町村総合事務組合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奈良市清美公社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住宅新築資金等貸付金特別会計</v>
      </c>
      <c r="F35" s="565"/>
      <c r="G35" s="565"/>
      <c r="H35" s="565"/>
      <c r="I35" s="565"/>
      <c r="J35" s="565"/>
      <c r="K35" s="565"/>
      <c r="L35" s="565"/>
      <c r="M35" s="565"/>
      <c r="N35" s="565"/>
      <c r="O35" s="565"/>
      <c r="P35" s="565"/>
      <c r="Q35" s="565"/>
      <c r="R35" s="565"/>
      <c r="S35" s="565"/>
      <c r="T35" s="165"/>
      <c r="U35" s="564">
        <f>IF(W35="","",U34+1)</f>
        <v>8</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12</v>
      </c>
      <c r="AN35" s="564"/>
      <c r="AO35" s="565" t="str">
        <f>IF('各会計、関係団体の財政状況及び健全化判断比率'!B33="","",'各会計、関係団体の財政状況及び健全化判断比率'!B33)</f>
        <v>都祁水道事業会計</v>
      </c>
      <c r="AP35" s="565"/>
      <c r="AQ35" s="565"/>
      <c r="AR35" s="565"/>
      <c r="AS35" s="565"/>
      <c r="AT35" s="565"/>
      <c r="AU35" s="565"/>
      <c r="AV35" s="565"/>
      <c r="AW35" s="565"/>
      <c r="AX35" s="565"/>
      <c r="AY35" s="565"/>
      <c r="AZ35" s="565"/>
      <c r="BA35" s="565"/>
      <c r="BB35" s="565"/>
      <c r="BC35" s="565"/>
      <c r="BD35" s="165"/>
      <c r="BE35" s="564">
        <f t="shared" ref="BE35:BE43" si="1">IF(BG35="","",BE34+1)</f>
        <v>16</v>
      </c>
      <c r="BF35" s="564"/>
      <c r="BG35" s="565" t="str">
        <f>IF('各会計、関係団体の財政状況及び健全化判断比率'!B37="","",'各会計、関係団体の財政状況及び健全化判断比率'!B37)</f>
        <v>針テラス事業特別会計</v>
      </c>
      <c r="BH35" s="565"/>
      <c r="BI35" s="565"/>
      <c r="BJ35" s="565"/>
      <c r="BK35" s="565"/>
      <c r="BL35" s="565"/>
      <c r="BM35" s="565"/>
      <c r="BN35" s="565"/>
      <c r="BO35" s="565"/>
      <c r="BP35" s="565"/>
      <c r="BQ35" s="565"/>
      <c r="BR35" s="565"/>
      <c r="BS35" s="565"/>
      <c r="BT35" s="565"/>
      <c r="BU35" s="565"/>
      <c r="BV35" s="165"/>
      <c r="BW35" s="564">
        <f t="shared" ref="BW35:BW43" si="2">IF(BY35="","",BW34+1)</f>
        <v>18</v>
      </c>
      <c r="BX35" s="564"/>
      <c r="BY35" s="565" t="str">
        <f>IF('各会計、関係団体の財政状況及び健全化判断比率'!B69="","",'各会計、関係団体の財政状況及び健全化判断比率'!B69)</f>
        <v>山辺環境衛生組合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奈良市市街地開発</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土地区画整理事業特別会計</v>
      </c>
      <c r="F36" s="565"/>
      <c r="G36" s="565"/>
      <c r="H36" s="565"/>
      <c r="I36" s="565"/>
      <c r="J36" s="565"/>
      <c r="K36" s="565"/>
      <c r="L36" s="565"/>
      <c r="M36" s="565"/>
      <c r="N36" s="565"/>
      <c r="O36" s="565"/>
      <c r="P36" s="565"/>
      <c r="Q36" s="565"/>
      <c r="R36" s="565"/>
      <c r="S36" s="565"/>
      <c r="T36" s="165"/>
      <c r="U36" s="564">
        <f t="shared" ref="U36:U43" si="4">IF(W36="","",U35+1)</f>
        <v>9</v>
      </c>
      <c r="V36" s="564"/>
      <c r="W36" s="565" t="str">
        <f>IF('各会計、関係団体の財政状況及び健全化判断比率'!B30="","",'各会計、関係団体の財政状況及び健全化判断比率'!B30)</f>
        <v>駐車場事業特別会計</v>
      </c>
      <c r="X36" s="565"/>
      <c r="Y36" s="565"/>
      <c r="Z36" s="565"/>
      <c r="AA36" s="565"/>
      <c r="AB36" s="565"/>
      <c r="AC36" s="565"/>
      <c r="AD36" s="565"/>
      <c r="AE36" s="565"/>
      <c r="AF36" s="565"/>
      <c r="AG36" s="565"/>
      <c r="AH36" s="565"/>
      <c r="AI36" s="565"/>
      <c r="AJ36" s="565"/>
      <c r="AK36" s="565"/>
      <c r="AL36" s="165"/>
      <c r="AM36" s="564">
        <f t="shared" si="0"/>
        <v>13</v>
      </c>
      <c r="AN36" s="564"/>
      <c r="AO36" s="565" t="str">
        <f>IF('各会計、関係団体の財政状況及び健全化判断比率'!B34="","",'各会計、関係団体の財政状況及び健全化判断比率'!B34)</f>
        <v>月ヶ瀬簡易水道事業会計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19</v>
      </c>
      <c r="BX36" s="564"/>
      <c r="BY36" s="565" t="str">
        <f>IF('各会計、関係団体の財政状況及び健全化判断比率'!B70="","",'各会計、関係団体の財政状況及び健全化判断比率'!B70)</f>
        <v>奈良県住宅新築資金等貸付金回収管理組合</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奈良市生涯学習財団</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市街地再開発事業特別会計</v>
      </c>
      <c r="F37" s="565"/>
      <c r="G37" s="565"/>
      <c r="H37" s="565"/>
      <c r="I37" s="565"/>
      <c r="J37" s="565"/>
      <c r="K37" s="565"/>
      <c r="L37" s="565"/>
      <c r="M37" s="565"/>
      <c r="N37" s="565"/>
      <c r="O37" s="565"/>
      <c r="P37" s="565"/>
      <c r="Q37" s="565"/>
      <c r="R37" s="565"/>
      <c r="S37" s="565"/>
      <c r="T37" s="165"/>
      <c r="U37" s="564">
        <f t="shared" si="4"/>
        <v>10</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f t="shared" si="0"/>
        <v>14</v>
      </c>
      <c r="AN37" s="564"/>
      <c r="AO37" s="565" t="str">
        <f>IF('各会計、関係団体の財政状況及び健全化判断比率'!B35="","",'各会計、関係団体の財政状況及び健全化判断比率'!B35)</f>
        <v>病院事業会計</v>
      </c>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20</v>
      </c>
      <c r="BX37" s="564"/>
      <c r="BY37" s="565" t="str">
        <f>IF('各会計、関係団体の財政状況及び健全化判断比率'!B71="","",'各会計、関係団体の財政状況及び健全化判断比率'!B71)</f>
        <v>奈良県後期高齢者医療広域連合</v>
      </c>
      <c r="BZ37" s="565"/>
      <c r="CA37" s="565"/>
      <c r="CB37" s="565"/>
      <c r="CC37" s="565"/>
      <c r="CD37" s="565"/>
      <c r="CE37" s="565"/>
      <c r="CF37" s="565"/>
      <c r="CG37" s="565"/>
      <c r="CH37" s="565"/>
      <c r="CI37" s="565"/>
      <c r="CJ37" s="565"/>
      <c r="CK37" s="565"/>
      <c r="CL37" s="565"/>
      <c r="CM37" s="565"/>
      <c r="CN37" s="165"/>
      <c r="CO37" s="564">
        <f t="shared" si="3"/>
        <v>24</v>
      </c>
      <c r="CP37" s="564"/>
      <c r="CQ37" s="565" t="str">
        <f>IF('各会計、関係団体の財政状況及び健全化判断比率'!BS10="","",'各会計、関係団体の財政状況及び健全化判断比率'!BS10)</f>
        <v>奈良市総合財団</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公共用地取得事業特別会計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f t="shared" si="3"/>
        <v>25</v>
      </c>
      <c r="CP38" s="564"/>
      <c r="CQ38" s="565" t="str">
        <f>IF('各会計、関係団体の財政状況及び健全化判断比率'!BS11="","",'各会計、関係団体の財政状況及び健全化判断比率'!BS11)</f>
        <v>まちづくり奈良</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f t="shared" si="5"/>
        <v>6</v>
      </c>
      <c r="D39" s="564"/>
      <c r="E39" s="565" t="str">
        <f>IF('各会計、関係団体の財政状況及び健全化判断比率'!B12="","",'各会計、関係団体の財政状況及び健全化判断比率'!B12)</f>
        <v>母子寡婦福祉資金貸付金特別会計</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51066751</v>
      </c>
      <c r="S5" s="581"/>
      <c r="T5" s="581"/>
      <c r="U5" s="581"/>
      <c r="V5" s="581"/>
      <c r="W5" s="581"/>
      <c r="X5" s="581"/>
      <c r="Y5" s="582"/>
      <c r="Z5" s="583">
        <v>41.5</v>
      </c>
      <c r="AA5" s="583"/>
      <c r="AB5" s="583"/>
      <c r="AC5" s="583"/>
      <c r="AD5" s="584">
        <v>47908005</v>
      </c>
      <c r="AE5" s="584"/>
      <c r="AF5" s="584"/>
      <c r="AG5" s="584"/>
      <c r="AH5" s="584"/>
      <c r="AI5" s="584"/>
      <c r="AJ5" s="584"/>
      <c r="AK5" s="584"/>
      <c r="AL5" s="585">
        <v>69.2</v>
      </c>
      <c r="AM5" s="586"/>
      <c r="AN5" s="586"/>
      <c r="AO5" s="587"/>
      <c r="AP5" s="577" t="s">
        <v>208</v>
      </c>
      <c r="AQ5" s="578"/>
      <c r="AR5" s="578"/>
      <c r="AS5" s="578"/>
      <c r="AT5" s="578"/>
      <c r="AU5" s="578"/>
      <c r="AV5" s="578"/>
      <c r="AW5" s="578"/>
      <c r="AX5" s="578"/>
      <c r="AY5" s="578"/>
      <c r="AZ5" s="578"/>
      <c r="BA5" s="578"/>
      <c r="BB5" s="578"/>
      <c r="BC5" s="578"/>
      <c r="BD5" s="578"/>
      <c r="BE5" s="578"/>
      <c r="BF5" s="579"/>
      <c r="BG5" s="591">
        <v>46994203</v>
      </c>
      <c r="BH5" s="592"/>
      <c r="BI5" s="592"/>
      <c r="BJ5" s="592"/>
      <c r="BK5" s="592"/>
      <c r="BL5" s="592"/>
      <c r="BM5" s="592"/>
      <c r="BN5" s="593"/>
      <c r="BO5" s="594">
        <v>92</v>
      </c>
      <c r="BP5" s="594"/>
      <c r="BQ5" s="594"/>
      <c r="BR5" s="594"/>
      <c r="BS5" s="595">
        <v>422646</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763034</v>
      </c>
      <c r="S6" s="592"/>
      <c r="T6" s="592"/>
      <c r="U6" s="592"/>
      <c r="V6" s="592"/>
      <c r="W6" s="592"/>
      <c r="X6" s="592"/>
      <c r="Y6" s="593"/>
      <c r="Z6" s="594">
        <v>0.6</v>
      </c>
      <c r="AA6" s="594"/>
      <c r="AB6" s="594"/>
      <c r="AC6" s="594"/>
      <c r="AD6" s="595">
        <v>763034</v>
      </c>
      <c r="AE6" s="595"/>
      <c r="AF6" s="595"/>
      <c r="AG6" s="595"/>
      <c r="AH6" s="595"/>
      <c r="AI6" s="595"/>
      <c r="AJ6" s="595"/>
      <c r="AK6" s="595"/>
      <c r="AL6" s="596">
        <v>1.1000000000000001</v>
      </c>
      <c r="AM6" s="597"/>
      <c r="AN6" s="597"/>
      <c r="AO6" s="598"/>
      <c r="AP6" s="588" t="s">
        <v>213</v>
      </c>
      <c r="AQ6" s="589"/>
      <c r="AR6" s="589"/>
      <c r="AS6" s="589"/>
      <c r="AT6" s="589"/>
      <c r="AU6" s="589"/>
      <c r="AV6" s="589"/>
      <c r="AW6" s="589"/>
      <c r="AX6" s="589"/>
      <c r="AY6" s="589"/>
      <c r="AZ6" s="589"/>
      <c r="BA6" s="589"/>
      <c r="BB6" s="589"/>
      <c r="BC6" s="589"/>
      <c r="BD6" s="589"/>
      <c r="BE6" s="589"/>
      <c r="BF6" s="590"/>
      <c r="BG6" s="591">
        <v>46994203</v>
      </c>
      <c r="BH6" s="592"/>
      <c r="BI6" s="592"/>
      <c r="BJ6" s="592"/>
      <c r="BK6" s="592"/>
      <c r="BL6" s="592"/>
      <c r="BM6" s="592"/>
      <c r="BN6" s="593"/>
      <c r="BO6" s="594">
        <v>92</v>
      </c>
      <c r="BP6" s="594"/>
      <c r="BQ6" s="594"/>
      <c r="BR6" s="594"/>
      <c r="BS6" s="595">
        <v>422646</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682066</v>
      </c>
      <c r="CS6" s="592"/>
      <c r="CT6" s="592"/>
      <c r="CU6" s="592"/>
      <c r="CV6" s="592"/>
      <c r="CW6" s="592"/>
      <c r="CX6" s="592"/>
      <c r="CY6" s="593"/>
      <c r="CZ6" s="594">
        <v>0.6</v>
      </c>
      <c r="DA6" s="594"/>
      <c r="DB6" s="594"/>
      <c r="DC6" s="594"/>
      <c r="DD6" s="600" t="s">
        <v>215</v>
      </c>
      <c r="DE6" s="592"/>
      <c r="DF6" s="592"/>
      <c r="DG6" s="592"/>
      <c r="DH6" s="592"/>
      <c r="DI6" s="592"/>
      <c r="DJ6" s="592"/>
      <c r="DK6" s="592"/>
      <c r="DL6" s="592"/>
      <c r="DM6" s="592"/>
      <c r="DN6" s="592"/>
      <c r="DO6" s="592"/>
      <c r="DP6" s="593"/>
      <c r="DQ6" s="600">
        <v>682066</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212398</v>
      </c>
      <c r="S7" s="592"/>
      <c r="T7" s="592"/>
      <c r="U7" s="592"/>
      <c r="V7" s="592"/>
      <c r="W7" s="592"/>
      <c r="X7" s="592"/>
      <c r="Y7" s="593"/>
      <c r="Z7" s="594">
        <v>0.2</v>
      </c>
      <c r="AA7" s="594"/>
      <c r="AB7" s="594"/>
      <c r="AC7" s="594"/>
      <c r="AD7" s="595">
        <v>212398</v>
      </c>
      <c r="AE7" s="595"/>
      <c r="AF7" s="595"/>
      <c r="AG7" s="595"/>
      <c r="AH7" s="595"/>
      <c r="AI7" s="595"/>
      <c r="AJ7" s="595"/>
      <c r="AK7" s="595"/>
      <c r="AL7" s="596">
        <v>0.3</v>
      </c>
      <c r="AM7" s="597"/>
      <c r="AN7" s="597"/>
      <c r="AO7" s="598"/>
      <c r="AP7" s="588" t="s">
        <v>217</v>
      </c>
      <c r="AQ7" s="589"/>
      <c r="AR7" s="589"/>
      <c r="AS7" s="589"/>
      <c r="AT7" s="589"/>
      <c r="AU7" s="589"/>
      <c r="AV7" s="589"/>
      <c r="AW7" s="589"/>
      <c r="AX7" s="589"/>
      <c r="AY7" s="589"/>
      <c r="AZ7" s="589"/>
      <c r="BA7" s="589"/>
      <c r="BB7" s="589"/>
      <c r="BC7" s="589"/>
      <c r="BD7" s="589"/>
      <c r="BE7" s="589"/>
      <c r="BF7" s="590"/>
      <c r="BG7" s="591">
        <v>25885159</v>
      </c>
      <c r="BH7" s="592"/>
      <c r="BI7" s="592"/>
      <c r="BJ7" s="592"/>
      <c r="BK7" s="592"/>
      <c r="BL7" s="592"/>
      <c r="BM7" s="592"/>
      <c r="BN7" s="593"/>
      <c r="BO7" s="594">
        <v>50.7</v>
      </c>
      <c r="BP7" s="594"/>
      <c r="BQ7" s="594"/>
      <c r="BR7" s="594"/>
      <c r="BS7" s="595">
        <v>422646</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12005351</v>
      </c>
      <c r="CS7" s="592"/>
      <c r="CT7" s="592"/>
      <c r="CU7" s="592"/>
      <c r="CV7" s="592"/>
      <c r="CW7" s="592"/>
      <c r="CX7" s="592"/>
      <c r="CY7" s="593"/>
      <c r="CZ7" s="594">
        <v>9.8000000000000007</v>
      </c>
      <c r="DA7" s="594"/>
      <c r="DB7" s="594"/>
      <c r="DC7" s="594"/>
      <c r="DD7" s="600">
        <v>537874</v>
      </c>
      <c r="DE7" s="592"/>
      <c r="DF7" s="592"/>
      <c r="DG7" s="592"/>
      <c r="DH7" s="592"/>
      <c r="DI7" s="592"/>
      <c r="DJ7" s="592"/>
      <c r="DK7" s="592"/>
      <c r="DL7" s="592"/>
      <c r="DM7" s="592"/>
      <c r="DN7" s="592"/>
      <c r="DO7" s="592"/>
      <c r="DP7" s="593"/>
      <c r="DQ7" s="600">
        <v>8107712</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441302</v>
      </c>
      <c r="S8" s="592"/>
      <c r="T8" s="592"/>
      <c r="U8" s="592"/>
      <c r="V8" s="592"/>
      <c r="W8" s="592"/>
      <c r="X8" s="592"/>
      <c r="Y8" s="593"/>
      <c r="Z8" s="594">
        <v>0.4</v>
      </c>
      <c r="AA8" s="594"/>
      <c r="AB8" s="594"/>
      <c r="AC8" s="594"/>
      <c r="AD8" s="595">
        <v>441302</v>
      </c>
      <c r="AE8" s="595"/>
      <c r="AF8" s="595"/>
      <c r="AG8" s="595"/>
      <c r="AH8" s="595"/>
      <c r="AI8" s="595"/>
      <c r="AJ8" s="595"/>
      <c r="AK8" s="595"/>
      <c r="AL8" s="596">
        <v>0.6</v>
      </c>
      <c r="AM8" s="597"/>
      <c r="AN8" s="597"/>
      <c r="AO8" s="598"/>
      <c r="AP8" s="588" t="s">
        <v>220</v>
      </c>
      <c r="AQ8" s="589"/>
      <c r="AR8" s="589"/>
      <c r="AS8" s="589"/>
      <c r="AT8" s="589"/>
      <c r="AU8" s="589"/>
      <c r="AV8" s="589"/>
      <c r="AW8" s="589"/>
      <c r="AX8" s="589"/>
      <c r="AY8" s="589"/>
      <c r="AZ8" s="589"/>
      <c r="BA8" s="589"/>
      <c r="BB8" s="589"/>
      <c r="BC8" s="589"/>
      <c r="BD8" s="589"/>
      <c r="BE8" s="589"/>
      <c r="BF8" s="590"/>
      <c r="BG8" s="591">
        <v>485771</v>
      </c>
      <c r="BH8" s="592"/>
      <c r="BI8" s="592"/>
      <c r="BJ8" s="592"/>
      <c r="BK8" s="592"/>
      <c r="BL8" s="592"/>
      <c r="BM8" s="592"/>
      <c r="BN8" s="593"/>
      <c r="BO8" s="594">
        <v>1</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50068593</v>
      </c>
      <c r="CS8" s="592"/>
      <c r="CT8" s="592"/>
      <c r="CU8" s="592"/>
      <c r="CV8" s="592"/>
      <c r="CW8" s="592"/>
      <c r="CX8" s="592"/>
      <c r="CY8" s="593"/>
      <c r="CZ8" s="594">
        <v>40.9</v>
      </c>
      <c r="DA8" s="594"/>
      <c r="DB8" s="594"/>
      <c r="DC8" s="594"/>
      <c r="DD8" s="600">
        <v>856544</v>
      </c>
      <c r="DE8" s="592"/>
      <c r="DF8" s="592"/>
      <c r="DG8" s="592"/>
      <c r="DH8" s="592"/>
      <c r="DI8" s="592"/>
      <c r="DJ8" s="592"/>
      <c r="DK8" s="592"/>
      <c r="DL8" s="592"/>
      <c r="DM8" s="592"/>
      <c r="DN8" s="592"/>
      <c r="DO8" s="592"/>
      <c r="DP8" s="593"/>
      <c r="DQ8" s="600">
        <v>24694857</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722019</v>
      </c>
      <c r="S9" s="592"/>
      <c r="T9" s="592"/>
      <c r="U9" s="592"/>
      <c r="V9" s="592"/>
      <c r="W9" s="592"/>
      <c r="X9" s="592"/>
      <c r="Y9" s="593"/>
      <c r="Z9" s="594">
        <v>0.6</v>
      </c>
      <c r="AA9" s="594"/>
      <c r="AB9" s="594"/>
      <c r="AC9" s="594"/>
      <c r="AD9" s="595">
        <v>722019</v>
      </c>
      <c r="AE9" s="595"/>
      <c r="AF9" s="595"/>
      <c r="AG9" s="595"/>
      <c r="AH9" s="595"/>
      <c r="AI9" s="595"/>
      <c r="AJ9" s="595"/>
      <c r="AK9" s="595"/>
      <c r="AL9" s="596">
        <v>1</v>
      </c>
      <c r="AM9" s="597"/>
      <c r="AN9" s="597"/>
      <c r="AO9" s="598"/>
      <c r="AP9" s="588" t="s">
        <v>223</v>
      </c>
      <c r="AQ9" s="589"/>
      <c r="AR9" s="589"/>
      <c r="AS9" s="589"/>
      <c r="AT9" s="589"/>
      <c r="AU9" s="589"/>
      <c r="AV9" s="589"/>
      <c r="AW9" s="589"/>
      <c r="AX9" s="589"/>
      <c r="AY9" s="589"/>
      <c r="AZ9" s="589"/>
      <c r="BA9" s="589"/>
      <c r="BB9" s="589"/>
      <c r="BC9" s="589"/>
      <c r="BD9" s="589"/>
      <c r="BE9" s="589"/>
      <c r="BF9" s="590"/>
      <c r="BG9" s="591">
        <v>21970534</v>
      </c>
      <c r="BH9" s="592"/>
      <c r="BI9" s="592"/>
      <c r="BJ9" s="592"/>
      <c r="BK9" s="592"/>
      <c r="BL9" s="592"/>
      <c r="BM9" s="592"/>
      <c r="BN9" s="593"/>
      <c r="BO9" s="594">
        <v>43</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10845362</v>
      </c>
      <c r="CS9" s="592"/>
      <c r="CT9" s="592"/>
      <c r="CU9" s="592"/>
      <c r="CV9" s="592"/>
      <c r="CW9" s="592"/>
      <c r="CX9" s="592"/>
      <c r="CY9" s="593"/>
      <c r="CZ9" s="594">
        <v>8.9</v>
      </c>
      <c r="DA9" s="594"/>
      <c r="DB9" s="594"/>
      <c r="DC9" s="594"/>
      <c r="DD9" s="600">
        <v>391193</v>
      </c>
      <c r="DE9" s="592"/>
      <c r="DF9" s="592"/>
      <c r="DG9" s="592"/>
      <c r="DH9" s="592"/>
      <c r="DI9" s="592"/>
      <c r="DJ9" s="592"/>
      <c r="DK9" s="592"/>
      <c r="DL9" s="592"/>
      <c r="DM9" s="592"/>
      <c r="DN9" s="592"/>
      <c r="DO9" s="592"/>
      <c r="DP9" s="593"/>
      <c r="DQ9" s="600">
        <v>9540853</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2933962</v>
      </c>
      <c r="S10" s="592"/>
      <c r="T10" s="592"/>
      <c r="U10" s="592"/>
      <c r="V10" s="592"/>
      <c r="W10" s="592"/>
      <c r="X10" s="592"/>
      <c r="Y10" s="593"/>
      <c r="Z10" s="594">
        <v>2.4</v>
      </c>
      <c r="AA10" s="594"/>
      <c r="AB10" s="594"/>
      <c r="AC10" s="594"/>
      <c r="AD10" s="595">
        <v>2933962</v>
      </c>
      <c r="AE10" s="595"/>
      <c r="AF10" s="595"/>
      <c r="AG10" s="595"/>
      <c r="AH10" s="595"/>
      <c r="AI10" s="595"/>
      <c r="AJ10" s="595"/>
      <c r="AK10" s="595"/>
      <c r="AL10" s="596">
        <v>4.2</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835538</v>
      </c>
      <c r="BH10" s="592"/>
      <c r="BI10" s="592"/>
      <c r="BJ10" s="592"/>
      <c r="BK10" s="592"/>
      <c r="BL10" s="592"/>
      <c r="BM10" s="592"/>
      <c r="BN10" s="593"/>
      <c r="BO10" s="594">
        <v>1.6</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294725</v>
      </c>
      <c r="CS10" s="592"/>
      <c r="CT10" s="592"/>
      <c r="CU10" s="592"/>
      <c r="CV10" s="592"/>
      <c r="CW10" s="592"/>
      <c r="CX10" s="592"/>
      <c r="CY10" s="593"/>
      <c r="CZ10" s="594">
        <v>0.2</v>
      </c>
      <c r="DA10" s="594"/>
      <c r="DB10" s="594"/>
      <c r="DC10" s="594"/>
      <c r="DD10" s="600">
        <v>3780</v>
      </c>
      <c r="DE10" s="592"/>
      <c r="DF10" s="592"/>
      <c r="DG10" s="592"/>
      <c r="DH10" s="592"/>
      <c r="DI10" s="592"/>
      <c r="DJ10" s="592"/>
      <c r="DK10" s="592"/>
      <c r="DL10" s="592"/>
      <c r="DM10" s="592"/>
      <c r="DN10" s="592"/>
      <c r="DO10" s="592"/>
      <c r="DP10" s="593"/>
      <c r="DQ10" s="600">
        <v>109890</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284531</v>
      </c>
      <c r="S11" s="592"/>
      <c r="T11" s="592"/>
      <c r="U11" s="592"/>
      <c r="V11" s="592"/>
      <c r="W11" s="592"/>
      <c r="X11" s="592"/>
      <c r="Y11" s="593"/>
      <c r="Z11" s="594">
        <v>0.2</v>
      </c>
      <c r="AA11" s="594"/>
      <c r="AB11" s="594"/>
      <c r="AC11" s="594"/>
      <c r="AD11" s="595">
        <v>284531</v>
      </c>
      <c r="AE11" s="595"/>
      <c r="AF11" s="595"/>
      <c r="AG11" s="595"/>
      <c r="AH11" s="595"/>
      <c r="AI11" s="595"/>
      <c r="AJ11" s="595"/>
      <c r="AK11" s="595"/>
      <c r="AL11" s="596">
        <v>0.4</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2593316</v>
      </c>
      <c r="BH11" s="592"/>
      <c r="BI11" s="592"/>
      <c r="BJ11" s="592"/>
      <c r="BK11" s="592"/>
      <c r="BL11" s="592"/>
      <c r="BM11" s="592"/>
      <c r="BN11" s="593"/>
      <c r="BO11" s="594">
        <v>5.0999999999999996</v>
      </c>
      <c r="BP11" s="594"/>
      <c r="BQ11" s="594"/>
      <c r="BR11" s="594"/>
      <c r="BS11" s="600">
        <v>422646</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578848</v>
      </c>
      <c r="CS11" s="592"/>
      <c r="CT11" s="592"/>
      <c r="CU11" s="592"/>
      <c r="CV11" s="592"/>
      <c r="CW11" s="592"/>
      <c r="CX11" s="592"/>
      <c r="CY11" s="593"/>
      <c r="CZ11" s="594">
        <v>0.5</v>
      </c>
      <c r="DA11" s="594"/>
      <c r="DB11" s="594"/>
      <c r="DC11" s="594"/>
      <c r="DD11" s="600">
        <v>219050</v>
      </c>
      <c r="DE11" s="592"/>
      <c r="DF11" s="592"/>
      <c r="DG11" s="592"/>
      <c r="DH11" s="592"/>
      <c r="DI11" s="592"/>
      <c r="DJ11" s="592"/>
      <c r="DK11" s="592"/>
      <c r="DL11" s="592"/>
      <c r="DM11" s="592"/>
      <c r="DN11" s="592"/>
      <c r="DO11" s="592"/>
      <c r="DP11" s="593"/>
      <c r="DQ11" s="600">
        <v>378180</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18692908</v>
      </c>
      <c r="BH12" s="592"/>
      <c r="BI12" s="592"/>
      <c r="BJ12" s="592"/>
      <c r="BK12" s="592"/>
      <c r="BL12" s="592"/>
      <c r="BM12" s="592"/>
      <c r="BN12" s="593"/>
      <c r="BO12" s="594">
        <v>36.6</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2628501</v>
      </c>
      <c r="CS12" s="592"/>
      <c r="CT12" s="592"/>
      <c r="CU12" s="592"/>
      <c r="CV12" s="592"/>
      <c r="CW12" s="592"/>
      <c r="CX12" s="592"/>
      <c r="CY12" s="593"/>
      <c r="CZ12" s="594">
        <v>2.1</v>
      </c>
      <c r="DA12" s="594"/>
      <c r="DB12" s="594"/>
      <c r="DC12" s="594"/>
      <c r="DD12" s="600">
        <v>347240</v>
      </c>
      <c r="DE12" s="592"/>
      <c r="DF12" s="592"/>
      <c r="DG12" s="592"/>
      <c r="DH12" s="592"/>
      <c r="DI12" s="592"/>
      <c r="DJ12" s="592"/>
      <c r="DK12" s="592"/>
      <c r="DL12" s="592"/>
      <c r="DM12" s="592"/>
      <c r="DN12" s="592"/>
      <c r="DO12" s="592"/>
      <c r="DP12" s="593"/>
      <c r="DQ12" s="600">
        <v>1278489</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228169</v>
      </c>
      <c r="S13" s="592"/>
      <c r="T13" s="592"/>
      <c r="U13" s="592"/>
      <c r="V13" s="592"/>
      <c r="W13" s="592"/>
      <c r="X13" s="592"/>
      <c r="Y13" s="593"/>
      <c r="Z13" s="594">
        <v>0.2</v>
      </c>
      <c r="AA13" s="594"/>
      <c r="AB13" s="594"/>
      <c r="AC13" s="594"/>
      <c r="AD13" s="595">
        <v>228169</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18627391</v>
      </c>
      <c r="BH13" s="592"/>
      <c r="BI13" s="592"/>
      <c r="BJ13" s="592"/>
      <c r="BK13" s="592"/>
      <c r="BL13" s="592"/>
      <c r="BM13" s="592"/>
      <c r="BN13" s="593"/>
      <c r="BO13" s="594">
        <v>36.5</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10177493</v>
      </c>
      <c r="CS13" s="592"/>
      <c r="CT13" s="592"/>
      <c r="CU13" s="592"/>
      <c r="CV13" s="592"/>
      <c r="CW13" s="592"/>
      <c r="CX13" s="592"/>
      <c r="CY13" s="593"/>
      <c r="CZ13" s="594">
        <v>8.3000000000000007</v>
      </c>
      <c r="DA13" s="594"/>
      <c r="DB13" s="594"/>
      <c r="DC13" s="594"/>
      <c r="DD13" s="600">
        <v>4643061</v>
      </c>
      <c r="DE13" s="592"/>
      <c r="DF13" s="592"/>
      <c r="DG13" s="592"/>
      <c r="DH13" s="592"/>
      <c r="DI13" s="592"/>
      <c r="DJ13" s="592"/>
      <c r="DK13" s="592"/>
      <c r="DL13" s="592"/>
      <c r="DM13" s="592"/>
      <c r="DN13" s="592"/>
      <c r="DO13" s="592"/>
      <c r="DP13" s="593"/>
      <c r="DQ13" s="600">
        <v>5700808</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419748</v>
      </c>
      <c r="BH14" s="592"/>
      <c r="BI14" s="592"/>
      <c r="BJ14" s="592"/>
      <c r="BK14" s="592"/>
      <c r="BL14" s="592"/>
      <c r="BM14" s="592"/>
      <c r="BN14" s="593"/>
      <c r="BO14" s="594">
        <v>0.8</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4941107</v>
      </c>
      <c r="CS14" s="592"/>
      <c r="CT14" s="592"/>
      <c r="CU14" s="592"/>
      <c r="CV14" s="592"/>
      <c r="CW14" s="592"/>
      <c r="CX14" s="592"/>
      <c r="CY14" s="593"/>
      <c r="CZ14" s="594">
        <v>4</v>
      </c>
      <c r="DA14" s="594"/>
      <c r="DB14" s="594"/>
      <c r="DC14" s="594"/>
      <c r="DD14" s="600">
        <v>1325548</v>
      </c>
      <c r="DE14" s="592"/>
      <c r="DF14" s="592"/>
      <c r="DG14" s="592"/>
      <c r="DH14" s="592"/>
      <c r="DI14" s="592"/>
      <c r="DJ14" s="592"/>
      <c r="DK14" s="592"/>
      <c r="DL14" s="592"/>
      <c r="DM14" s="592"/>
      <c r="DN14" s="592"/>
      <c r="DO14" s="592"/>
      <c r="DP14" s="593"/>
      <c r="DQ14" s="600">
        <v>3659706</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190839</v>
      </c>
      <c r="S15" s="592"/>
      <c r="T15" s="592"/>
      <c r="U15" s="592"/>
      <c r="V15" s="592"/>
      <c r="W15" s="592"/>
      <c r="X15" s="592"/>
      <c r="Y15" s="593"/>
      <c r="Z15" s="594">
        <v>0.2</v>
      </c>
      <c r="AA15" s="594"/>
      <c r="AB15" s="594"/>
      <c r="AC15" s="594"/>
      <c r="AD15" s="595">
        <v>190839</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1996388</v>
      </c>
      <c r="BH15" s="592"/>
      <c r="BI15" s="592"/>
      <c r="BJ15" s="592"/>
      <c r="BK15" s="592"/>
      <c r="BL15" s="592"/>
      <c r="BM15" s="592"/>
      <c r="BN15" s="593"/>
      <c r="BO15" s="594">
        <v>3.9</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11694816</v>
      </c>
      <c r="CS15" s="592"/>
      <c r="CT15" s="592"/>
      <c r="CU15" s="592"/>
      <c r="CV15" s="592"/>
      <c r="CW15" s="592"/>
      <c r="CX15" s="592"/>
      <c r="CY15" s="593"/>
      <c r="CZ15" s="594">
        <v>9.6</v>
      </c>
      <c r="DA15" s="594"/>
      <c r="DB15" s="594"/>
      <c r="DC15" s="594"/>
      <c r="DD15" s="600">
        <v>2438833</v>
      </c>
      <c r="DE15" s="592"/>
      <c r="DF15" s="592"/>
      <c r="DG15" s="592"/>
      <c r="DH15" s="592"/>
      <c r="DI15" s="592"/>
      <c r="DJ15" s="592"/>
      <c r="DK15" s="592"/>
      <c r="DL15" s="592"/>
      <c r="DM15" s="592"/>
      <c r="DN15" s="592"/>
      <c r="DO15" s="592"/>
      <c r="DP15" s="593"/>
      <c r="DQ15" s="600">
        <v>8912021</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15999368</v>
      </c>
      <c r="S16" s="592"/>
      <c r="T16" s="592"/>
      <c r="U16" s="592"/>
      <c r="V16" s="592"/>
      <c r="W16" s="592"/>
      <c r="X16" s="592"/>
      <c r="Y16" s="593"/>
      <c r="Z16" s="594">
        <v>13</v>
      </c>
      <c r="AA16" s="594"/>
      <c r="AB16" s="594"/>
      <c r="AC16" s="594"/>
      <c r="AD16" s="595">
        <v>15114816</v>
      </c>
      <c r="AE16" s="595"/>
      <c r="AF16" s="595"/>
      <c r="AG16" s="595"/>
      <c r="AH16" s="595"/>
      <c r="AI16" s="595"/>
      <c r="AJ16" s="595"/>
      <c r="AK16" s="595"/>
      <c r="AL16" s="596">
        <v>21.8</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92746</v>
      </c>
      <c r="CS16" s="592"/>
      <c r="CT16" s="592"/>
      <c r="CU16" s="592"/>
      <c r="CV16" s="592"/>
      <c r="CW16" s="592"/>
      <c r="CX16" s="592"/>
      <c r="CY16" s="593"/>
      <c r="CZ16" s="594">
        <v>0.1</v>
      </c>
      <c r="DA16" s="594"/>
      <c r="DB16" s="594"/>
      <c r="DC16" s="594"/>
      <c r="DD16" s="600" t="s">
        <v>111</v>
      </c>
      <c r="DE16" s="592"/>
      <c r="DF16" s="592"/>
      <c r="DG16" s="592"/>
      <c r="DH16" s="592"/>
      <c r="DI16" s="592"/>
      <c r="DJ16" s="592"/>
      <c r="DK16" s="592"/>
      <c r="DL16" s="592"/>
      <c r="DM16" s="592"/>
      <c r="DN16" s="592"/>
      <c r="DO16" s="592"/>
      <c r="DP16" s="593"/>
      <c r="DQ16" s="600">
        <v>8957</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15114816</v>
      </c>
      <c r="S17" s="592"/>
      <c r="T17" s="592"/>
      <c r="U17" s="592"/>
      <c r="V17" s="592"/>
      <c r="W17" s="592"/>
      <c r="X17" s="592"/>
      <c r="Y17" s="593"/>
      <c r="Z17" s="594">
        <v>12.3</v>
      </c>
      <c r="AA17" s="594"/>
      <c r="AB17" s="594"/>
      <c r="AC17" s="594"/>
      <c r="AD17" s="595">
        <v>15114816</v>
      </c>
      <c r="AE17" s="595"/>
      <c r="AF17" s="595"/>
      <c r="AG17" s="595"/>
      <c r="AH17" s="595"/>
      <c r="AI17" s="595"/>
      <c r="AJ17" s="595"/>
      <c r="AK17" s="595"/>
      <c r="AL17" s="596">
        <v>21.8</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18432118</v>
      </c>
      <c r="CS17" s="592"/>
      <c r="CT17" s="592"/>
      <c r="CU17" s="592"/>
      <c r="CV17" s="592"/>
      <c r="CW17" s="592"/>
      <c r="CX17" s="592"/>
      <c r="CY17" s="593"/>
      <c r="CZ17" s="594">
        <v>15.1</v>
      </c>
      <c r="DA17" s="594"/>
      <c r="DB17" s="594"/>
      <c r="DC17" s="594"/>
      <c r="DD17" s="600" t="s">
        <v>111</v>
      </c>
      <c r="DE17" s="592"/>
      <c r="DF17" s="592"/>
      <c r="DG17" s="592"/>
      <c r="DH17" s="592"/>
      <c r="DI17" s="592"/>
      <c r="DJ17" s="592"/>
      <c r="DK17" s="592"/>
      <c r="DL17" s="592"/>
      <c r="DM17" s="592"/>
      <c r="DN17" s="592"/>
      <c r="DO17" s="592"/>
      <c r="DP17" s="593"/>
      <c r="DQ17" s="600">
        <v>18161192</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884544</v>
      </c>
      <c r="S18" s="592"/>
      <c r="T18" s="592"/>
      <c r="U18" s="592"/>
      <c r="V18" s="592"/>
      <c r="W18" s="592"/>
      <c r="X18" s="592"/>
      <c r="Y18" s="593"/>
      <c r="Z18" s="594">
        <v>0.7</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10761</v>
      </c>
      <c r="CS18" s="592"/>
      <c r="CT18" s="592"/>
      <c r="CU18" s="592"/>
      <c r="CV18" s="592"/>
      <c r="CW18" s="592"/>
      <c r="CX18" s="592"/>
      <c r="CY18" s="593"/>
      <c r="CZ18" s="594">
        <v>0</v>
      </c>
      <c r="DA18" s="594"/>
      <c r="DB18" s="594"/>
      <c r="DC18" s="594"/>
      <c r="DD18" s="600" t="s">
        <v>111</v>
      </c>
      <c r="DE18" s="592"/>
      <c r="DF18" s="592"/>
      <c r="DG18" s="592"/>
      <c r="DH18" s="592"/>
      <c r="DI18" s="592"/>
      <c r="DJ18" s="592"/>
      <c r="DK18" s="592"/>
      <c r="DL18" s="592"/>
      <c r="DM18" s="592"/>
      <c r="DN18" s="592"/>
      <c r="DO18" s="592"/>
      <c r="DP18" s="593"/>
      <c r="DQ18" s="600">
        <v>4420</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8</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4072548</v>
      </c>
      <c r="BH19" s="592"/>
      <c r="BI19" s="592"/>
      <c r="BJ19" s="592"/>
      <c r="BK19" s="592"/>
      <c r="BL19" s="592"/>
      <c r="BM19" s="592"/>
      <c r="BN19" s="593"/>
      <c r="BO19" s="594">
        <v>8</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72842373</v>
      </c>
      <c r="S20" s="592"/>
      <c r="T20" s="592"/>
      <c r="U20" s="592"/>
      <c r="V20" s="592"/>
      <c r="W20" s="592"/>
      <c r="X20" s="592"/>
      <c r="Y20" s="593"/>
      <c r="Z20" s="594">
        <v>59.2</v>
      </c>
      <c r="AA20" s="594"/>
      <c r="AB20" s="594"/>
      <c r="AC20" s="594"/>
      <c r="AD20" s="595">
        <v>68799075</v>
      </c>
      <c r="AE20" s="595"/>
      <c r="AF20" s="595"/>
      <c r="AG20" s="595"/>
      <c r="AH20" s="595"/>
      <c r="AI20" s="595"/>
      <c r="AJ20" s="595"/>
      <c r="AK20" s="595"/>
      <c r="AL20" s="596">
        <v>99.4</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4072548</v>
      </c>
      <c r="BH20" s="592"/>
      <c r="BI20" s="592"/>
      <c r="BJ20" s="592"/>
      <c r="BK20" s="592"/>
      <c r="BL20" s="592"/>
      <c r="BM20" s="592"/>
      <c r="BN20" s="593"/>
      <c r="BO20" s="594">
        <v>8</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122452487</v>
      </c>
      <c r="CS20" s="592"/>
      <c r="CT20" s="592"/>
      <c r="CU20" s="592"/>
      <c r="CV20" s="592"/>
      <c r="CW20" s="592"/>
      <c r="CX20" s="592"/>
      <c r="CY20" s="593"/>
      <c r="CZ20" s="594">
        <v>100</v>
      </c>
      <c r="DA20" s="594"/>
      <c r="DB20" s="594"/>
      <c r="DC20" s="594"/>
      <c r="DD20" s="600">
        <v>10763123</v>
      </c>
      <c r="DE20" s="592"/>
      <c r="DF20" s="592"/>
      <c r="DG20" s="592"/>
      <c r="DH20" s="592"/>
      <c r="DI20" s="592"/>
      <c r="DJ20" s="592"/>
      <c r="DK20" s="592"/>
      <c r="DL20" s="592"/>
      <c r="DM20" s="592"/>
      <c r="DN20" s="592"/>
      <c r="DO20" s="592"/>
      <c r="DP20" s="593"/>
      <c r="DQ20" s="600">
        <v>81239151</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49708</v>
      </c>
      <c r="S21" s="592"/>
      <c r="T21" s="592"/>
      <c r="U21" s="592"/>
      <c r="V21" s="592"/>
      <c r="W21" s="592"/>
      <c r="X21" s="592"/>
      <c r="Y21" s="593"/>
      <c r="Z21" s="594">
        <v>0</v>
      </c>
      <c r="AA21" s="594"/>
      <c r="AB21" s="594"/>
      <c r="AC21" s="594"/>
      <c r="AD21" s="595">
        <v>49708</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6755</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887491</v>
      </c>
      <c r="S22" s="592"/>
      <c r="T22" s="592"/>
      <c r="U22" s="592"/>
      <c r="V22" s="592"/>
      <c r="W22" s="592"/>
      <c r="X22" s="592"/>
      <c r="Y22" s="593"/>
      <c r="Z22" s="594">
        <v>0.7</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v>907047</v>
      </c>
      <c r="BH22" s="592"/>
      <c r="BI22" s="592"/>
      <c r="BJ22" s="592"/>
      <c r="BK22" s="592"/>
      <c r="BL22" s="592"/>
      <c r="BM22" s="592"/>
      <c r="BN22" s="593"/>
      <c r="BO22" s="594">
        <v>1.8</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1810514</v>
      </c>
      <c r="S23" s="592"/>
      <c r="T23" s="592"/>
      <c r="U23" s="592"/>
      <c r="V23" s="592"/>
      <c r="W23" s="592"/>
      <c r="X23" s="592"/>
      <c r="Y23" s="593"/>
      <c r="Z23" s="594">
        <v>1.5</v>
      </c>
      <c r="AA23" s="594"/>
      <c r="AB23" s="594"/>
      <c r="AC23" s="594"/>
      <c r="AD23" s="595">
        <v>191815</v>
      </c>
      <c r="AE23" s="595"/>
      <c r="AF23" s="595"/>
      <c r="AG23" s="595"/>
      <c r="AH23" s="595"/>
      <c r="AI23" s="595"/>
      <c r="AJ23" s="595"/>
      <c r="AK23" s="595"/>
      <c r="AL23" s="596">
        <v>0.3</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3158746</v>
      </c>
      <c r="BH23" s="592"/>
      <c r="BI23" s="592"/>
      <c r="BJ23" s="592"/>
      <c r="BK23" s="592"/>
      <c r="BL23" s="592"/>
      <c r="BM23" s="592"/>
      <c r="BN23" s="593"/>
      <c r="BO23" s="594">
        <v>6.2</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706035</v>
      </c>
      <c r="S24" s="592"/>
      <c r="T24" s="592"/>
      <c r="U24" s="592"/>
      <c r="V24" s="592"/>
      <c r="W24" s="592"/>
      <c r="X24" s="592"/>
      <c r="Y24" s="593"/>
      <c r="Z24" s="594">
        <v>0.6</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75732002</v>
      </c>
      <c r="CS24" s="581"/>
      <c r="CT24" s="581"/>
      <c r="CU24" s="581"/>
      <c r="CV24" s="581"/>
      <c r="CW24" s="581"/>
      <c r="CX24" s="581"/>
      <c r="CY24" s="582"/>
      <c r="CZ24" s="618">
        <v>61.8</v>
      </c>
      <c r="DA24" s="619"/>
      <c r="DB24" s="619"/>
      <c r="DC24" s="620"/>
      <c r="DD24" s="617">
        <v>49687156</v>
      </c>
      <c r="DE24" s="581"/>
      <c r="DF24" s="581"/>
      <c r="DG24" s="581"/>
      <c r="DH24" s="581"/>
      <c r="DI24" s="581"/>
      <c r="DJ24" s="581"/>
      <c r="DK24" s="582"/>
      <c r="DL24" s="617">
        <v>48561352</v>
      </c>
      <c r="DM24" s="581"/>
      <c r="DN24" s="581"/>
      <c r="DO24" s="581"/>
      <c r="DP24" s="581"/>
      <c r="DQ24" s="581"/>
      <c r="DR24" s="581"/>
      <c r="DS24" s="581"/>
      <c r="DT24" s="581"/>
      <c r="DU24" s="581"/>
      <c r="DV24" s="582"/>
      <c r="DW24" s="585">
        <v>63.4</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21603914</v>
      </c>
      <c r="S25" s="592"/>
      <c r="T25" s="592"/>
      <c r="U25" s="592"/>
      <c r="V25" s="592"/>
      <c r="W25" s="592"/>
      <c r="X25" s="592"/>
      <c r="Y25" s="593"/>
      <c r="Z25" s="594">
        <v>17.600000000000001</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24932229</v>
      </c>
      <c r="CS25" s="623"/>
      <c r="CT25" s="623"/>
      <c r="CU25" s="623"/>
      <c r="CV25" s="623"/>
      <c r="CW25" s="623"/>
      <c r="CX25" s="623"/>
      <c r="CY25" s="624"/>
      <c r="CZ25" s="625">
        <v>20.399999999999999</v>
      </c>
      <c r="DA25" s="626"/>
      <c r="DB25" s="626"/>
      <c r="DC25" s="627"/>
      <c r="DD25" s="600">
        <v>21059864</v>
      </c>
      <c r="DE25" s="623"/>
      <c r="DF25" s="623"/>
      <c r="DG25" s="623"/>
      <c r="DH25" s="623"/>
      <c r="DI25" s="623"/>
      <c r="DJ25" s="623"/>
      <c r="DK25" s="624"/>
      <c r="DL25" s="600">
        <v>19934177</v>
      </c>
      <c r="DM25" s="623"/>
      <c r="DN25" s="623"/>
      <c r="DO25" s="623"/>
      <c r="DP25" s="623"/>
      <c r="DQ25" s="623"/>
      <c r="DR25" s="623"/>
      <c r="DS25" s="623"/>
      <c r="DT25" s="623"/>
      <c r="DU25" s="623"/>
      <c r="DV25" s="624"/>
      <c r="DW25" s="596">
        <v>26</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v>3434</v>
      </c>
      <c r="S26" s="592"/>
      <c r="T26" s="592"/>
      <c r="U26" s="592"/>
      <c r="V26" s="592"/>
      <c r="W26" s="592"/>
      <c r="X26" s="592"/>
      <c r="Y26" s="593"/>
      <c r="Z26" s="594">
        <v>0</v>
      </c>
      <c r="AA26" s="594"/>
      <c r="AB26" s="594"/>
      <c r="AC26" s="594"/>
      <c r="AD26" s="595">
        <v>3434</v>
      </c>
      <c r="AE26" s="595"/>
      <c r="AF26" s="595"/>
      <c r="AG26" s="595"/>
      <c r="AH26" s="595"/>
      <c r="AI26" s="595"/>
      <c r="AJ26" s="595"/>
      <c r="AK26" s="595"/>
      <c r="AL26" s="596">
        <v>0</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17093099</v>
      </c>
      <c r="CS26" s="592"/>
      <c r="CT26" s="592"/>
      <c r="CU26" s="592"/>
      <c r="CV26" s="592"/>
      <c r="CW26" s="592"/>
      <c r="CX26" s="592"/>
      <c r="CY26" s="593"/>
      <c r="CZ26" s="625">
        <v>14</v>
      </c>
      <c r="DA26" s="626"/>
      <c r="DB26" s="626"/>
      <c r="DC26" s="627"/>
      <c r="DD26" s="600">
        <v>16177687</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5856267</v>
      </c>
      <c r="S27" s="592"/>
      <c r="T27" s="592"/>
      <c r="U27" s="592"/>
      <c r="V27" s="592"/>
      <c r="W27" s="592"/>
      <c r="X27" s="592"/>
      <c r="Y27" s="593"/>
      <c r="Z27" s="594">
        <v>4.8</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51066751</v>
      </c>
      <c r="BH27" s="592"/>
      <c r="BI27" s="592"/>
      <c r="BJ27" s="592"/>
      <c r="BK27" s="592"/>
      <c r="BL27" s="592"/>
      <c r="BM27" s="592"/>
      <c r="BN27" s="593"/>
      <c r="BO27" s="594">
        <v>100</v>
      </c>
      <c r="BP27" s="594"/>
      <c r="BQ27" s="594"/>
      <c r="BR27" s="594"/>
      <c r="BS27" s="600">
        <v>422646</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32367719</v>
      </c>
      <c r="CS27" s="623"/>
      <c r="CT27" s="623"/>
      <c r="CU27" s="623"/>
      <c r="CV27" s="623"/>
      <c r="CW27" s="623"/>
      <c r="CX27" s="623"/>
      <c r="CY27" s="624"/>
      <c r="CZ27" s="625">
        <v>26.4</v>
      </c>
      <c r="DA27" s="626"/>
      <c r="DB27" s="626"/>
      <c r="DC27" s="627"/>
      <c r="DD27" s="600">
        <v>10466164</v>
      </c>
      <c r="DE27" s="623"/>
      <c r="DF27" s="623"/>
      <c r="DG27" s="623"/>
      <c r="DH27" s="623"/>
      <c r="DI27" s="623"/>
      <c r="DJ27" s="623"/>
      <c r="DK27" s="624"/>
      <c r="DL27" s="600">
        <v>10466164</v>
      </c>
      <c r="DM27" s="623"/>
      <c r="DN27" s="623"/>
      <c r="DO27" s="623"/>
      <c r="DP27" s="623"/>
      <c r="DQ27" s="623"/>
      <c r="DR27" s="623"/>
      <c r="DS27" s="623"/>
      <c r="DT27" s="623"/>
      <c r="DU27" s="623"/>
      <c r="DV27" s="624"/>
      <c r="DW27" s="596">
        <v>13.7</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602417</v>
      </c>
      <c r="S28" s="592"/>
      <c r="T28" s="592"/>
      <c r="U28" s="592"/>
      <c r="V28" s="592"/>
      <c r="W28" s="592"/>
      <c r="X28" s="592"/>
      <c r="Y28" s="593"/>
      <c r="Z28" s="594">
        <v>0.5</v>
      </c>
      <c r="AA28" s="594"/>
      <c r="AB28" s="594"/>
      <c r="AC28" s="594"/>
      <c r="AD28" s="595">
        <v>93082</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18432054</v>
      </c>
      <c r="CS28" s="592"/>
      <c r="CT28" s="592"/>
      <c r="CU28" s="592"/>
      <c r="CV28" s="592"/>
      <c r="CW28" s="592"/>
      <c r="CX28" s="592"/>
      <c r="CY28" s="593"/>
      <c r="CZ28" s="625">
        <v>15.1</v>
      </c>
      <c r="DA28" s="626"/>
      <c r="DB28" s="626"/>
      <c r="DC28" s="627"/>
      <c r="DD28" s="600">
        <v>18161128</v>
      </c>
      <c r="DE28" s="592"/>
      <c r="DF28" s="592"/>
      <c r="DG28" s="592"/>
      <c r="DH28" s="592"/>
      <c r="DI28" s="592"/>
      <c r="DJ28" s="592"/>
      <c r="DK28" s="593"/>
      <c r="DL28" s="600">
        <v>18161011</v>
      </c>
      <c r="DM28" s="592"/>
      <c r="DN28" s="592"/>
      <c r="DO28" s="592"/>
      <c r="DP28" s="592"/>
      <c r="DQ28" s="592"/>
      <c r="DR28" s="592"/>
      <c r="DS28" s="592"/>
      <c r="DT28" s="592"/>
      <c r="DU28" s="592"/>
      <c r="DV28" s="593"/>
      <c r="DW28" s="596">
        <v>23.7</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4253</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57</v>
      </c>
      <c r="CG29" s="606"/>
      <c r="CH29" s="606"/>
      <c r="CI29" s="606"/>
      <c r="CJ29" s="606"/>
      <c r="CK29" s="606"/>
      <c r="CL29" s="606"/>
      <c r="CM29" s="606"/>
      <c r="CN29" s="606"/>
      <c r="CO29" s="606"/>
      <c r="CP29" s="606"/>
      <c r="CQ29" s="607"/>
      <c r="CR29" s="591">
        <v>18415320</v>
      </c>
      <c r="CS29" s="623"/>
      <c r="CT29" s="623"/>
      <c r="CU29" s="623"/>
      <c r="CV29" s="623"/>
      <c r="CW29" s="623"/>
      <c r="CX29" s="623"/>
      <c r="CY29" s="624"/>
      <c r="CZ29" s="625">
        <v>15</v>
      </c>
      <c r="DA29" s="626"/>
      <c r="DB29" s="626"/>
      <c r="DC29" s="627"/>
      <c r="DD29" s="600">
        <v>18144394</v>
      </c>
      <c r="DE29" s="623"/>
      <c r="DF29" s="623"/>
      <c r="DG29" s="623"/>
      <c r="DH29" s="623"/>
      <c r="DI29" s="623"/>
      <c r="DJ29" s="623"/>
      <c r="DK29" s="624"/>
      <c r="DL29" s="600">
        <v>18144277</v>
      </c>
      <c r="DM29" s="623"/>
      <c r="DN29" s="623"/>
      <c r="DO29" s="623"/>
      <c r="DP29" s="623"/>
      <c r="DQ29" s="623"/>
      <c r="DR29" s="623"/>
      <c r="DS29" s="623"/>
      <c r="DT29" s="623"/>
      <c r="DU29" s="623"/>
      <c r="DV29" s="624"/>
      <c r="DW29" s="596">
        <v>23.7</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69590</v>
      </c>
      <c r="S30" s="592"/>
      <c r="T30" s="592"/>
      <c r="U30" s="592"/>
      <c r="V30" s="592"/>
      <c r="W30" s="592"/>
      <c r="X30" s="592"/>
      <c r="Y30" s="593"/>
      <c r="Z30" s="594">
        <v>0.1</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98.6</v>
      </c>
      <c r="BH30" s="650"/>
      <c r="BI30" s="650"/>
      <c r="BJ30" s="650"/>
      <c r="BK30" s="650"/>
      <c r="BL30" s="650"/>
      <c r="BM30" s="586">
        <v>92.7</v>
      </c>
      <c r="BN30" s="650"/>
      <c r="BO30" s="650"/>
      <c r="BP30" s="650"/>
      <c r="BQ30" s="651"/>
      <c r="BR30" s="649">
        <v>98.4</v>
      </c>
      <c r="BS30" s="650"/>
      <c r="BT30" s="650"/>
      <c r="BU30" s="650"/>
      <c r="BV30" s="650"/>
      <c r="BW30" s="650"/>
      <c r="BX30" s="586">
        <v>92.2</v>
      </c>
      <c r="BY30" s="650"/>
      <c r="BZ30" s="650"/>
      <c r="CA30" s="650"/>
      <c r="CB30" s="651"/>
      <c r="CD30" s="654"/>
      <c r="CE30" s="655"/>
      <c r="CF30" s="605" t="s">
        <v>291</v>
      </c>
      <c r="CG30" s="606"/>
      <c r="CH30" s="606"/>
      <c r="CI30" s="606"/>
      <c r="CJ30" s="606"/>
      <c r="CK30" s="606"/>
      <c r="CL30" s="606"/>
      <c r="CM30" s="606"/>
      <c r="CN30" s="606"/>
      <c r="CO30" s="606"/>
      <c r="CP30" s="606"/>
      <c r="CQ30" s="607"/>
      <c r="CR30" s="591">
        <v>15457082</v>
      </c>
      <c r="CS30" s="592"/>
      <c r="CT30" s="592"/>
      <c r="CU30" s="592"/>
      <c r="CV30" s="592"/>
      <c r="CW30" s="592"/>
      <c r="CX30" s="592"/>
      <c r="CY30" s="593"/>
      <c r="CZ30" s="625">
        <v>12.6</v>
      </c>
      <c r="DA30" s="626"/>
      <c r="DB30" s="626"/>
      <c r="DC30" s="627"/>
      <c r="DD30" s="600">
        <v>15187646</v>
      </c>
      <c r="DE30" s="592"/>
      <c r="DF30" s="592"/>
      <c r="DG30" s="592"/>
      <c r="DH30" s="592"/>
      <c r="DI30" s="592"/>
      <c r="DJ30" s="592"/>
      <c r="DK30" s="593"/>
      <c r="DL30" s="600">
        <v>15187565</v>
      </c>
      <c r="DM30" s="592"/>
      <c r="DN30" s="592"/>
      <c r="DO30" s="592"/>
      <c r="DP30" s="592"/>
      <c r="DQ30" s="592"/>
      <c r="DR30" s="592"/>
      <c r="DS30" s="592"/>
      <c r="DT30" s="592"/>
      <c r="DU30" s="592"/>
      <c r="DV30" s="593"/>
      <c r="DW30" s="596">
        <v>19.8</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149867</v>
      </c>
      <c r="S31" s="592"/>
      <c r="T31" s="592"/>
      <c r="U31" s="592"/>
      <c r="V31" s="592"/>
      <c r="W31" s="592"/>
      <c r="X31" s="592"/>
      <c r="Y31" s="593"/>
      <c r="Z31" s="594">
        <v>0.1</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98.9</v>
      </c>
      <c r="BH31" s="623"/>
      <c r="BI31" s="623"/>
      <c r="BJ31" s="623"/>
      <c r="BK31" s="623"/>
      <c r="BL31" s="623"/>
      <c r="BM31" s="597">
        <v>95</v>
      </c>
      <c r="BN31" s="647"/>
      <c r="BO31" s="647"/>
      <c r="BP31" s="647"/>
      <c r="BQ31" s="648"/>
      <c r="BR31" s="646">
        <v>98.8</v>
      </c>
      <c r="BS31" s="623"/>
      <c r="BT31" s="623"/>
      <c r="BU31" s="623"/>
      <c r="BV31" s="623"/>
      <c r="BW31" s="623"/>
      <c r="BX31" s="597">
        <v>94.4</v>
      </c>
      <c r="BY31" s="647"/>
      <c r="BZ31" s="647"/>
      <c r="CA31" s="647"/>
      <c r="CB31" s="648"/>
      <c r="CD31" s="654"/>
      <c r="CE31" s="655"/>
      <c r="CF31" s="605" t="s">
        <v>295</v>
      </c>
      <c r="CG31" s="606"/>
      <c r="CH31" s="606"/>
      <c r="CI31" s="606"/>
      <c r="CJ31" s="606"/>
      <c r="CK31" s="606"/>
      <c r="CL31" s="606"/>
      <c r="CM31" s="606"/>
      <c r="CN31" s="606"/>
      <c r="CO31" s="606"/>
      <c r="CP31" s="606"/>
      <c r="CQ31" s="607"/>
      <c r="CR31" s="591">
        <v>2958238</v>
      </c>
      <c r="CS31" s="623"/>
      <c r="CT31" s="623"/>
      <c r="CU31" s="623"/>
      <c r="CV31" s="623"/>
      <c r="CW31" s="623"/>
      <c r="CX31" s="623"/>
      <c r="CY31" s="624"/>
      <c r="CZ31" s="625">
        <v>2.4</v>
      </c>
      <c r="DA31" s="626"/>
      <c r="DB31" s="626"/>
      <c r="DC31" s="627"/>
      <c r="DD31" s="600">
        <v>2956748</v>
      </c>
      <c r="DE31" s="623"/>
      <c r="DF31" s="623"/>
      <c r="DG31" s="623"/>
      <c r="DH31" s="623"/>
      <c r="DI31" s="623"/>
      <c r="DJ31" s="623"/>
      <c r="DK31" s="624"/>
      <c r="DL31" s="600">
        <v>2956712</v>
      </c>
      <c r="DM31" s="623"/>
      <c r="DN31" s="623"/>
      <c r="DO31" s="623"/>
      <c r="DP31" s="623"/>
      <c r="DQ31" s="623"/>
      <c r="DR31" s="623"/>
      <c r="DS31" s="623"/>
      <c r="DT31" s="623"/>
      <c r="DU31" s="623"/>
      <c r="DV31" s="624"/>
      <c r="DW31" s="596">
        <v>3.9</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2232582</v>
      </c>
      <c r="S32" s="592"/>
      <c r="T32" s="592"/>
      <c r="U32" s="592"/>
      <c r="V32" s="592"/>
      <c r="W32" s="592"/>
      <c r="X32" s="592"/>
      <c r="Y32" s="593"/>
      <c r="Z32" s="594">
        <v>1.8</v>
      </c>
      <c r="AA32" s="594"/>
      <c r="AB32" s="594"/>
      <c r="AC32" s="594"/>
      <c r="AD32" s="595">
        <v>70432</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98.2</v>
      </c>
      <c r="BH32" s="659"/>
      <c r="BI32" s="659"/>
      <c r="BJ32" s="659"/>
      <c r="BK32" s="659"/>
      <c r="BL32" s="659"/>
      <c r="BM32" s="660">
        <v>90.6</v>
      </c>
      <c r="BN32" s="659"/>
      <c r="BO32" s="659"/>
      <c r="BP32" s="659"/>
      <c r="BQ32" s="661"/>
      <c r="BR32" s="658">
        <v>97.9</v>
      </c>
      <c r="BS32" s="659"/>
      <c r="BT32" s="659"/>
      <c r="BU32" s="659"/>
      <c r="BV32" s="659"/>
      <c r="BW32" s="659"/>
      <c r="BX32" s="660">
        <v>90.1</v>
      </c>
      <c r="BY32" s="659"/>
      <c r="BZ32" s="659"/>
      <c r="CA32" s="659"/>
      <c r="CB32" s="661"/>
      <c r="CD32" s="656"/>
      <c r="CE32" s="657"/>
      <c r="CF32" s="605" t="s">
        <v>298</v>
      </c>
      <c r="CG32" s="606"/>
      <c r="CH32" s="606"/>
      <c r="CI32" s="606"/>
      <c r="CJ32" s="606"/>
      <c r="CK32" s="606"/>
      <c r="CL32" s="606"/>
      <c r="CM32" s="606"/>
      <c r="CN32" s="606"/>
      <c r="CO32" s="606"/>
      <c r="CP32" s="606"/>
      <c r="CQ32" s="607"/>
      <c r="CR32" s="591">
        <v>16734</v>
      </c>
      <c r="CS32" s="592"/>
      <c r="CT32" s="592"/>
      <c r="CU32" s="592"/>
      <c r="CV32" s="592"/>
      <c r="CW32" s="592"/>
      <c r="CX32" s="592"/>
      <c r="CY32" s="593"/>
      <c r="CZ32" s="625">
        <v>0</v>
      </c>
      <c r="DA32" s="626"/>
      <c r="DB32" s="626"/>
      <c r="DC32" s="627"/>
      <c r="DD32" s="600">
        <v>16734</v>
      </c>
      <c r="DE32" s="592"/>
      <c r="DF32" s="592"/>
      <c r="DG32" s="592"/>
      <c r="DH32" s="592"/>
      <c r="DI32" s="592"/>
      <c r="DJ32" s="592"/>
      <c r="DK32" s="593"/>
      <c r="DL32" s="600">
        <v>16734</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16251300</v>
      </c>
      <c r="S33" s="592"/>
      <c r="T33" s="592"/>
      <c r="U33" s="592"/>
      <c r="V33" s="592"/>
      <c r="W33" s="592"/>
      <c r="X33" s="592"/>
      <c r="Y33" s="593"/>
      <c r="Z33" s="594">
        <v>13.2</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35864616</v>
      </c>
      <c r="CS33" s="623"/>
      <c r="CT33" s="623"/>
      <c r="CU33" s="623"/>
      <c r="CV33" s="623"/>
      <c r="CW33" s="623"/>
      <c r="CX33" s="623"/>
      <c r="CY33" s="624"/>
      <c r="CZ33" s="625">
        <v>29.3</v>
      </c>
      <c r="DA33" s="626"/>
      <c r="DB33" s="626"/>
      <c r="DC33" s="627"/>
      <c r="DD33" s="600">
        <v>30160635</v>
      </c>
      <c r="DE33" s="623"/>
      <c r="DF33" s="623"/>
      <c r="DG33" s="623"/>
      <c r="DH33" s="623"/>
      <c r="DI33" s="623"/>
      <c r="DJ33" s="623"/>
      <c r="DK33" s="624"/>
      <c r="DL33" s="600">
        <v>26098128</v>
      </c>
      <c r="DM33" s="623"/>
      <c r="DN33" s="623"/>
      <c r="DO33" s="623"/>
      <c r="DP33" s="623"/>
      <c r="DQ33" s="623"/>
      <c r="DR33" s="623"/>
      <c r="DS33" s="623"/>
      <c r="DT33" s="623"/>
      <c r="DU33" s="623"/>
      <c r="DV33" s="624"/>
      <c r="DW33" s="596">
        <v>34.1</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15312201</v>
      </c>
      <c r="CS34" s="592"/>
      <c r="CT34" s="592"/>
      <c r="CU34" s="592"/>
      <c r="CV34" s="592"/>
      <c r="CW34" s="592"/>
      <c r="CX34" s="592"/>
      <c r="CY34" s="593"/>
      <c r="CZ34" s="625">
        <v>12.5</v>
      </c>
      <c r="DA34" s="626"/>
      <c r="DB34" s="626"/>
      <c r="DC34" s="627"/>
      <c r="DD34" s="600">
        <v>13259884</v>
      </c>
      <c r="DE34" s="592"/>
      <c r="DF34" s="592"/>
      <c r="DG34" s="592"/>
      <c r="DH34" s="592"/>
      <c r="DI34" s="592"/>
      <c r="DJ34" s="592"/>
      <c r="DK34" s="593"/>
      <c r="DL34" s="600">
        <v>12689886</v>
      </c>
      <c r="DM34" s="592"/>
      <c r="DN34" s="592"/>
      <c r="DO34" s="592"/>
      <c r="DP34" s="592"/>
      <c r="DQ34" s="592"/>
      <c r="DR34" s="592"/>
      <c r="DS34" s="592"/>
      <c r="DT34" s="592"/>
      <c r="DU34" s="592"/>
      <c r="DV34" s="593"/>
      <c r="DW34" s="596">
        <v>16.600000000000001</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7368300</v>
      </c>
      <c r="S35" s="592"/>
      <c r="T35" s="592"/>
      <c r="U35" s="592"/>
      <c r="V35" s="592"/>
      <c r="W35" s="592"/>
      <c r="X35" s="592"/>
      <c r="Y35" s="593"/>
      <c r="Z35" s="594">
        <v>6</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14170609</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38697</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1295883</v>
      </c>
      <c r="CS35" s="623"/>
      <c r="CT35" s="623"/>
      <c r="CU35" s="623"/>
      <c r="CV35" s="623"/>
      <c r="CW35" s="623"/>
      <c r="CX35" s="623"/>
      <c r="CY35" s="624"/>
      <c r="CZ35" s="625">
        <v>1.1000000000000001</v>
      </c>
      <c r="DA35" s="626"/>
      <c r="DB35" s="626"/>
      <c r="DC35" s="627"/>
      <c r="DD35" s="600">
        <v>759030</v>
      </c>
      <c r="DE35" s="623"/>
      <c r="DF35" s="623"/>
      <c r="DG35" s="623"/>
      <c r="DH35" s="623"/>
      <c r="DI35" s="623"/>
      <c r="DJ35" s="623"/>
      <c r="DK35" s="624"/>
      <c r="DL35" s="600">
        <v>759030</v>
      </c>
      <c r="DM35" s="623"/>
      <c r="DN35" s="623"/>
      <c r="DO35" s="623"/>
      <c r="DP35" s="623"/>
      <c r="DQ35" s="623"/>
      <c r="DR35" s="623"/>
      <c r="DS35" s="623"/>
      <c r="DT35" s="623"/>
      <c r="DU35" s="623"/>
      <c r="DV35" s="624"/>
      <c r="DW35" s="596">
        <v>1</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123069745</v>
      </c>
      <c r="S36" s="664"/>
      <c r="T36" s="664"/>
      <c r="U36" s="664"/>
      <c r="V36" s="664"/>
      <c r="W36" s="664"/>
      <c r="X36" s="664"/>
      <c r="Y36" s="665"/>
      <c r="Z36" s="666">
        <v>100</v>
      </c>
      <c r="AA36" s="666"/>
      <c r="AB36" s="666"/>
      <c r="AC36" s="666"/>
      <c r="AD36" s="667">
        <v>69207546</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2474714</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-246831</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5570267</v>
      </c>
      <c r="CS36" s="592"/>
      <c r="CT36" s="592"/>
      <c r="CU36" s="592"/>
      <c r="CV36" s="592"/>
      <c r="CW36" s="592"/>
      <c r="CX36" s="592"/>
      <c r="CY36" s="593"/>
      <c r="CZ36" s="625">
        <v>4.5</v>
      </c>
      <c r="DA36" s="626"/>
      <c r="DB36" s="626"/>
      <c r="DC36" s="627"/>
      <c r="DD36" s="600">
        <v>5218481</v>
      </c>
      <c r="DE36" s="592"/>
      <c r="DF36" s="592"/>
      <c r="DG36" s="592"/>
      <c r="DH36" s="592"/>
      <c r="DI36" s="592"/>
      <c r="DJ36" s="592"/>
      <c r="DK36" s="593"/>
      <c r="DL36" s="600">
        <v>3756859</v>
      </c>
      <c r="DM36" s="592"/>
      <c r="DN36" s="592"/>
      <c r="DO36" s="592"/>
      <c r="DP36" s="592"/>
      <c r="DQ36" s="592"/>
      <c r="DR36" s="592"/>
      <c r="DS36" s="592"/>
      <c r="DT36" s="592"/>
      <c r="DU36" s="592"/>
      <c r="DV36" s="593"/>
      <c r="DW36" s="596">
        <v>4.9000000000000004</v>
      </c>
      <c r="DX36" s="621"/>
      <c r="DY36" s="621"/>
      <c r="DZ36" s="621"/>
      <c r="EA36" s="621"/>
      <c r="EB36" s="621"/>
      <c r="EC36" s="622"/>
    </row>
    <row r="37" spans="2:133" ht="11.25" customHeight="1">
      <c r="AQ37" s="670" t="s">
        <v>313</v>
      </c>
      <c r="AR37" s="671"/>
      <c r="AS37" s="671"/>
      <c r="AT37" s="671"/>
      <c r="AU37" s="671"/>
      <c r="AV37" s="671"/>
      <c r="AW37" s="671"/>
      <c r="AX37" s="671"/>
      <c r="AY37" s="672"/>
      <c r="AZ37" s="591">
        <v>1313545</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53818</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62874</v>
      </c>
      <c r="CS37" s="623"/>
      <c r="CT37" s="623"/>
      <c r="CU37" s="623"/>
      <c r="CV37" s="623"/>
      <c r="CW37" s="623"/>
      <c r="CX37" s="623"/>
      <c r="CY37" s="624"/>
      <c r="CZ37" s="625">
        <v>0.1</v>
      </c>
      <c r="DA37" s="626"/>
      <c r="DB37" s="626"/>
      <c r="DC37" s="627"/>
      <c r="DD37" s="600">
        <v>62874</v>
      </c>
      <c r="DE37" s="623"/>
      <c r="DF37" s="623"/>
      <c r="DG37" s="623"/>
      <c r="DH37" s="623"/>
      <c r="DI37" s="623"/>
      <c r="DJ37" s="623"/>
      <c r="DK37" s="624"/>
      <c r="DL37" s="600">
        <v>62874</v>
      </c>
      <c r="DM37" s="623"/>
      <c r="DN37" s="623"/>
      <c r="DO37" s="623"/>
      <c r="DP37" s="623"/>
      <c r="DQ37" s="623"/>
      <c r="DR37" s="623"/>
      <c r="DS37" s="623"/>
      <c r="DT37" s="623"/>
      <c r="DU37" s="623"/>
      <c r="DV37" s="624"/>
      <c r="DW37" s="596">
        <v>0.1</v>
      </c>
      <c r="DX37" s="621"/>
      <c r="DY37" s="621"/>
      <c r="DZ37" s="621"/>
      <c r="EA37" s="621"/>
      <c r="EB37" s="621"/>
      <c r="EC37" s="622"/>
    </row>
    <row r="38" spans="2:133" ht="11.25" customHeight="1">
      <c r="AQ38" s="670" t="s">
        <v>316</v>
      </c>
      <c r="AR38" s="671"/>
      <c r="AS38" s="671"/>
      <c r="AT38" s="671"/>
      <c r="AU38" s="671"/>
      <c r="AV38" s="671"/>
      <c r="AW38" s="671"/>
      <c r="AX38" s="671"/>
      <c r="AY38" s="672"/>
      <c r="AZ38" s="591">
        <v>490978</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90942</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12315216</v>
      </c>
      <c r="CS38" s="592"/>
      <c r="CT38" s="592"/>
      <c r="CU38" s="592"/>
      <c r="CV38" s="592"/>
      <c r="CW38" s="592"/>
      <c r="CX38" s="592"/>
      <c r="CY38" s="593"/>
      <c r="CZ38" s="625">
        <v>10.1</v>
      </c>
      <c r="DA38" s="626"/>
      <c r="DB38" s="626"/>
      <c r="DC38" s="627"/>
      <c r="DD38" s="600">
        <v>10795363</v>
      </c>
      <c r="DE38" s="592"/>
      <c r="DF38" s="592"/>
      <c r="DG38" s="592"/>
      <c r="DH38" s="592"/>
      <c r="DI38" s="592"/>
      <c r="DJ38" s="592"/>
      <c r="DK38" s="593"/>
      <c r="DL38" s="600">
        <v>8891669</v>
      </c>
      <c r="DM38" s="592"/>
      <c r="DN38" s="592"/>
      <c r="DO38" s="592"/>
      <c r="DP38" s="592"/>
      <c r="DQ38" s="592"/>
      <c r="DR38" s="592"/>
      <c r="DS38" s="592"/>
      <c r="DT38" s="592"/>
      <c r="DU38" s="592"/>
      <c r="DV38" s="593"/>
      <c r="DW38" s="596">
        <v>11.6</v>
      </c>
      <c r="DX38" s="621"/>
      <c r="DY38" s="621"/>
      <c r="DZ38" s="621"/>
      <c r="EA38" s="621"/>
      <c r="EB38" s="621"/>
      <c r="EC38" s="622"/>
    </row>
    <row r="39" spans="2:133" ht="11.25" customHeight="1">
      <c r="AQ39" s="670" t="s">
        <v>319</v>
      </c>
      <c r="AR39" s="671"/>
      <c r="AS39" s="671"/>
      <c r="AT39" s="671"/>
      <c r="AU39" s="671"/>
      <c r="AV39" s="671"/>
      <c r="AW39" s="671"/>
      <c r="AX39" s="671"/>
      <c r="AY39" s="672"/>
      <c r="AZ39" s="591">
        <v>368140</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93</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136390</v>
      </c>
      <c r="CS39" s="623"/>
      <c r="CT39" s="623"/>
      <c r="CU39" s="623"/>
      <c r="CV39" s="623"/>
      <c r="CW39" s="623"/>
      <c r="CX39" s="623"/>
      <c r="CY39" s="624"/>
      <c r="CZ39" s="625">
        <v>0.1</v>
      </c>
      <c r="DA39" s="626"/>
      <c r="DB39" s="626"/>
      <c r="DC39" s="627"/>
      <c r="DD39" s="600">
        <v>127193</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2111205</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93</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1234659</v>
      </c>
      <c r="CS40" s="592"/>
      <c r="CT40" s="592"/>
      <c r="CU40" s="592"/>
      <c r="CV40" s="592"/>
      <c r="CW40" s="592"/>
      <c r="CX40" s="592"/>
      <c r="CY40" s="593"/>
      <c r="CZ40" s="625">
        <v>1</v>
      </c>
      <c r="DA40" s="626"/>
      <c r="DB40" s="626"/>
      <c r="DC40" s="627"/>
      <c r="DD40" s="600">
        <v>684</v>
      </c>
      <c r="DE40" s="592"/>
      <c r="DF40" s="592"/>
      <c r="DG40" s="592"/>
      <c r="DH40" s="592"/>
      <c r="DI40" s="592"/>
      <c r="DJ40" s="592"/>
      <c r="DK40" s="593"/>
      <c r="DL40" s="600">
        <v>684</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7412027</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270</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10855869</v>
      </c>
      <c r="CS42" s="592"/>
      <c r="CT42" s="592"/>
      <c r="CU42" s="592"/>
      <c r="CV42" s="592"/>
      <c r="CW42" s="592"/>
      <c r="CX42" s="592"/>
      <c r="CY42" s="593"/>
      <c r="CZ42" s="625">
        <v>8.9</v>
      </c>
      <c r="DA42" s="674"/>
      <c r="DB42" s="674"/>
      <c r="DC42" s="675"/>
      <c r="DD42" s="600">
        <v>1391360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571628</v>
      </c>
      <c r="CS43" s="623"/>
      <c r="CT43" s="623"/>
      <c r="CU43" s="623"/>
      <c r="CV43" s="623"/>
      <c r="CW43" s="623"/>
      <c r="CX43" s="623"/>
      <c r="CY43" s="624"/>
      <c r="CZ43" s="625">
        <v>0.5</v>
      </c>
      <c r="DA43" s="626"/>
      <c r="DB43" s="626"/>
      <c r="DC43" s="627"/>
      <c r="DD43" s="600">
        <v>512628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10763123</v>
      </c>
      <c r="CS44" s="592"/>
      <c r="CT44" s="592"/>
      <c r="CU44" s="592"/>
      <c r="CV44" s="592"/>
      <c r="CW44" s="592"/>
      <c r="CX44" s="592"/>
      <c r="CY44" s="593"/>
      <c r="CZ44" s="625">
        <v>8.8000000000000007</v>
      </c>
      <c r="DA44" s="674"/>
      <c r="DB44" s="674"/>
      <c r="DC44" s="675"/>
      <c r="DD44" s="600">
        <v>1382403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5142321</v>
      </c>
      <c r="CS45" s="623"/>
      <c r="CT45" s="623"/>
      <c r="CU45" s="623"/>
      <c r="CV45" s="623"/>
      <c r="CW45" s="623"/>
      <c r="CX45" s="623"/>
      <c r="CY45" s="624"/>
      <c r="CZ45" s="625">
        <v>4.2</v>
      </c>
      <c r="DA45" s="626"/>
      <c r="DB45" s="626"/>
      <c r="DC45" s="627"/>
      <c r="DD45" s="600">
        <v>30168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5517537</v>
      </c>
      <c r="CS46" s="592"/>
      <c r="CT46" s="592"/>
      <c r="CU46" s="592"/>
      <c r="CV46" s="592"/>
      <c r="CW46" s="592"/>
      <c r="CX46" s="592"/>
      <c r="CY46" s="593"/>
      <c r="CZ46" s="625">
        <v>4.5</v>
      </c>
      <c r="DA46" s="674"/>
      <c r="DB46" s="674"/>
      <c r="DC46" s="675"/>
      <c r="DD46" s="600">
        <v>1342683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92746</v>
      </c>
      <c r="CS47" s="623"/>
      <c r="CT47" s="623"/>
      <c r="CU47" s="623"/>
      <c r="CV47" s="623"/>
      <c r="CW47" s="623"/>
      <c r="CX47" s="623"/>
      <c r="CY47" s="624"/>
      <c r="CZ47" s="625">
        <v>0.1</v>
      </c>
      <c r="DA47" s="626"/>
      <c r="DB47" s="626"/>
      <c r="DC47" s="627"/>
      <c r="DD47" s="600">
        <v>8957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122452487</v>
      </c>
      <c r="CS49" s="659"/>
      <c r="CT49" s="659"/>
      <c r="CU49" s="659"/>
      <c r="CV49" s="659"/>
      <c r="CW49" s="659"/>
      <c r="CX49" s="659"/>
      <c r="CY49" s="686"/>
      <c r="CZ49" s="687">
        <v>100</v>
      </c>
      <c r="DA49" s="688"/>
      <c r="DB49" s="688"/>
      <c r="DC49" s="689"/>
      <c r="DD49" s="690">
        <v>81239151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123243</v>
      </c>
      <c r="R7" s="721"/>
      <c r="S7" s="721"/>
      <c r="T7" s="721"/>
      <c r="U7" s="721"/>
      <c r="V7" s="721">
        <v>122052</v>
      </c>
      <c r="W7" s="721"/>
      <c r="X7" s="721"/>
      <c r="Y7" s="721"/>
      <c r="Z7" s="721"/>
      <c r="AA7" s="721">
        <v>1191</v>
      </c>
      <c r="AB7" s="721"/>
      <c r="AC7" s="721"/>
      <c r="AD7" s="721"/>
      <c r="AE7" s="722"/>
      <c r="AF7" s="723">
        <v>1080</v>
      </c>
      <c r="AG7" s="724"/>
      <c r="AH7" s="724"/>
      <c r="AI7" s="724"/>
      <c r="AJ7" s="725"/>
      <c r="AK7" s="760">
        <v>108</v>
      </c>
      <c r="AL7" s="761"/>
      <c r="AM7" s="761"/>
      <c r="AN7" s="761"/>
      <c r="AO7" s="761"/>
      <c r="AP7" s="761">
        <v>210506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558</v>
      </c>
      <c r="BT7" s="765"/>
      <c r="BU7" s="765"/>
      <c r="BV7" s="765"/>
      <c r="BW7" s="765"/>
      <c r="BX7" s="765"/>
      <c r="BY7" s="765"/>
      <c r="BZ7" s="765"/>
      <c r="CA7" s="765"/>
      <c r="CB7" s="765"/>
      <c r="CC7" s="765"/>
      <c r="CD7" s="765"/>
      <c r="CE7" s="765"/>
      <c r="CF7" s="765"/>
      <c r="CG7" s="766"/>
      <c r="CH7" s="757">
        <v>29</v>
      </c>
      <c r="CI7" s="758"/>
      <c r="CJ7" s="758"/>
      <c r="CK7" s="758"/>
      <c r="CL7" s="759"/>
      <c r="CM7" s="757">
        <v>590</v>
      </c>
      <c r="CN7" s="758"/>
      <c r="CO7" s="758"/>
      <c r="CP7" s="758"/>
      <c r="CQ7" s="759"/>
      <c r="CR7" s="757">
        <v>10</v>
      </c>
      <c r="CS7" s="758"/>
      <c r="CT7" s="758"/>
      <c r="CU7" s="758"/>
      <c r="CV7" s="759"/>
      <c r="CW7" s="757" t="s">
        <v>563</v>
      </c>
      <c r="CX7" s="758"/>
      <c r="CY7" s="758"/>
      <c r="CZ7" s="758"/>
      <c r="DA7" s="759"/>
      <c r="DB7" s="757" t="s">
        <v>563</v>
      </c>
      <c r="DC7" s="758"/>
      <c r="DD7" s="758"/>
      <c r="DE7" s="758"/>
      <c r="DF7" s="759"/>
      <c r="DG7" s="757" t="s">
        <v>563</v>
      </c>
      <c r="DH7" s="758"/>
      <c r="DI7" s="758"/>
      <c r="DJ7" s="758"/>
      <c r="DK7" s="759"/>
      <c r="DL7" s="757" t="s">
        <v>563</v>
      </c>
      <c r="DM7" s="758"/>
      <c r="DN7" s="758"/>
      <c r="DO7" s="758"/>
      <c r="DP7" s="759"/>
      <c r="DQ7" s="757" t="s">
        <v>563</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36</v>
      </c>
      <c r="R8" s="745"/>
      <c r="S8" s="745"/>
      <c r="T8" s="745"/>
      <c r="U8" s="745"/>
      <c r="V8" s="745">
        <v>625</v>
      </c>
      <c r="W8" s="745"/>
      <c r="X8" s="745"/>
      <c r="Y8" s="745"/>
      <c r="Z8" s="745"/>
      <c r="AA8" s="745">
        <v>-590</v>
      </c>
      <c r="AB8" s="745"/>
      <c r="AC8" s="745"/>
      <c r="AD8" s="745"/>
      <c r="AE8" s="746"/>
      <c r="AF8" s="747">
        <v>-590</v>
      </c>
      <c r="AG8" s="748"/>
      <c r="AH8" s="748"/>
      <c r="AI8" s="748"/>
      <c r="AJ8" s="749"/>
      <c r="AK8" s="750">
        <v>6</v>
      </c>
      <c r="AL8" s="751"/>
      <c r="AM8" s="751"/>
      <c r="AN8" s="751"/>
      <c r="AO8" s="751"/>
      <c r="AP8" s="751">
        <v>32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559</v>
      </c>
      <c r="BT8" s="755"/>
      <c r="BU8" s="755"/>
      <c r="BV8" s="755"/>
      <c r="BW8" s="755"/>
      <c r="BX8" s="755"/>
      <c r="BY8" s="755"/>
      <c r="BZ8" s="755"/>
      <c r="CA8" s="755"/>
      <c r="CB8" s="755"/>
      <c r="CC8" s="755"/>
      <c r="CD8" s="755"/>
      <c r="CE8" s="755"/>
      <c r="CF8" s="755"/>
      <c r="CG8" s="756"/>
      <c r="CH8" s="767">
        <v>-2</v>
      </c>
      <c r="CI8" s="768"/>
      <c r="CJ8" s="768"/>
      <c r="CK8" s="768"/>
      <c r="CL8" s="769"/>
      <c r="CM8" s="767">
        <v>286</v>
      </c>
      <c r="CN8" s="768"/>
      <c r="CO8" s="768"/>
      <c r="CP8" s="768"/>
      <c r="CQ8" s="769"/>
      <c r="CR8" s="767">
        <v>100</v>
      </c>
      <c r="CS8" s="768"/>
      <c r="CT8" s="768"/>
      <c r="CU8" s="768"/>
      <c r="CV8" s="769"/>
      <c r="CW8" s="767" t="s">
        <v>563</v>
      </c>
      <c r="CX8" s="768"/>
      <c r="CY8" s="768"/>
      <c r="CZ8" s="768"/>
      <c r="DA8" s="769"/>
      <c r="DB8" s="767" t="s">
        <v>563</v>
      </c>
      <c r="DC8" s="768"/>
      <c r="DD8" s="768"/>
      <c r="DE8" s="768"/>
      <c r="DF8" s="769"/>
      <c r="DG8" s="767" t="s">
        <v>563</v>
      </c>
      <c r="DH8" s="768"/>
      <c r="DI8" s="768"/>
      <c r="DJ8" s="768"/>
      <c r="DK8" s="769"/>
      <c r="DL8" s="767" t="s">
        <v>563</v>
      </c>
      <c r="DM8" s="768"/>
      <c r="DN8" s="768"/>
      <c r="DO8" s="768"/>
      <c r="DP8" s="769"/>
      <c r="DQ8" s="767" t="s">
        <v>563</v>
      </c>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1444</v>
      </c>
      <c r="R9" s="745"/>
      <c r="S9" s="745"/>
      <c r="T9" s="745"/>
      <c r="U9" s="745"/>
      <c r="V9" s="745">
        <v>1444</v>
      </c>
      <c r="W9" s="745"/>
      <c r="X9" s="745"/>
      <c r="Y9" s="745"/>
      <c r="Z9" s="745"/>
      <c r="AA9" s="745">
        <v>0</v>
      </c>
      <c r="AB9" s="745"/>
      <c r="AC9" s="745"/>
      <c r="AD9" s="745"/>
      <c r="AE9" s="746"/>
      <c r="AF9" s="747" t="s">
        <v>111</v>
      </c>
      <c r="AG9" s="748"/>
      <c r="AH9" s="748"/>
      <c r="AI9" s="748"/>
      <c r="AJ9" s="749"/>
      <c r="AK9" s="750">
        <v>926</v>
      </c>
      <c r="AL9" s="751"/>
      <c r="AM9" s="751"/>
      <c r="AN9" s="751"/>
      <c r="AO9" s="751"/>
      <c r="AP9" s="751">
        <v>5983</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560</v>
      </c>
      <c r="BT9" s="755"/>
      <c r="BU9" s="755"/>
      <c r="BV9" s="755"/>
      <c r="BW9" s="755"/>
      <c r="BX9" s="755"/>
      <c r="BY9" s="755"/>
      <c r="BZ9" s="755"/>
      <c r="CA9" s="755"/>
      <c r="CB9" s="755"/>
      <c r="CC9" s="755"/>
      <c r="CD9" s="755"/>
      <c r="CE9" s="755"/>
      <c r="CF9" s="755"/>
      <c r="CG9" s="756"/>
      <c r="CH9" s="767" t="s">
        <v>564</v>
      </c>
      <c r="CI9" s="768"/>
      <c r="CJ9" s="768"/>
      <c r="CK9" s="768"/>
      <c r="CL9" s="769"/>
      <c r="CM9" s="767">
        <v>100</v>
      </c>
      <c r="CN9" s="768"/>
      <c r="CO9" s="768"/>
      <c r="CP9" s="768"/>
      <c r="CQ9" s="769"/>
      <c r="CR9" s="767">
        <v>50</v>
      </c>
      <c r="CS9" s="768"/>
      <c r="CT9" s="768"/>
      <c r="CU9" s="768"/>
      <c r="CV9" s="769"/>
      <c r="CW9" s="767" t="s">
        <v>563</v>
      </c>
      <c r="CX9" s="768"/>
      <c r="CY9" s="768"/>
      <c r="CZ9" s="768"/>
      <c r="DA9" s="769"/>
      <c r="DB9" s="767" t="s">
        <v>563</v>
      </c>
      <c r="DC9" s="768"/>
      <c r="DD9" s="768"/>
      <c r="DE9" s="768"/>
      <c r="DF9" s="769"/>
      <c r="DG9" s="767" t="s">
        <v>563</v>
      </c>
      <c r="DH9" s="768"/>
      <c r="DI9" s="768"/>
      <c r="DJ9" s="768"/>
      <c r="DK9" s="769"/>
      <c r="DL9" s="767" t="s">
        <v>563</v>
      </c>
      <c r="DM9" s="768"/>
      <c r="DN9" s="768"/>
      <c r="DO9" s="768"/>
      <c r="DP9" s="769"/>
      <c r="DQ9" s="767" t="s">
        <v>563</v>
      </c>
      <c r="DR9" s="768"/>
      <c r="DS9" s="768"/>
      <c r="DT9" s="768"/>
      <c r="DU9" s="769"/>
      <c r="DV9" s="770"/>
      <c r="DW9" s="771"/>
      <c r="DX9" s="771"/>
      <c r="DY9" s="771"/>
      <c r="DZ9" s="772"/>
      <c r="EA9" s="205"/>
    </row>
    <row r="10" spans="1:131" s="206" customFormat="1" ht="26.25" customHeight="1">
      <c r="A10" s="212">
        <v>4</v>
      </c>
      <c r="B10" s="741" t="s">
        <v>367</v>
      </c>
      <c r="C10" s="742"/>
      <c r="D10" s="742"/>
      <c r="E10" s="742"/>
      <c r="F10" s="742"/>
      <c r="G10" s="742"/>
      <c r="H10" s="742"/>
      <c r="I10" s="742"/>
      <c r="J10" s="742"/>
      <c r="K10" s="742"/>
      <c r="L10" s="742"/>
      <c r="M10" s="742"/>
      <c r="N10" s="742"/>
      <c r="O10" s="742"/>
      <c r="P10" s="743"/>
      <c r="Q10" s="744">
        <v>348</v>
      </c>
      <c r="R10" s="745"/>
      <c r="S10" s="745"/>
      <c r="T10" s="745"/>
      <c r="U10" s="745"/>
      <c r="V10" s="745">
        <v>348</v>
      </c>
      <c r="W10" s="745"/>
      <c r="X10" s="745"/>
      <c r="Y10" s="745"/>
      <c r="Z10" s="745"/>
      <c r="AA10" s="745" t="s">
        <v>550</v>
      </c>
      <c r="AB10" s="745"/>
      <c r="AC10" s="745"/>
      <c r="AD10" s="745"/>
      <c r="AE10" s="746"/>
      <c r="AF10" s="747" t="s">
        <v>111</v>
      </c>
      <c r="AG10" s="748"/>
      <c r="AH10" s="748"/>
      <c r="AI10" s="748"/>
      <c r="AJ10" s="749"/>
      <c r="AK10" s="750">
        <v>348</v>
      </c>
      <c r="AL10" s="751"/>
      <c r="AM10" s="751"/>
      <c r="AN10" s="751"/>
      <c r="AO10" s="751"/>
      <c r="AP10" s="751">
        <v>1425</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561</v>
      </c>
      <c r="BT10" s="755"/>
      <c r="BU10" s="755"/>
      <c r="BV10" s="755"/>
      <c r="BW10" s="755"/>
      <c r="BX10" s="755"/>
      <c r="BY10" s="755"/>
      <c r="BZ10" s="755"/>
      <c r="CA10" s="755"/>
      <c r="CB10" s="755"/>
      <c r="CC10" s="755"/>
      <c r="CD10" s="755"/>
      <c r="CE10" s="755"/>
      <c r="CF10" s="755"/>
      <c r="CG10" s="756"/>
      <c r="CH10" s="767">
        <v>10</v>
      </c>
      <c r="CI10" s="768"/>
      <c r="CJ10" s="768"/>
      <c r="CK10" s="768"/>
      <c r="CL10" s="769"/>
      <c r="CM10" s="767">
        <v>267</v>
      </c>
      <c r="CN10" s="768"/>
      <c r="CO10" s="768"/>
      <c r="CP10" s="768"/>
      <c r="CQ10" s="769"/>
      <c r="CR10" s="767">
        <v>50</v>
      </c>
      <c r="CS10" s="768"/>
      <c r="CT10" s="768"/>
      <c r="CU10" s="768"/>
      <c r="CV10" s="769"/>
      <c r="CW10" s="767">
        <v>114</v>
      </c>
      <c r="CX10" s="768"/>
      <c r="CY10" s="768"/>
      <c r="CZ10" s="768"/>
      <c r="DA10" s="769"/>
      <c r="DB10" s="767" t="s">
        <v>563</v>
      </c>
      <c r="DC10" s="768"/>
      <c r="DD10" s="768"/>
      <c r="DE10" s="768"/>
      <c r="DF10" s="769"/>
      <c r="DG10" s="767" t="s">
        <v>563</v>
      </c>
      <c r="DH10" s="768"/>
      <c r="DI10" s="768"/>
      <c r="DJ10" s="768"/>
      <c r="DK10" s="769"/>
      <c r="DL10" s="767" t="s">
        <v>563</v>
      </c>
      <c r="DM10" s="768"/>
      <c r="DN10" s="768"/>
      <c r="DO10" s="768"/>
      <c r="DP10" s="769"/>
      <c r="DQ10" s="767" t="s">
        <v>563</v>
      </c>
      <c r="DR10" s="768"/>
      <c r="DS10" s="768"/>
      <c r="DT10" s="768"/>
      <c r="DU10" s="769"/>
      <c r="DV10" s="770"/>
      <c r="DW10" s="771"/>
      <c r="DX10" s="771"/>
      <c r="DY10" s="771"/>
      <c r="DZ10" s="772"/>
      <c r="EA10" s="205"/>
    </row>
    <row r="11" spans="1:131" s="206" customFormat="1" ht="26.25" customHeight="1">
      <c r="A11" s="212">
        <v>5</v>
      </c>
      <c r="B11" s="741" t="s">
        <v>368</v>
      </c>
      <c r="C11" s="742"/>
      <c r="D11" s="742"/>
      <c r="E11" s="742"/>
      <c r="F11" s="742"/>
      <c r="G11" s="742"/>
      <c r="H11" s="742"/>
      <c r="I11" s="742"/>
      <c r="J11" s="742"/>
      <c r="K11" s="742"/>
      <c r="L11" s="742"/>
      <c r="M11" s="742"/>
      <c r="N11" s="742"/>
      <c r="O11" s="742"/>
      <c r="P11" s="743"/>
      <c r="Q11" s="744">
        <v>340</v>
      </c>
      <c r="R11" s="745"/>
      <c r="S11" s="745"/>
      <c r="T11" s="745"/>
      <c r="U11" s="745"/>
      <c r="V11" s="745">
        <v>340</v>
      </c>
      <c r="W11" s="745"/>
      <c r="X11" s="745"/>
      <c r="Y11" s="745"/>
      <c r="Z11" s="745"/>
      <c r="AA11" s="745" t="s">
        <v>550</v>
      </c>
      <c r="AB11" s="745"/>
      <c r="AC11" s="745"/>
      <c r="AD11" s="745"/>
      <c r="AE11" s="746"/>
      <c r="AF11" s="747" t="s">
        <v>111</v>
      </c>
      <c r="AG11" s="748"/>
      <c r="AH11" s="748"/>
      <c r="AI11" s="748"/>
      <c r="AJ11" s="749"/>
      <c r="AK11" s="750">
        <v>340</v>
      </c>
      <c r="AL11" s="751"/>
      <c r="AM11" s="751"/>
      <c r="AN11" s="751"/>
      <c r="AO11" s="751"/>
      <c r="AP11" s="751">
        <v>1236</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562</v>
      </c>
      <c r="BT11" s="755"/>
      <c r="BU11" s="755"/>
      <c r="BV11" s="755"/>
      <c r="BW11" s="755"/>
      <c r="BX11" s="755"/>
      <c r="BY11" s="755"/>
      <c r="BZ11" s="755"/>
      <c r="CA11" s="755"/>
      <c r="CB11" s="755"/>
      <c r="CC11" s="755"/>
      <c r="CD11" s="755"/>
      <c r="CE11" s="755"/>
      <c r="CF11" s="755"/>
      <c r="CG11" s="756"/>
      <c r="CH11" s="767">
        <v>0</v>
      </c>
      <c r="CI11" s="768"/>
      <c r="CJ11" s="768"/>
      <c r="CK11" s="768"/>
      <c r="CL11" s="769"/>
      <c r="CM11" s="767">
        <v>32</v>
      </c>
      <c r="CN11" s="768"/>
      <c r="CO11" s="768"/>
      <c r="CP11" s="768"/>
      <c r="CQ11" s="769"/>
      <c r="CR11" s="767">
        <v>6</v>
      </c>
      <c r="CS11" s="768"/>
      <c r="CT11" s="768"/>
      <c r="CU11" s="768"/>
      <c r="CV11" s="769"/>
      <c r="CW11" s="767" t="s">
        <v>563</v>
      </c>
      <c r="CX11" s="768"/>
      <c r="CY11" s="768"/>
      <c r="CZ11" s="768"/>
      <c r="DA11" s="769"/>
      <c r="DB11" s="767" t="s">
        <v>563</v>
      </c>
      <c r="DC11" s="768"/>
      <c r="DD11" s="768"/>
      <c r="DE11" s="768"/>
      <c r="DF11" s="769"/>
      <c r="DG11" s="767" t="s">
        <v>563</v>
      </c>
      <c r="DH11" s="768"/>
      <c r="DI11" s="768"/>
      <c r="DJ11" s="768"/>
      <c r="DK11" s="769"/>
      <c r="DL11" s="767" t="s">
        <v>563</v>
      </c>
      <c r="DM11" s="768"/>
      <c r="DN11" s="768"/>
      <c r="DO11" s="768"/>
      <c r="DP11" s="769"/>
      <c r="DQ11" s="767" t="s">
        <v>563</v>
      </c>
      <c r="DR11" s="768"/>
      <c r="DS11" s="768"/>
      <c r="DT11" s="768"/>
      <c r="DU11" s="769"/>
      <c r="DV11" s="770"/>
      <c r="DW11" s="771"/>
      <c r="DX11" s="771"/>
      <c r="DY11" s="771"/>
      <c r="DZ11" s="772"/>
      <c r="EA11" s="205"/>
    </row>
    <row r="12" spans="1:131" s="206" customFormat="1" ht="26.25" customHeight="1">
      <c r="A12" s="212">
        <v>6</v>
      </c>
      <c r="B12" s="741" t="s">
        <v>369</v>
      </c>
      <c r="C12" s="742"/>
      <c r="D12" s="742"/>
      <c r="E12" s="742"/>
      <c r="F12" s="742"/>
      <c r="G12" s="742"/>
      <c r="H12" s="742"/>
      <c r="I12" s="742"/>
      <c r="J12" s="742"/>
      <c r="K12" s="742"/>
      <c r="L12" s="742"/>
      <c r="M12" s="742"/>
      <c r="N12" s="742"/>
      <c r="O12" s="742"/>
      <c r="P12" s="743"/>
      <c r="Q12" s="744">
        <v>48</v>
      </c>
      <c r="R12" s="745"/>
      <c r="S12" s="745"/>
      <c r="T12" s="745"/>
      <c r="U12" s="745"/>
      <c r="V12" s="745">
        <v>32</v>
      </c>
      <c r="W12" s="745"/>
      <c r="X12" s="745"/>
      <c r="Y12" s="745"/>
      <c r="Z12" s="745"/>
      <c r="AA12" s="745">
        <v>16</v>
      </c>
      <c r="AB12" s="745"/>
      <c r="AC12" s="745"/>
      <c r="AD12" s="745"/>
      <c r="AE12" s="746"/>
      <c r="AF12" s="747" t="s">
        <v>111</v>
      </c>
      <c r="AG12" s="748"/>
      <c r="AH12" s="748"/>
      <c r="AI12" s="748"/>
      <c r="AJ12" s="749"/>
      <c r="AK12" s="750" t="s">
        <v>551</v>
      </c>
      <c r="AL12" s="751"/>
      <c r="AM12" s="751"/>
      <c r="AN12" s="751"/>
      <c r="AO12" s="751"/>
      <c r="AP12" s="751">
        <v>157</v>
      </c>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370</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371</v>
      </c>
      <c r="B23" s="776" t="s">
        <v>372</v>
      </c>
      <c r="C23" s="777"/>
      <c r="D23" s="777"/>
      <c r="E23" s="777"/>
      <c r="F23" s="777"/>
      <c r="G23" s="777"/>
      <c r="H23" s="777"/>
      <c r="I23" s="777"/>
      <c r="J23" s="777"/>
      <c r="K23" s="777"/>
      <c r="L23" s="777"/>
      <c r="M23" s="777"/>
      <c r="N23" s="777"/>
      <c r="O23" s="777"/>
      <c r="P23" s="778"/>
      <c r="Q23" s="779">
        <v>123832</v>
      </c>
      <c r="R23" s="780"/>
      <c r="S23" s="780"/>
      <c r="T23" s="780"/>
      <c r="U23" s="780"/>
      <c r="V23" s="780">
        <v>123215</v>
      </c>
      <c r="W23" s="780"/>
      <c r="X23" s="780"/>
      <c r="Y23" s="780"/>
      <c r="Z23" s="780"/>
      <c r="AA23" s="780">
        <v>617</v>
      </c>
      <c r="AB23" s="780"/>
      <c r="AC23" s="780"/>
      <c r="AD23" s="780"/>
      <c r="AE23" s="781"/>
      <c r="AF23" s="782">
        <v>490</v>
      </c>
      <c r="AG23" s="780"/>
      <c r="AH23" s="780"/>
      <c r="AI23" s="780"/>
      <c r="AJ23" s="783"/>
      <c r="AK23" s="784"/>
      <c r="AL23" s="785"/>
      <c r="AM23" s="785"/>
      <c r="AN23" s="785"/>
      <c r="AO23" s="785"/>
      <c r="AP23" s="780">
        <v>219339</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373</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374</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375</v>
      </c>
      <c r="R26" s="704"/>
      <c r="S26" s="704"/>
      <c r="T26" s="704"/>
      <c r="U26" s="705"/>
      <c r="V26" s="703" t="s">
        <v>376</v>
      </c>
      <c r="W26" s="704"/>
      <c r="X26" s="704"/>
      <c r="Y26" s="704"/>
      <c r="Z26" s="705"/>
      <c r="AA26" s="703" t="s">
        <v>377</v>
      </c>
      <c r="AB26" s="704"/>
      <c r="AC26" s="704"/>
      <c r="AD26" s="704"/>
      <c r="AE26" s="704"/>
      <c r="AF26" s="798" t="s">
        <v>378</v>
      </c>
      <c r="AG26" s="799"/>
      <c r="AH26" s="799"/>
      <c r="AI26" s="799"/>
      <c r="AJ26" s="800"/>
      <c r="AK26" s="704" t="s">
        <v>379</v>
      </c>
      <c r="AL26" s="704"/>
      <c r="AM26" s="704"/>
      <c r="AN26" s="704"/>
      <c r="AO26" s="705"/>
      <c r="AP26" s="703" t="s">
        <v>380</v>
      </c>
      <c r="AQ26" s="704"/>
      <c r="AR26" s="704"/>
      <c r="AS26" s="704"/>
      <c r="AT26" s="705"/>
      <c r="AU26" s="703" t="s">
        <v>381</v>
      </c>
      <c r="AV26" s="704"/>
      <c r="AW26" s="704"/>
      <c r="AX26" s="704"/>
      <c r="AY26" s="705"/>
      <c r="AZ26" s="703" t="s">
        <v>382</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383</v>
      </c>
      <c r="C28" s="718"/>
      <c r="D28" s="718"/>
      <c r="E28" s="718"/>
      <c r="F28" s="718"/>
      <c r="G28" s="718"/>
      <c r="H28" s="718"/>
      <c r="I28" s="718"/>
      <c r="J28" s="718"/>
      <c r="K28" s="718"/>
      <c r="L28" s="718"/>
      <c r="M28" s="718"/>
      <c r="N28" s="718"/>
      <c r="O28" s="718"/>
      <c r="P28" s="719"/>
      <c r="Q28" s="808">
        <v>36376</v>
      </c>
      <c r="R28" s="809"/>
      <c r="S28" s="809"/>
      <c r="T28" s="809"/>
      <c r="U28" s="809"/>
      <c r="V28" s="809">
        <v>36337</v>
      </c>
      <c r="W28" s="809"/>
      <c r="X28" s="809"/>
      <c r="Y28" s="809"/>
      <c r="Z28" s="809"/>
      <c r="AA28" s="809">
        <v>39</v>
      </c>
      <c r="AB28" s="809"/>
      <c r="AC28" s="809"/>
      <c r="AD28" s="809"/>
      <c r="AE28" s="810"/>
      <c r="AF28" s="811">
        <v>39</v>
      </c>
      <c r="AG28" s="809"/>
      <c r="AH28" s="809"/>
      <c r="AI28" s="809"/>
      <c r="AJ28" s="812"/>
      <c r="AK28" s="813">
        <v>2108</v>
      </c>
      <c r="AL28" s="804"/>
      <c r="AM28" s="804"/>
      <c r="AN28" s="804"/>
      <c r="AO28" s="804"/>
      <c r="AP28" s="804" t="s">
        <v>551</v>
      </c>
      <c r="AQ28" s="804"/>
      <c r="AR28" s="804"/>
      <c r="AS28" s="804"/>
      <c r="AT28" s="804"/>
      <c r="AU28" s="804" t="s">
        <v>551</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384</v>
      </c>
      <c r="C29" s="742"/>
      <c r="D29" s="742"/>
      <c r="E29" s="742"/>
      <c r="F29" s="742"/>
      <c r="G29" s="742"/>
      <c r="H29" s="742"/>
      <c r="I29" s="742"/>
      <c r="J29" s="742"/>
      <c r="K29" s="742"/>
      <c r="L29" s="742"/>
      <c r="M29" s="742"/>
      <c r="N29" s="742"/>
      <c r="O29" s="742"/>
      <c r="P29" s="743"/>
      <c r="Q29" s="744">
        <v>24315</v>
      </c>
      <c r="R29" s="745"/>
      <c r="S29" s="745"/>
      <c r="T29" s="745"/>
      <c r="U29" s="745"/>
      <c r="V29" s="745">
        <v>24198</v>
      </c>
      <c r="W29" s="745"/>
      <c r="X29" s="745"/>
      <c r="Y29" s="745"/>
      <c r="Z29" s="745"/>
      <c r="AA29" s="745">
        <v>117</v>
      </c>
      <c r="AB29" s="745"/>
      <c r="AC29" s="745"/>
      <c r="AD29" s="745"/>
      <c r="AE29" s="746"/>
      <c r="AF29" s="747">
        <v>117</v>
      </c>
      <c r="AG29" s="748"/>
      <c r="AH29" s="748"/>
      <c r="AI29" s="748"/>
      <c r="AJ29" s="749"/>
      <c r="AK29" s="816">
        <v>3504</v>
      </c>
      <c r="AL29" s="817"/>
      <c r="AM29" s="817"/>
      <c r="AN29" s="817"/>
      <c r="AO29" s="817"/>
      <c r="AP29" s="817" t="s">
        <v>551</v>
      </c>
      <c r="AQ29" s="817"/>
      <c r="AR29" s="817"/>
      <c r="AS29" s="817"/>
      <c r="AT29" s="817"/>
      <c r="AU29" s="817" t="s">
        <v>551</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385</v>
      </c>
      <c r="C30" s="742"/>
      <c r="D30" s="742"/>
      <c r="E30" s="742"/>
      <c r="F30" s="742"/>
      <c r="G30" s="742"/>
      <c r="H30" s="742"/>
      <c r="I30" s="742"/>
      <c r="J30" s="742"/>
      <c r="K30" s="742"/>
      <c r="L30" s="742"/>
      <c r="M30" s="742"/>
      <c r="N30" s="742"/>
      <c r="O30" s="742"/>
      <c r="P30" s="743"/>
      <c r="Q30" s="744">
        <v>332</v>
      </c>
      <c r="R30" s="745"/>
      <c r="S30" s="745"/>
      <c r="T30" s="745"/>
      <c r="U30" s="745"/>
      <c r="V30" s="745">
        <v>332</v>
      </c>
      <c r="W30" s="745"/>
      <c r="X30" s="745"/>
      <c r="Y30" s="745"/>
      <c r="Z30" s="745"/>
      <c r="AA30" s="745" t="s">
        <v>550</v>
      </c>
      <c r="AB30" s="745"/>
      <c r="AC30" s="745"/>
      <c r="AD30" s="745"/>
      <c r="AE30" s="746"/>
      <c r="AF30" s="747" t="s">
        <v>111</v>
      </c>
      <c r="AG30" s="748"/>
      <c r="AH30" s="748"/>
      <c r="AI30" s="748"/>
      <c r="AJ30" s="749"/>
      <c r="AK30" s="816">
        <v>231</v>
      </c>
      <c r="AL30" s="817"/>
      <c r="AM30" s="817"/>
      <c r="AN30" s="817"/>
      <c r="AO30" s="817"/>
      <c r="AP30" s="817">
        <v>781</v>
      </c>
      <c r="AQ30" s="817"/>
      <c r="AR30" s="817"/>
      <c r="AS30" s="817"/>
      <c r="AT30" s="817"/>
      <c r="AU30" s="817" t="s">
        <v>551</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386</v>
      </c>
      <c r="C31" s="742"/>
      <c r="D31" s="742"/>
      <c r="E31" s="742"/>
      <c r="F31" s="742"/>
      <c r="G31" s="742"/>
      <c r="H31" s="742"/>
      <c r="I31" s="742"/>
      <c r="J31" s="742"/>
      <c r="K31" s="742"/>
      <c r="L31" s="742"/>
      <c r="M31" s="742"/>
      <c r="N31" s="742"/>
      <c r="O31" s="742"/>
      <c r="P31" s="743"/>
      <c r="Q31" s="744">
        <v>4687</v>
      </c>
      <c r="R31" s="745"/>
      <c r="S31" s="745"/>
      <c r="T31" s="745"/>
      <c r="U31" s="745"/>
      <c r="V31" s="745">
        <v>4671</v>
      </c>
      <c r="W31" s="745"/>
      <c r="X31" s="745"/>
      <c r="Y31" s="745"/>
      <c r="Z31" s="745"/>
      <c r="AA31" s="745">
        <v>16</v>
      </c>
      <c r="AB31" s="745"/>
      <c r="AC31" s="745"/>
      <c r="AD31" s="745"/>
      <c r="AE31" s="746"/>
      <c r="AF31" s="747">
        <v>16</v>
      </c>
      <c r="AG31" s="748"/>
      <c r="AH31" s="748"/>
      <c r="AI31" s="748"/>
      <c r="AJ31" s="749"/>
      <c r="AK31" s="816">
        <v>742</v>
      </c>
      <c r="AL31" s="817"/>
      <c r="AM31" s="817"/>
      <c r="AN31" s="817"/>
      <c r="AO31" s="817"/>
      <c r="AP31" s="817" t="s">
        <v>551</v>
      </c>
      <c r="AQ31" s="817"/>
      <c r="AR31" s="817"/>
      <c r="AS31" s="817"/>
      <c r="AT31" s="817"/>
      <c r="AU31" s="817" t="s">
        <v>551</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387</v>
      </c>
      <c r="C32" s="742"/>
      <c r="D32" s="742"/>
      <c r="E32" s="742"/>
      <c r="F32" s="742"/>
      <c r="G32" s="742"/>
      <c r="H32" s="742"/>
      <c r="I32" s="742"/>
      <c r="J32" s="742"/>
      <c r="K32" s="742"/>
      <c r="L32" s="742"/>
      <c r="M32" s="742"/>
      <c r="N32" s="742"/>
      <c r="O32" s="742"/>
      <c r="P32" s="743"/>
      <c r="Q32" s="744">
        <v>7609</v>
      </c>
      <c r="R32" s="745"/>
      <c r="S32" s="745"/>
      <c r="T32" s="745"/>
      <c r="U32" s="745"/>
      <c r="V32" s="745">
        <v>7311</v>
      </c>
      <c r="W32" s="745"/>
      <c r="X32" s="745"/>
      <c r="Y32" s="745"/>
      <c r="Z32" s="745"/>
      <c r="AA32" s="745">
        <v>298</v>
      </c>
      <c r="AB32" s="745"/>
      <c r="AC32" s="745"/>
      <c r="AD32" s="745"/>
      <c r="AE32" s="746"/>
      <c r="AF32" s="747">
        <v>2477</v>
      </c>
      <c r="AG32" s="748"/>
      <c r="AH32" s="748"/>
      <c r="AI32" s="748"/>
      <c r="AJ32" s="749"/>
      <c r="AK32" s="816">
        <v>1006</v>
      </c>
      <c r="AL32" s="817"/>
      <c r="AM32" s="817"/>
      <c r="AN32" s="817"/>
      <c r="AO32" s="817"/>
      <c r="AP32" s="817">
        <v>14664</v>
      </c>
      <c r="AQ32" s="817"/>
      <c r="AR32" s="817"/>
      <c r="AS32" s="817"/>
      <c r="AT32" s="817"/>
      <c r="AU32" s="817">
        <v>5146</v>
      </c>
      <c r="AV32" s="817"/>
      <c r="AW32" s="817"/>
      <c r="AX32" s="817"/>
      <c r="AY32" s="817"/>
      <c r="AZ32" s="818" t="s">
        <v>551</v>
      </c>
      <c r="BA32" s="818"/>
      <c r="BB32" s="818"/>
      <c r="BC32" s="818"/>
      <c r="BD32" s="818"/>
      <c r="BE32" s="814" t="s">
        <v>388</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389</v>
      </c>
      <c r="C33" s="742"/>
      <c r="D33" s="742"/>
      <c r="E33" s="742"/>
      <c r="F33" s="742"/>
      <c r="G33" s="742"/>
      <c r="H33" s="742"/>
      <c r="I33" s="742"/>
      <c r="J33" s="742"/>
      <c r="K33" s="742"/>
      <c r="L33" s="742"/>
      <c r="M33" s="742"/>
      <c r="N33" s="742"/>
      <c r="O33" s="742"/>
      <c r="P33" s="743"/>
      <c r="Q33" s="744">
        <v>180</v>
      </c>
      <c r="R33" s="745"/>
      <c r="S33" s="745"/>
      <c r="T33" s="745"/>
      <c r="U33" s="745"/>
      <c r="V33" s="745">
        <v>380</v>
      </c>
      <c r="W33" s="745"/>
      <c r="X33" s="745"/>
      <c r="Y33" s="745"/>
      <c r="Z33" s="745"/>
      <c r="AA33" s="745">
        <v>-200</v>
      </c>
      <c r="AB33" s="745"/>
      <c r="AC33" s="745"/>
      <c r="AD33" s="745"/>
      <c r="AE33" s="746"/>
      <c r="AF33" s="747">
        <v>32</v>
      </c>
      <c r="AG33" s="748"/>
      <c r="AH33" s="748"/>
      <c r="AI33" s="748"/>
      <c r="AJ33" s="749"/>
      <c r="AK33" s="816">
        <v>307</v>
      </c>
      <c r="AL33" s="817"/>
      <c r="AM33" s="817"/>
      <c r="AN33" s="817"/>
      <c r="AO33" s="817"/>
      <c r="AP33" s="817">
        <v>3273</v>
      </c>
      <c r="AQ33" s="817"/>
      <c r="AR33" s="817"/>
      <c r="AS33" s="817"/>
      <c r="AT33" s="817"/>
      <c r="AU33" s="817">
        <v>2764</v>
      </c>
      <c r="AV33" s="817"/>
      <c r="AW33" s="817"/>
      <c r="AX33" s="817"/>
      <c r="AY33" s="817"/>
      <c r="AZ33" s="818" t="s">
        <v>552</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390</v>
      </c>
      <c r="C34" s="742"/>
      <c r="D34" s="742"/>
      <c r="E34" s="742"/>
      <c r="F34" s="742"/>
      <c r="G34" s="742"/>
      <c r="H34" s="742"/>
      <c r="I34" s="742"/>
      <c r="J34" s="742"/>
      <c r="K34" s="742"/>
      <c r="L34" s="742"/>
      <c r="M34" s="742"/>
      <c r="N34" s="742"/>
      <c r="O34" s="742"/>
      <c r="P34" s="743"/>
      <c r="Q34" s="744">
        <v>56</v>
      </c>
      <c r="R34" s="745"/>
      <c r="S34" s="745"/>
      <c r="T34" s="745"/>
      <c r="U34" s="745"/>
      <c r="V34" s="745">
        <v>76</v>
      </c>
      <c r="W34" s="745"/>
      <c r="X34" s="745"/>
      <c r="Y34" s="745"/>
      <c r="Z34" s="745"/>
      <c r="AA34" s="745">
        <v>-20</v>
      </c>
      <c r="AB34" s="745"/>
      <c r="AC34" s="745"/>
      <c r="AD34" s="745"/>
      <c r="AE34" s="746"/>
      <c r="AF34" s="747">
        <v>6</v>
      </c>
      <c r="AG34" s="748"/>
      <c r="AH34" s="748"/>
      <c r="AI34" s="748"/>
      <c r="AJ34" s="749"/>
      <c r="AK34" s="816">
        <v>51</v>
      </c>
      <c r="AL34" s="817"/>
      <c r="AM34" s="817"/>
      <c r="AN34" s="817"/>
      <c r="AO34" s="817"/>
      <c r="AP34" s="817">
        <v>355</v>
      </c>
      <c r="AQ34" s="817"/>
      <c r="AR34" s="817"/>
      <c r="AS34" s="817"/>
      <c r="AT34" s="817"/>
      <c r="AU34" s="817">
        <v>319</v>
      </c>
      <c r="AV34" s="817"/>
      <c r="AW34" s="817"/>
      <c r="AX34" s="817"/>
      <c r="AY34" s="817"/>
      <c r="AZ34" s="818" t="s">
        <v>551</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391</v>
      </c>
      <c r="C35" s="742"/>
      <c r="D35" s="742"/>
      <c r="E35" s="742"/>
      <c r="F35" s="742"/>
      <c r="G35" s="742"/>
      <c r="H35" s="742"/>
      <c r="I35" s="742"/>
      <c r="J35" s="742"/>
      <c r="K35" s="742"/>
      <c r="L35" s="742"/>
      <c r="M35" s="742"/>
      <c r="N35" s="742"/>
      <c r="O35" s="742"/>
      <c r="P35" s="743"/>
      <c r="Q35" s="744">
        <v>572</v>
      </c>
      <c r="R35" s="745"/>
      <c r="S35" s="745"/>
      <c r="T35" s="745"/>
      <c r="U35" s="745"/>
      <c r="V35" s="745">
        <v>687</v>
      </c>
      <c r="W35" s="745"/>
      <c r="X35" s="745"/>
      <c r="Y35" s="745"/>
      <c r="Z35" s="745"/>
      <c r="AA35" s="745">
        <v>-115</v>
      </c>
      <c r="AB35" s="745"/>
      <c r="AC35" s="745"/>
      <c r="AD35" s="745"/>
      <c r="AE35" s="746"/>
      <c r="AF35" s="747">
        <v>58</v>
      </c>
      <c r="AG35" s="748"/>
      <c r="AH35" s="748"/>
      <c r="AI35" s="748"/>
      <c r="AJ35" s="749"/>
      <c r="AK35" s="816">
        <v>491</v>
      </c>
      <c r="AL35" s="817"/>
      <c r="AM35" s="817"/>
      <c r="AN35" s="817"/>
      <c r="AO35" s="817"/>
      <c r="AP35" s="817">
        <v>3747</v>
      </c>
      <c r="AQ35" s="817"/>
      <c r="AR35" s="817"/>
      <c r="AS35" s="817"/>
      <c r="AT35" s="817"/>
      <c r="AU35" s="817">
        <v>2357</v>
      </c>
      <c r="AV35" s="817"/>
      <c r="AW35" s="817"/>
      <c r="AX35" s="817"/>
      <c r="AY35" s="817"/>
      <c r="AZ35" s="818" t="s">
        <v>551</v>
      </c>
      <c r="BA35" s="818"/>
      <c r="BB35" s="818"/>
      <c r="BC35" s="818"/>
      <c r="BD35" s="818"/>
      <c r="BE35" s="814" t="s">
        <v>388</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392</v>
      </c>
      <c r="C36" s="742"/>
      <c r="D36" s="742"/>
      <c r="E36" s="742"/>
      <c r="F36" s="742"/>
      <c r="G36" s="742"/>
      <c r="H36" s="742"/>
      <c r="I36" s="742"/>
      <c r="J36" s="742"/>
      <c r="K36" s="742"/>
      <c r="L36" s="742"/>
      <c r="M36" s="742"/>
      <c r="N36" s="742"/>
      <c r="O36" s="742"/>
      <c r="P36" s="743"/>
      <c r="Q36" s="744">
        <v>8114</v>
      </c>
      <c r="R36" s="745"/>
      <c r="S36" s="745"/>
      <c r="T36" s="745"/>
      <c r="U36" s="745"/>
      <c r="V36" s="745">
        <v>8502</v>
      </c>
      <c r="W36" s="745"/>
      <c r="X36" s="745"/>
      <c r="Y36" s="745"/>
      <c r="Z36" s="745"/>
      <c r="AA36" s="745">
        <v>-388</v>
      </c>
      <c r="AB36" s="745"/>
      <c r="AC36" s="745"/>
      <c r="AD36" s="745"/>
      <c r="AE36" s="746"/>
      <c r="AF36" s="747">
        <v>-388</v>
      </c>
      <c r="AG36" s="748"/>
      <c r="AH36" s="748"/>
      <c r="AI36" s="748"/>
      <c r="AJ36" s="749"/>
      <c r="AK36" s="816">
        <v>2542</v>
      </c>
      <c r="AL36" s="817"/>
      <c r="AM36" s="817"/>
      <c r="AN36" s="817"/>
      <c r="AO36" s="817"/>
      <c r="AP36" s="817">
        <v>50003</v>
      </c>
      <c r="AQ36" s="817"/>
      <c r="AR36" s="817"/>
      <c r="AS36" s="817"/>
      <c r="AT36" s="817"/>
      <c r="AU36" s="817">
        <v>30452</v>
      </c>
      <c r="AV36" s="817"/>
      <c r="AW36" s="817"/>
      <c r="AX36" s="817"/>
      <c r="AY36" s="817"/>
      <c r="AZ36" s="818">
        <v>10.7</v>
      </c>
      <c r="BA36" s="818"/>
      <c r="BB36" s="818"/>
      <c r="BC36" s="818"/>
      <c r="BD36" s="818"/>
      <c r="BE36" s="814" t="s">
        <v>393</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394</v>
      </c>
      <c r="C37" s="742"/>
      <c r="D37" s="742"/>
      <c r="E37" s="742"/>
      <c r="F37" s="742"/>
      <c r="G37" s="742"/>
      <c r="H37" s="742"/>
      <c r="I37" s="742"/>
      <c r="J37" s="742"/>
      <c r="K37" s="742"/>
      <c r="L37" s="742"/>
      <c r="M37" s="742"/>
      <c r="N37" s="742"/>
      <c r="O37" s="742"/>
      <c r="P37" s="743"/>
      <c r="Q37" s="744">
        <v>94</v>
      </c>
      <c r="R37" s="745"/>
      <c r="S37" s="745"/>
      <c r="T37" s="745"/>
      <c r="U37" s="745"/>
      <c r="V37" s="745">
        <v>94</v>
      </c>
      <c r="W37" s="745"/>
      <c r="X37" s="745"/>
      <c r="Y37" s="745"/>
      <c r="Z37" s="745"/>
      <c r="AA37" s="745" t="s">
        <v>551</v>
      </c>
      <c r="AB37" s="745"/>
      <c r="AC37" s="745"/>
      <c r="AD37" s="745"/>
      <c r="AE37" s="746"/>
      <c r="AF37" s="747" t="s">
        <v>111</v>
      </c>
      <c r="AG37" s="748"/>
      <c r="AH37" s="748"/>
      <c r="AI37" s="748"/>
      <c r="AJ37" s="749"/>
      <c r="AK37" s="816">
        <v>20</v>
      </c>
      <c r="AL37" s="817"/>
      <c r="AM37" s="817"/>
      <c r="AN37" s="817"/>
      <c r="AO37" s="817"/>
      <c r="AP37" s="817">
        <v>1127</v>
      </c>
      <c r="AQ37" s="817"/>
      <c r="AR37" s="817"/>
      <c r="AS37" s="817"/>
      <c r="AT37" s="817"/>
      <c r="AU37" s="817" t="s">
        <v>551</v>
      </c>
      <c r="AV37" s="817"/>
      <c r="AW37" s="817"/>
      <c r="AX37" s="817"/>
      <c r="AY37" s="817"/>
      <c r="AZ37" s="818" t="s">
        <v>551</v>
      </c>
      <c r="BA37" s="818"/>
      <c r="BB37" s="818"/>
      <c r="BC37" s="818"/>
      <c r="BD37" s="818"/>
      <c r="BE37" s="814" t="s">
        <v>393</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371</v>
      </c>
      <c r="B63" s="776" t="s">
        <v>396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2357</v>
      </c>
      <c r="AG63" s="828"/>
      <c r="AH63" s="828"/>
      <c r="AI63" s="828"/>
      <c r="AJ63" s="829"/>
      <c r="AK63" s="830"/>
      <c r="AL63" s="825"/>
      <c r="AM63" s="825"/>
      <c r="AN63" s="825"/>
      <c r="AO63" s="825"/>
      <c r="AP63" s="828">
        <v>73950</v>
      </c>
      <c r="AQ63" s="828"/>
      <c r="AR63" s="828"/>
      <c r="AS63" s="828"/>
      <c r="AT63" s="828"/>
      <c r="AU63" s="828">
        <v>41038</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398</v>
      </c>
      <c r="B66" s="727"/>
      <c r="C66" s="727"/>
      <c r="D66" s="727"/>
      <c r="E66" s="727"/>
      <c r="F66" s="727"/>
      <c r="G66" s="727"/>
      <c r="H66" s="727"/>
      <c r="I66" s="727"/>
      <c r="J66" s="727"/>
      <c r="K66" s="727"/>
      <c r="L66" s="727"/>
      <c r="M66" s="727"/>
      <c r="N66" s="727"/>
      <c r="O66" s="727"/>
      <c r="P66" s="728"/>
      <c r="Q66" s="703" t="s">
        <v>375</v>
      </c>
      <c r="R66" s="704"/>
      <c r="S66" s="704"/>
      <c r="T66" s="704"/>
      <c r="U66" s="705"/>
      <c r="V66" s="703" t="s">
        <v>376</v>
      </c>
      <c r="W66" s="704"/>
      <c r="X66" s="704"/>
      <c r="Y66" s="704"/>
      <c r="Z66" s="705"/>
      <c r="AA66" s="703" t="s">
        <v>377</v>
      </c>
      <c r="AB66" s="704"/>
      <c r="AC66" s="704"/>
      <c r="AD66" s="704"/>
      <c r="AE66" s="705"/>
      <c r="AF66" s="838" t="s">
        <v>378</v>
      </c>
      <c r="AG66" s="799"/>
      <c r="AH66" s="799"/>
      <c r="AI66" s="799"/>
      <c r="AJ66" s="839"/>
      <c r="AK66" s="703" t="s">
        <v>379</v>
      </c>
      <c r="AL66" s="727"/>
      <c r="AM66" s="727"/>
      <c r="AN66" s="727"/>
      <c r="AO66" s="728"/>
      <c r="AP66" s="703" t="s">
        <v>380</v>
      </c>
      <c r="AQ66" s="704"/>
      <c r="AR66" s="704"/>
      <c r="AS66" s="704"/>
      <c r="AT66" s="705"/>
      <c r="AU66" s="703" t="s">
        <v>399</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553</v>
      </c>
      <c r="C68" s="856"/>
      <c r="D68" s="856"/>
      <c r="E68" s="856"/>
      <c r="F68" s="856"/>
      <c r="G68" s="856"/>
      <c r="H68" s="856"/>
      <c r="I68" s="856"/>
      <c r="J68" s="856"/>
      <c r="K68" s="856"/>
      <c r="L68" s="856"/>
      <c r="M68" s="856"/>
      <c r="N68" s="856"/>
      <c r="O68" s="856"/>
      <c r="P68" s="857"/>
      <c r="Q68" s="858">
        <v>5728</v>
      </c>
      <c r="R68" s="852"/>
      <c r="S68" s="852"/>
      <c r="T68" s="852"/>
      <c r="U68" s="852"/>
      <c r="V68" s="852">
        <v>5683</v>
      </c>
      <c r="W68" s="852"/>
      <c r="X68" s="852"/>
      <c r="Y68" s="852"/>
      <c r="Z68" s="852"/>
      <c r="AA68" s="852">
        <v>45</v>
      </c>
      <c r="AB68" s="852"/>
      <c r="AC68" s="852"/>
      <c r="AD68" s="852"/>
      <c r="AE68" s="852"/>
      <c r="AF68" s="852">
        <v>45</v>
      </c>
      <c r="AG68" s="852"/>
      <c r="AH68" s="852"/>
      <c r="AI68" s="852"/>
      <c r="AJ68" s="852"/>
      <c r="AK68" s="852">
        <v>30</v>
      </c>
      <c r="AL68" s="852"/>
      <c r="AM68" s="852"/>
      <c r="AN68" s="852"/>
      <c r="AO68" s="852"/>
      <c r="AP68" s="852" t="s">
        <v>551</v>
      </c>
      <c r="AQ68" s="852"/>
      <c r="AR68" s="852"/>
      <c r="AS68" s="852"/>
      <c r="AT68" s="852"/>
      <c r="AU68" s="852" t="s">
        <v>551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554</v>
      </c>
      <c r="C69" s="860"/>
      <c r="D69" s="860"/>
      <c r="E69" s="860"/>
      <c r="F69" s="860"/>
      <c r="G69" s="860"/>
      <c r="H69" s="860"/>
      <c r="I69" s="860"/>
      <c r="J69" s="860"/>
      <c r="K69" s="860"/>
      <c r="L69" s="860"/>
      <c r="M69" s="860"/>
      <c r="N69" s="860"/>
      <c r="O69" s="860"/>
      <c r="P69" s="861"/>
      <c r="Q69" s="862">
        <v>108</v>
      </c>
      <c r="R69" s="817"/>
      <c r="S69" s="817"/>
      <c r="T69" s="817"/>
      <c r="U69" s="817"/>
      <c r="V69" s="817">
        <v>103</v>
      </c>
      <c r="W69" s="817"/>
      <c r="X69" s="817"/>
      <c r="Y69" s="817"/>
      <c r="Z69" s="817"/>
      <c r="AA69" s="817">
        <v>4</v>
      </c>
      <c r="AB69" s="817"/>
      <c r="AC69" s="817"/>
      <c r="AD69" s="817"/>
      <c r="AE69" s="817"/>
      <c r="AF69" s="817">
        <v>4</v>
      </c>
      <c r="AG69" s="817"/>
      <c r="AH69" s="817"/>
      <c r="AI69" s="817"/>
      <c r="AJ69" s="817"/>
      <c r="AK69" s="817" t="s">
        <v>551</v>
      </c>
      <c r="AL69" s="817"/>
      <c r="AM69" s="817"/>
      <c r="AN69" s="817"/>
      <c r="AO69" s="817"/>
      <c r="AP69" s="817" t="s">
        <v>551</v>
      </c>
      <c r="AQ69" s="817"/>
      <c r="AR69" s="817"/>
      <c r="AS69" s="817"/>
      <c r="AT69" s="817"/>
      <c r="AU69" s="817" t="s">
        <v>557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555</v>
      </c>
      <c r="C70" s="860"/>
      <c r="D70" s="860"/>
      <c r="E70" s="860"/>
      <c r="F70" s="860"/>
      <c r="G70" s="860"/>
      <c r="H70" s="860"/>
      <c r="I70" s="860"/>
      <c r="J70" s="860"/>
      <c r="K70" s="860"/>
      <c r="L70" s="860"/>
      <c r="M70" s="860"/>
      <c r="N70" s="860"/>
      <c r="O70" s="860"/>
      <c r="P70" s="861"/>
      <c r="Q70" s="862">
        <v>382</v>
      </c>
      <c r="R70" s="817"/>
      <c r="S70" s="817"/>
      <c r="T70" s="817"/>
      <c r="U70" s="817"/>
      <c r="V70" s="817">
        <v>381</v>
      </c>
      <c r="W70" s="817"/>
      <c r="X70" s="817"/>
      <c r="Y70" s="817"/>
      <c r="Z70" s="817"/>
      <c r="AA70" s="817">
        <v>0</v>
      </c>
      <c r="AB70" s="817"/>
      <c r="AC70" s="817"/>
      <c r="AD70" s="817"/>
      <c r="AE70" s="817"/>
      <c r="AF70" s="817">
        <v>0</v>
      </c>
      <c r="AG70" s="817"/>
      <c r="AH70" s="817"/>
      <c r="AI70" s="817"/>
      <c r="AJ70" s="817"/>
      <c r="AK70" s="817">
        <v>3</v>
      </c>
      <c r="AL70" s="817"/>
      <c r="AM70" s="817"/>
      <c r="AN70" s="817"/>
      <c r="AO70" s="817"/>
      <c r="AP70" s="817" t="s">
        <v>551</v>
      </c>
      <c r="AQ70" s="817"/>
      <c r="AR70" s="817"/>
      <c r="AS70" s="817"/>
      <c r="AT70" s="817"/>
      <c r="AU70" s="817" t="s">
        <v>557</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556</v>
      </c>
      <c r="C71" s="860"/>
      <c r="D71" s="860"/>
      <c r="E71" s="860"/>
      <c r="F71" s="860"/>
      <c r="G71" s="860"/>
      <c r="H71" s="860"/>
      <c r="I71" s="860"/>
      <c r="J71" s="860"/>
      <c r="K71" s="860"/>
      <c r="L71" s="860"/>
      <c r="M71" s="860"/>
      <c r="N71" s="860"/>
      <c r="O71" s="860"/>
      <c r="P71" s="861"/>
      <c r="Q71" s="862">
        <v>152</v>
      </c>
      <c r="R71" s="817"/>
      <c r="S71" s="817"/>
      <c r="T71" s="817"/>
      <c r="U71" s="817"/>
      <c r="V71" s="817">
        <v>109</v>
      </c>
      <c r="W71" s="817"/>
      <c r="X71" s="817"/>
      <c r="Y71" s="817"/>
      <c r="Z71" s="817"/>
      <c r="AA71" s="817">
        <v>43</v>
      </c>
      <c r="AB71" s="817"/>
      <c r="AC71" s="817"/>
      <c r="AD71" s="817"/>
      <c r="AE71" s="817"/>
      <c r="AF71" s="817">
        <v>43</v>
      </c>
      <c r="AG71" s="817"/>
      <c r="AH71" s="817"/>
      <c r="AI71" s="817"/>
      <c r="AJ71" s="817"/>
      <c r="AK71" s="817" t="s">
        <v>551</v>
      </c>
      <c r="AL71" s="817"/>
      <c r="AM71" s="817"/>
      <c r="AN71" s="817"/>
      <c r="AO71" s="817"/>
      <c r="AP71" s="817" t="s">
        <v>557</v>
      </c>
      <c r="AQ71" s="817"/>
      <c r="AR71" s="817"/>
      <c r="AS71" s="817"/>
      <c r="AT71" s="817"/>
      <c r="AU71" s="817" t="s">
        <v>551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371</v>
      </c>
      <c r="B88" s="776" t="s">
        <v>400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t="s">
        <v>551</v>
      </c>
      <c r="AQ88" s="828"/>
      <c r="AR88" s="828"/>
      <c r="AS88" s="828"/>
      <c r="AT88" s="828"/>
      <c r="AU88" s="828" t="s">
        <v>551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6" t="s">
        <v>401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409</v>
      </c>
      <c r="AB109" s="881"/>
      <c r="AC109" s="881"/>
      <c r="AD109" s="881"/>
      <c r="AE109" s="882"/>
      <c r="AF109" s="880" t="s">
        <v>286</v>
      </c>
      <c r="AG109" s="881"/>
      <c r="AH109" s="881"/>
      <c r="AI109" s="881"/>
      <c r="AJ109" s="882"/>
      <c r="AK109" s="880" t="s">
        <v>285</v>
      </c>
      <c r="AL109" s="881"/>
      <c r="AM109" s="881"/>
      <c r="AN109" s="881"/>
      <c r="AO109" s="882"/>
      <c r="AP109" s="880" t="s">
        <v>410</v>
      </c>
      <c r="AQ109" s="881"/>
      <c r="AR109" s="881"/>
      <c r="AS109" s="881"/>
      <c r="AT109" s="883"/>
      <c r="AU109" s="902" t="s">
        <v>408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409</v>
      </c>
      <c r="BR109" s="881"/>
      <c r="BS109" s="881"/>
      <c r="BT109" s="881"/>
      <c r="BU109" s="882"/>
      <c r="BV109" s="880" t="s">
        <v>286</v>
      </c>
      <c r="BW109" s="881"/>
      <c r="BX109" s="881"/>
      <c r="BY109" s="881"/>
      <c r="BZ109" s="882"/>
      <c r="CA109" s="880" t="s">
        <v>285</v>
      </c>
      <c r="CB109" s="881"/>
      <c r="CC109" s="881"/>
      <c r="CD109" s="881"/>
      <c r="CE109" s="882"/>
      <c r="CF109" s="903" t="s">
        <v>410</v>
      </c>
      <c r="CG109" s="903"/>
      <c r="CH109" s="903"/>
      <c r="CI109" s="903"/>
      <c r="CJ109" s="903"/>
      <c r="CK109" s="880" t="s">
        <v>411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409</v>
      </c>
      <c r="DH109" s="881"/>
      <c r="DI109" s="881"/>
      <c r="DJ109" s="881"/>
      <c r="DK109" s="882"/>
      <c r="DL109" s="880" t="s">
        <v>286</v>
      </c>
      <c r="DM109" s="881"/>
      <c r="DN109" s="881"/>
      <c r="DO109" s="881"/>
      <c r="DP109" s="882"/>
      <c r="DQ109" s="880" t="s">
        <v>285</v>
      </c>
      <c r="DR109" s="881"/>
      <c r="DS109" s="881"/>
      <c r="DT109" s="881"/>
      <c r="DU109" s="882"/>
      <c r="DV109" s="880" t="s">
        <v>410</v>
      </c>
      <c r="DW109" s="881"/>
      <c r="DX109" s="881"/>
      <c r="DY109" s="881"/>
      <c r="DZ109" s="883"/>
    </row>
    <row r="110" spans="1:131" s="197" customFormat="1" ht="26.25" customHeight="1">
      <c r="A110" s="884" t="s">
        <v>412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18079444</v>
      </c>
      <c r="AB110" s="888"/>
      <c r="AC110" s="888"/>
      <c r="AD110" s="888"/>
      <c r="AE110" s="889"/>
      <c r="AF110" s="890">
        <v>17740173</v>
      </c>
      <c r="AG110" s="888"/>
      <c r="AH110" s="888"/>
      <c r="AI110" s="888"/>
      <c r="AJ110" s="889"/>
      <c r="AK110" s="890">
        <v>18874445</v>
      </c>
      <c r="AL110" s="888"/>
      <c r="AM110" s="888"/>
      <c r="AN110" s="888"/>
      <c r="AO110" s="889"/>
      <c r="AP110" s="891">
        <v>28.8</v>
      </c>
      <c r="AQ110" s="892"/>
      <c r="AR110" s="892"/>
      <c r="AS110" s="892"/>
      <c r="AT110" s="893"/>
      <c r="AU110" s="894" t="s">
        <v>60</v>
      </c>
      <c r="AV110" s="895"/>
      <c r="AW110" s="895"/>
      <c r="AX110" s="895"/>
      <c r="AY110" s="896"/>
      <c r="AZ110" s="938" t="s">
        <v>413</v>
      </c>
      <c r="BA110" s="885"/>
      <c r="BB110" s="885"/>
      <c r="BC110" s="885"/>
      <c r="BD110" s="885"/>
      <c r="BE110" s="885"/>
      <c r="BF110" s="885"/>
      <c r="BG110" s="885"/>
      <c r="BH110" s="885"/>
      <c r="BI110" s="885"/>
      <c r="BJ110" s="885"/>
      <c r="BK110" s="885"/>
      <c r="BL110" s="885"/>
      <c r="BM110" s="885"/>
      <c r="BN110" s="885"/>
      <c r="BO110" s="885"/>
      <c r="BP110" s="886"/>
      <c r="BQ110" s="924">
        <v>200579894</v>
      </c>
      <c r="BR110" s="925"/>
      <c r="BS110" s="925"/>
      <c r="BT110" s="925"/>
      <c r="BU110" s="925"/>
      <c r="BV110" s="925">
        <v>218935232</v>
      </c>
      <c r="BW110" s="925"/>
      <c r="BX110" s="925"/>
      <c r="BY110" s="925"/>
      <c r="BZ110" s="925"/>
      <c r="CA110" s="925">
        <v>219338617</v>
      </c>
      <c r="CB110" s="925"/>
      <c r="CC110" s="925"/>
      <c r="CD110" s="925"/>
      <c r="CE110" s="925"/>
      <c r="CF110" s="939">
        <v>334.8</v>
      </c>
      <c r="CG110" s="940"/>
      <c r="CH110" s="940"/>
      <c r="CI110" s="940"/>
      <c r="CJ110" s="940"/>
      <c r="CK110" s="941" t="s">
        <v>414</v>
      </c>
      <c r="CL110" s="942"/>
      <c r="CM110" s="921" t="s">
        <v>415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417</v>
      </c>
      <c r="BA111" s="948"/>
      <c r="BB111" s="948"/>
      <c r="BC111" s="948"/>
      <c r="BD111" s="948"/>
      <c r="BE111" s="948"/>
      <c r="BF111" s="948"/>
      <c r="BG111" s="948"/>
      <c r="BH111" s="948"/>
      <c r="BI111" s="948"/>
      <c r="BJ111" s="948"/>
      <c r="BK111" s="948"/>
      <c r="BL111" s="948"/>
      <c r="BM111" s="948"/>
      <c r="BN111" s="948"/>
      <c r="BO111" s="948"/>
      <c r="BP111" s="949"/>
      <c r="BQ111" s="917">
        <v>880590</v>
      </c>
      <c r="BR111" s="918"/>
      <c r="BS111" s="918"/>
      <c r="BT111" s="918"/>
      <c r="BU111" s="918"/>
      <c r="BV111" s="918">
        <v>51987</v>
      </c>
      <c r="BW111" s="918"/>
      <c r="BX111" s="918"/>
      <c r="BY111" s="918"/>
      <c r="BZ111" s="918"/>
      <c r="CA111" s="918">
        <v>46441</v>
      </c>
      <c r="CB111" s="918"/>
      <c r="CC111" s="918"/>
      <c r="CD111" s="918"/>
      <c r="CE111" s="918"/>
      <c r="CF111" s="912">
        <v>0.1</v>
      </c>
      <c r="CG111" s="913"/>
      <c r="CH111" s="913"/>
      <c r="CI111" s="913"/>
      <c r="CJ111" s="913"/>
      <c r="CK111" s="943"/>
      <c r="CL111" s="944"/>
      <c r="CM111" s="914" t="s">
        <v>418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v>85511</v>
      </c>
      <c r="DH111" s="918"/>
      <c r="DI111" s="918"/>
      <c r="DJ111" s="918"/>
      <c r="DK111" s="918"/>
      <c r="DL111" s="918">
        <v>51987</v>
      </c>
      <c r="DM111" s="918"/>
      <c r="DN111" s="918"/>
      <c r="DO111" s="918"/>
      <c r="DP111" s="918"/>
      <c r="DQ111" s="918">
        <v>46441</v>
      </c>
      <c r="DR111" s="918"/>
      <c r="DS111" s="918"/>
      <c r="DT111" s="918"/>
      <c r="DU111" s="918"/>
      <c r="DV111" s="919">
        <v>0.1</v>
      </c>
      <c r="DW111" s="919"/>
      <c r="DX111" s="919"/>
      <c r="DY111" s="919"/>
      <c r="DZ111" s="920"/>
    </row>
    <row r="112" spans="1:131" s="197" customFormat="1" ht="26.25" customHeight="1">
      <c r="A112" s="950" t="s">
        <v>419</v>
      </c>
      <c r="B112" s="951"/>
      <c r="C112" s="948" t="s">
        <v>420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421</v>
      </c>
      <c r="BA112" s="948"/>
      <c r="BB112" s="948"/>
      <c r="BC112" s="948"/>
      <c r="BD112" s="948"/>
      <c r="BE112" s="948"/>
      <c r="BF112" s="948"/>
      <c r="BG112" s="948"/>
      <c r="BH112" s="948"/>
      <c r="BI112" s="948"/>
      <c r="BJ112" s="948"/>
      <c r="BK112" s="948"/>
      <c r="BL112" s="948"/>
      <c r="BM112" s="948"/>
      <c r="BN112" s="948"/>
      <c r="BO112" s="948"/>
      <c r="BP112" s="949"/>
      <c r="BQ112" s="917">
        <v>44534913</v>
      </c>
      <c r="BR112" s="918"/>
      <c r="BS112" s="918"/>
      <c r="BT112" s="918"/>
      <c r="BU112" s="918"/>
      <c r="BV112" s="918">
        <v>42971807</v>
      </c>
      <c r="BW112" s="918"/>
      <c r="BX112" s="918"/>
      <c r="BY112" s="918"/>
      <c r="BZ112" s="918"/>
      <c r="CA112" s="918">
        <v>41037586</v>
      </c>
      <c r="CB112" s="918"/>
      <c r="CC112" s="918"/>
      <c r="CD112" s="918"/>
      <c r="CE112" s="918"/>
      <c r="CF112" s="912">
        <v>62.6</v>
      </c>
      <c r="CG112" s="913"/>
      <c r="CH112" s="913"/>
      <c r="CI112" s="913"/>
      <c r="CJ112" s="913"/>
      <c r="CK112" s="943"/>
      <c r="CL112" s="944"/>
      <c r="CM112" s="914" t="s">
        <v>422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423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3460364</v>
      </c>
      <c r="AB113" s="932"/>
      <c r="AC113" s="932"/>
      <c r="AD113" s="932"/>
      <c r="AE113" s="933"/>
      <c r="AF113" s="934">
        <v>3425327</v>
      </c>
      <c r="AG113" s="932"/>
      <c r="AH113" s="932"/>
      <c r="AI113" s="932"/>
      <c r="AJ113" s="933"/>
      <c r="AK113" s="934">
        <v>3196816</v>
      </c>
      <c r="AL113" s="932"/>
      <c r="AM113" s="932"/>
      <c r="AN113" s="932"/>
      <c r="AO113" s="933"/>
      <c r="AP113" s="935">
        <v>4.9000000000000004</v>
      </c>
      <c r="AQ113" s="936"/>
      <c r="AR113" s="936"/>
      <c r="AS113" s="936"/>
      <c r="AT113" s="937"/>
      <c r="AU113" s="897"/>
      <c r="AV113" s="898"/>
      <c r="AW113" s="898"/>
      <c r="AX113" s="898"/>
      <c r="AY113" s="899"/>
      <c r="AZ113" s="947" t="s">
        <v>424</v>
      </c>
      <c r="BA113" s="948"/>
      <c r="BB113" s="948"/>
      <c r="BC113" s="948"/>
      <c r="BD113" s="948"/>
      <c r="BE113" s="948"/>
      <c r="BF113" s="948"/>
      <c r="BG113" s="948"/>
      <c r="BH113" s="948"/>
      <c r="BI113" s="948"/>
      <c r="BJ113" s="948"/>
      <c r="BK113" s="948"/>
      <c r="BL113" s="948"/>
      <c r="BM113" s="948"/>
      <c r="BN113" s="948"/>
      <c r="BO113" s="948"/>
      <c r="BP113" s="949"/>
      <c r="BQ113" s="917" t="s">
        <v>111</v>
      </c>
      <c r="BR113" s="918"/>
      <c r="BS113" s="918"/>
      <c r="BT113" s="918"/>
      <c r="BU113" s="918"/>
      <c r="BV113" s="918" t="s">
        <v>111</v>
      </c>
      <c r="BW113" s="918"/>
      <c r="BX113" s="918"/>
      <c r="BY113" s="918"/>
      <c r="BZ113" s="918"/>
      <c r="CA113" s="918" t="s">
        <v>111</v>
      </c>
      <c r="CB113" s="918"/>
      <c r="CC113" s="918"/>
      <c r="CD113" s="918"/>
      <c r="CE113" s="918"/>
      <c r="CF113" s="912" t="s">
        <v>111</v>
      </c>
      <c r="CG113" s="913"/>
      <c r="CH113" s="913"/>
      <c r="CI113" s="913"/>
      <c r="CJ113" s="913"/>
      <c r="CK113" s="943"/>
      <c r="CL113" s="944"/>
      <c r="CM113" s="914" t="s">
        <v>425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111</v>
      </c>
      <c r="AB114" s="957"/>
      <c r="AC114" s="957"/>
      <c r="AD114" s="957"/>
      <c r="AE114" s="958"/>
      <c r="AF114" s="959" t="s">
        <v>111</v>
      </c>
      <c r="AG114" s="957"/>
      <c r="AH114" s="957"/>
      <c r="AI114" s="957"/>
      <c r="AJ114" s="958"/>
      <c r="AK114" s="959" t="s">
        <v>111</v>
      </c>
      <c r="AL114" s="957"/>
      <c r="AM114" s="957"/>
      <c r="AN114" s="957"/>
      <c r="AO114" s="958"/>
      <c r="AP114" s="960" t="s">
        <v>111</v>
      </c>
      <c r="AQ114" s="961"/>
      <c r="AR114" s="961"/>
      <c r="AS114" s="961"/>
      <c r="AT114" s="962"/>
      <c r="AU114" s="897"/>
      <c r="AV114" s="898"/>
      <c r="AW114" s="898"/>
      <c r="AX114" s="898"/>
      <c r="AY114" s="899"/>
      <c r="AZ114" s="947" t="s">
        <v>427</v>
      </c>
      <c r="BA114" s="948"/>
      <c r="BB114" s="948"/>
      <c r="BC114" s="948"/>
      <c r="BD114" s="948"/>
      <c r="BE114" s="948"/>
      <c r="BF114" s="948"/>
      <c r="BG114" s="948"/>
      <c r="BH114" s="948"/>
      <c r="BI114" s="948"/>
      <c r="BJ114" s="948"/>
      <c r="BK114" s="948"/>
      <c r="BL114" s="948"/>
      <c r="BM114" s="948"/>
      <c r="BN114" s="948"/>
      <c r="BO114" s="948"/>
      <c r="BP114" s="949"/>
      <c r="BQ114" s="917">
        <v>28906513</v>
      </c>
      <c r="BR114" s="918"/>
      <c r="BS114" s="918"/>
      <c r="BT114" s="918"/>
      <c r="BU114" s="918"/>
      <c r="BV114" s="918">
        <v>27339241</v>
      </c>
      <c r="BW114" s="918"/>
      <c r="BX114" s="918"/>
      <c r="BY114" s="918"/>
      <c r="BZ114" s="918"/>
      <c r="CA114" s="918">
        <v>24869200</v>
      </c>
      <c r="CB114" s="918"/>
      <c r="CC114" s="918"/>
      <c r="CD114" s="918"/>
      <c r="CE114" s="918"/>
      <c r="CF114" s="912">
        <v>38</v>
      </c>
      <c r="CG114" s="913"/>
      <c r="CH114" s="913"/>
      <c r="CI114" s="913"/>
      <c r="CJ114" s="913"/>
      <c r="CK114" s="943"/>
      <c r="CL114" s="944"/>
      <c r="CM114" s="914" t="s">
        <v>428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20298</v>
      </c>
      <c r="AB115" s="932"/>
      <c r="AC115" s="932"/>
      <c r="AD115" s="932"/>
      <c r="AE115" s="933"/>
      <c r="AF115" s="934">
        <v>37879</v>
      </c>
      <c r="AG115" s="932"/>
      <c r="AH115" s="932"/>
      <c r="AI115" s="932"/>
      <c r="AJ115" s="933"/>
      <c r="AK115" s="934">
        <v>7821</v>
      </c>
      <c r="AL115" s="932"/>
      <c r="AM115" s="932"/>
      <c r="AN115" s="932"/>
      <c r="AO115" s="933"/>
      <c r="AP115" s="935">
        <v>0</v>
      </c>
      <c r="AQ115" s="936"/>
      <c r="AR115" s="936"/>
      <c r="AS115" s="936"/>
      <c r="AT115" s="937"/>
      <c r="AU115" s="897"/>
      <c r="AV115" s="898"/>
      <c r="AW115" s="898"/>
      <c r="AX115" s="898"/>
      <c r="AY115" s="899"/>
      <c r="AZ115" s="947" t="s">
        <v>430</v>
      </c>
      <c r="BA115" s="948"/>
      <c r="BB115" s="948"/>
      <c r="BC115" s="948"/>
      <c r="BD115" s="948"/>
      <c r="BE115" s="948"/>
      <c r="BF115" s="948"/>
      <c r="BG115" s="948"/>
      <c r="BH115" s="948"/>
      <c r="BI115" s="948"/>
      <c r="BJ115" s="948"/>
      <c r="BK115" s="948"/>
      <c r="BL115" s="948"/>
      <c r="BM115" s="948"/>
      <c r="BN115" s="948"/>
      <c r="BO115" s="948"/>
      <c r="BP115" s="949"/>
      <c r="BQ115" s="917">
        <v>18488659</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431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795079</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432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15953</v>
      </c>
      <c r="AB116" s="957"/>
      <c r="AC116" s="957"/>
      <c r="AD116" s="957"/>
      <c r="AE116" s="958"/>
      <c r="AF116" s="959">
        <v>29797</v>
      </c>
      <c r="AG116" s="957"/>
      <c r="AH116" s="957"/>
      <c r="AI116" s="957"/>
      <c r="AJ116" s="958"/>
      <c r="AK116" s="959">
        <v>16734</v>
      </c>
      <c r="AL116" s="957"/>
      <c r="AM116" s="957"/>
      <c r="AN116" s="957"/>
      <c r="AO116" s="958"/>
      <c r="AP116" s="960">
        <v>0</v>
      </c>
      <c r="AQ116" s="961"/>
      <c r="AR116" s="961"/>
      <c r="AS116" s="961"/>
      <c r="AT116" s="962"/>
      <c r="AU116" s="897"/>
      <c r="AV116" s="898"/>
      <c r="AW116" s="898"/>
      <c r="AX116" s="898"/>
      <c r="AY116" s="899"/>
      <c r="AZ116" s="947" t="s">
        <v>433</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435</v>
      </c>
      <c r="Z117" s="882"/>
      <c r="AA117" s="994">
        <v>21576059</v>
      </c>
      <c r="AB117" s="964"/>
      <c r="AC117" s="964"/>
      <c r="AD117" s="964"/>
      <c r="AE117" s="965"/>
      <c r="AF117" s="963">
        <v>21233176</v>
      </c>
      <c r="AG117" s="964"/>
      <c r="AH117" s="964"/>
      <c r="AI117" s="964"/>
      <c r="AJ117" s="965"/>
      <c r="AK117" s="963">
        <v>22095816</v>
      </c>
      <c r="AL117" s="964"/>
      <c r="AM117" s="964"/>
      <c r="AN117" s="964"/>
      <c r="AO117" s="965"/>
      <c r="AP117" s="966"/>
      <c r="AQ117" s="967"/>
      <c r="AR117" s="967"/>
      <c r="AS117" s="967"/>
      <c r="AT117" s="968"/>
      <c r="AU117" s="897"/>
      <c r="AV117" s="898"/>
      <c r="AW117" s="898"/>
      <c r="AX117" s="898"/>
      <c r="AY117" s="899"/>
      <c r="AZ117" s="993" t="s">
        <v>436</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411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409</v>
      </c>
      <c r="AB118" s="881"/>
      <c r="AC118" s="881"/>
      <c r="AD118" s="881"/>
      <c r="AE118" s="882"/>
      <c r="AF118" s="880" t="s">
        <v>286</v>
      </c>
      <c r="AG118" s="881"/>
      <c r="AH118" s="881"/>
      <c r="AI118" s="881"/>
      <c r="AJ118" s="882"/>
      <c r="AK118" s="880" t="s">
        <v>285</v>
      </c>
      <c r="AL118" s="881"/>
      <c r="AM118" s="881"/>
      <c r="AN118" s="881"/>
      <c r="AO118" s="882"/>
      <c r="AP118" s="988" t="s">
        <v>410</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438</v>
      </c>
      <c r="BP118" s="992"/>
      <c r="BQ118" s="983">
        <v>293390569</v>
      </c>
      <c r="BR118" s="984"/>
      <c r="BS118" s="984"/>
      <c r="BT118" s="984"/>
      <c r="BU118" s="984"/>
      <c r="BV118" s="984">
        <v>289298267</v>
      </c>
      <c r="BW118" s="984"/>
      <c r="BX118" s="984"/>
      <c r="BY118" s="984"/>
      <c r="BZ118" s="984"/>
      <c r="CA118" s="984">
        <v>285291844</v>
      </c>
      <c r="CB118" s="984"/>
      <c r="CC118" s="984"/>
      <c r="CD118" s="984"/>
      <c r="CE118" s="984"/>
      <c r="CF118" s="985"/>
      <c r="CG118" s="986"/>
      <c r="CH118" s="986"/>
      <c r="CI118" s="986"/>
      <c r="CJ118" s="987"/>
      <c r="CK118" s="943"/>
      <c r="CL118" s="944"/>
      <c r="CM118" s="914" t="s">
        <v>439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414</v>
      </c>
      <c r="B119" s="942"/>
      <c r="C119" s="921" t="s">
        <v>415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440</v>
      </c>
      <c r="AV119" s="976"/>
      <c r="AW119" s="976"/>
      <c r="AX119" s="976"/>
      <c r="AY119" s="977"/>
      <c r="AZ119" s="938" t="s">
        <v>441</v>
      </c>
      <c r="BA119" s="885"/>
      <c r="BB119" s="885"/>
      <c r="BC119" s="885"/>
      <c r="BD119" s="885"/>
      <c r="BE119" s="885"/>
      <c r="BF119" s="885"/>
      <c r="BG119" s="885"/>
      <c r="BH119" s="885"/>
      <c r="BI119" s="885"/>
      <c r="BJ119" s="885"/>
      <c r="BK119" s="885"/>
      <c r="BL119" s="885"/>
      <c r="BM119" s="885"/>
      <c r="BN119" s="885"/>
      <c r="BO119" s="885"/>
      <c r="BP119" s="886"/>
      <c r="BQ119" s="924">
        <v>4080464</v>
      </c>
      <c r="BR119" s="925"/>
      <c r="BS119" s="925"/>
      <c r="BT119" s="925"/>
      <c r="BU119" s="925"/>
      <c r="BV119" s="925">
        <v>3992186</v>
      </c>
      <c r="BW119" s="925"/>
      <c r="BX119" s="925"/>
      <c r="BY119" s="925"/>
      <c r="BZ119" s="925"/>
      <c r="CA119" s="925">
        <v>4666157</v>
      </c>
      <c r="CB119" s="925"/>
      <c r="CC119" s="925"/>
      <c r="CD119" s="925"/>
      <c r="CE119" s="925"/>
      <c r="CF119" s="939">
        <v>7.1</v>
      </c>
      <c r="CG119" s="940"/>
      <c r="CH119" s="940"/>
      <c r="CI119" s="940"/>
      <c r="CJ119" s="940"/>
      <c r="CK119" s="945"/>
      <c r="CL119" s="946"/>
      <c r="CM119" s="1002" t="s">
        <v>442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v>20298</v>
      </c>
      <c r="AB120" s="957"/>
      <c r="AC120" s="957"/>
      <c r="AD120" s="957"/>
      <c r="AE120" s="958"/>
      <c r="AF120" s="959">
        <v>37879</v>
      </c>
      <c r="AG120" s="957"/>
      <c r="AH120" s="957"/>
      <c r="AI120" s="957"/>
      <c r="AJ120" s="958"/>
      <c r="AK120" s="959">
        <v>7821</v>
      </c>
      <c r="AL120" s="957"/>
      <c r="AM120" s="957"/>
      <c r="AN120" s="957"/>
      <c r="AO120" s="958"/>
      <c r="AP120" s="960">
        <v>0</v>
      </c>
      <c r="AQ120" s="961"/>
      <c r="AR120" s="961"/>
      <c r="AS120" s="961"/>
      <c r="AT120" s="962"/>
      <c r="AU120" s="978"/>
      <c r="AV120" s="979"/>
      <c r="AW120" s="979"/>
      <c r="AX120" s="979"/>
      <c r="AY120" s="980"/>
      <c r="AZ120" s="947" t="s">
        <v>443</v>
      </c>
      <c r="BA120" s="948"/>
      <c r="BB120" s="948"/>
      <c r="BC120" s="948"/>
      <c r="BD120" s="948"/>
      <c r="BE120" s="948"/>
      <c r="BF120" s="948"/>
      <c r="BG120" s="948"/>
      <c r="BH120" s="948"/>
      <c r="BI120" s="948"/>
      <c r="BJ120" s="948"/>
      <c r="BK120" s="948"/>
      <c r="BL120" s="948"/>
      <c r="BM120" s="948"/>
      <c r="BN120" s="948"/>
      <c r="BO120" s="948"/>
      <c r="BP120" s="949"/>
      <c r="BQ120" s="917">
        <v>40973903</v>
      </c>
      <c r="BR120" s="918"/>
      <c r="BS120" s="918"/>
      <c r="BT120" s="918"/>
      <c r="BU120" s="918"/>
      <c r="BV120" s="918">
        <v>39587091</v>
      </c>
      <c r="BW120" s="918"/>
      <c r="BX120" s="918"/>
      <c r="BY120" s="918"/>
      <c r="BZ120" s="918"/>
      <c r="CA120" s="918">
        <v>37401897</v>
      </c>
      <c r="CB120" s="918"/>
      <c r="CC120" s="918"/>
      <c r="CD120" s="918"/>
      <c r="CE120" s="918"/>
      <c r="CF120" s="912">
        <v>57.1</v>
      </c>
      <c r="CG120" s="913"/>
      <c r="CH120" s="913"/>
      <c r="CI120" s="913"/>
      <c r="CJ120" s="913"/>
      <c r="CK120" s="1011" t="s">
        <v>444</v>
      </c>
      <c r="CL120" s="1012"/>
      <c r="CM120" s="1012"/>
      <c r="CN120" s="1012"/>
      <c r="CO120" s="1013"/>
      <c r="CP120" s="1019" t="s">
        <v>392</v>
      </c>
      <c r="CQ120" s="1020"/>
      <c r="CR120" s="1020"/>
      <c r="CS120" s="1020"/>
      <c r="CT120" s="1020"/>
      <c r="CU120" s="1020"/>
      <c r="CV120" s="1020"/>
      <c r="CW120" s="1020"/>
      <c r="CX120" s="1020"/>
      <c r="CY120" s="1020"/>
      <c r="CZ120" s="1020"/>
      <c r="DA120" s="1020"/>
      <c r="DB120" s="1020"/>
      <c r="DC120" s="1020"/>
      <c r="DD120" s="1020"/>
      <c r="DE120" s="1020"/>
      <c r="DF120" s="1021"/>
      <c r="DG120" s="924">
        <v>33057033</v>
      </c>
      <c r="DH120" s="925"/>
      <c r="DI120" s="925"/>
      <c r="DJ120" s="925"/>
      <c r="DK120" s="925"/>
      <c r="DL120" s="925">
        <v>32327233</v>
      </c>
      <c r="DM120" s="925"/>
      <c r="DN120" s="925"/>
      <c r="DO120" s="925"/>
      <c r="DP120" s="925"/>
      <c r="DQ120" s="925">
        <v>30452074</v>
      </c>
      <c r="DR120" s="925"/>
      <c r="DS120" s="925"/>
      <c r="DT120" s="925"/>
      <c r="DU120" s="925"/>
      <c r="DV120" s="926">
        <v>46.5</v>
      </c>
      <c r="DW120" s="926"/>
      <c r="DX120" s="926"/>
      <c r="DY120" s="926"/>
      <c r="DZ120" s="927"/>
    </row>
    <row r="121" spans="1:130" s="197" customFormat="1" ht="26.25" customHeight="1">
      <c r="A121" s="973"/>
      <c r="B121" s="944"/>
      <c r="C121" s="1008" t="s">
        <v>445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446</v>
      </c>
      <c r="BA121" s="969"/>
      <c r="BB121" s="969"/>
      <c r="BC121" s="969"/>
      <c r="BD121" s="969"/>
      <c r="BE121" s="969"/>
      <c r="BF121" s="969"/>
      <c r="BG121" s="969"/>
      <c r="BH121" s="969"/>
      <c r="BI121" s="969"/>
      <c r="BJ121" s="969"/>
      <c r="BK121" s="969"/>
      <c r="BL121" s="969"/>
      <c r="BM121" s="969"/>
      <c r="BN121" s="969"/>
      <c r="BO121" s="969"/>
      <c r="BP121" s="970"/>
      <c r="BQ121" s="983">
        <v>115911251</v>
      </c>
      <c r="BR121" s="984"/>
      <c r="BS121" s="984"/>
      <c r="BT121" s="984"/>
      <c r="BU121" s="984"/>
      <c r="BV121" s="984">
        <v>117769751</v>
      </c>
      <c r="BW121" s="984"/>
      <c r="BX121" s="984"/>
      <c r="BY121" s="984"/>
      <c r="BZ121" s="984"/>
      <c r="CA121" s="984">
        <v>119944589</v>
      </c>
      <c r="CB121" s="984"/>
      <c r="CC121" s="984"/>
      <c r="CD121" s="984"/>
      <c r="CE121" s="984"/>
      <c r="CF121" s="1022">
        <v>183.1</v>
      </c>
      <c r="CG121" s="1023"/>
      <c r="CH121" s="1023"/>
      <c r="CI121" s="1023"/>
      <c r="CJ121" s="1023"/>
      <c r="CK121" s="1014"/>
      <c r="CL121" s="1015"/>
      <c r="CM121" s="1015"/>
      <c r="CN121" s="1015"/>
      <c r="CO121" s="1016"/>
      <c r="CP121" s="1005" t="s">
        <v>387</v>
      </c>
      <c r="CQ121" s="1006"/>
      <c r="CR121" s="1006"/>
      <c r="CS121" s="1006"/>
      <c r="CT121" s="1006"/>
      <c r="CU121" s="1006"/>
      <c r="CV121" s="1006"/>
      <c r="CW121" s="1006"/>
      <c r="CX121" s="1006"/>
      <c r="CY121" s="1006"/>
      <c r="CZ121" s="1006"/>
      <c r="DA121" s="1006"/>
      <c r="DB121" s="1006"/>
      <c r="DC121" s="1006"/>
      <c r="DD121" s="1006"/>
      <c r="DE121" s="1006"/>
      <c r="DF121" s="1007"/>
      <c r="DG121" s="917">
        <v>6775362</v>
      </c>
      <c r="DH121" s="918"/>
      <c r="DI121" s="918"/>
      <c r="DJ121" s="918"/>
      <c r="DK121" s="918"/>
      <c r="DL121" s="918">
        <v>5939302</v>
      </c>
      <c r="DM121" s="918"/>
      <c r="DN121" s="918"/>
      <c r="DO121" s="918"/>
      <c r="DP121" s="918"/>
      <c r="DQ121" s="918">
        <v>5146151</v>
      </c>
      <c r="DR121" s="918"/>
      <c r="DS121" s="918"/>
      <c r="DT121" s="918"/>
      <c r="DU121" s="918"/>
      <c r="DV121" s="919">
        <v>7.9</v>
      </c>
      <c r="DW121" s="919"/>
      <c r="DX121" s="919"/>
      <c r="DY121" s="919"/>
      <c r="DZ121" s="920"/>
    </row>
    <row r="122" spans="1:130" s="197" customFormat="1" ht="26.25" customHeight="1">
      <c r="A122" s="973"/>
      <c r="B122" s="944"/>
      <c r="C122" s="914" t="s">
        <v>428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447</v>
      </c>
      <c r="BP122" s="992"/>
      <c r="BQ122" s="1032">
        <v>160965618</v>
      </c>
      <c r="BR122" s="1033"/>
      <c r="BS122" s="1033"/>
      <c r="BT122" s="1033"/>
      <c r="BU122" s="1033"/>
      <c r="BV122" s="1033">
        <v>161349028</v>
      </c>
      <c r="BW122" s="1033"/>
      <c r="BX122" s="1033"/>
      <c r="BY122" s="1033"/>
      <c r="BZ122" s="1033"/>
      <c r="CA122" s="1033">
        <v>162012643</v>
      </c>
      <c r="CB122" s="1033"/>
      <c r="CC122" s="1033"/>
      <c r="CD122" s="1033"/>
      <c r="CE122" s="1033"/>
      <c r="CF122" s="985"/>
      <c r="CG122" s="986"/>
      <c r="CH122" s="986"/>
      <c r="CI122" s="986"/>
      <c r="CJ122" s="987"/>
      <c r="CK122" s="1014"/>
      <c r="CL122" s="1015"/>
      <c r="CM122" s="1015"/>
      <c r="CN122" s="1015"/>
      <c r="CO122" s="1016"/>
      <c r="CP122" s="1005" t="s">
        <v>389</v>
      </c>
      <c r="CQ122" s="1006"/>
      <c r="CR122" s="1006"/>
      <c r="CS122" s="1006"/>
      <c r="CT122" s="1006"/>
      <c r="CU122" s="1006"/>
      <c r="CV122" s="1006"/>
      <c r="CW122" s="1006"/>
      <c r="CX122" s="1006"/>
      <c r="CY122" s="1006"/>
      <c r="CZ122" s="1006"/>
      <c r="DA122" s="1006"/>
      <c r="DB122" s="1006"/>
      <c r="DC122" s="1006"/>
      <c r="DD122" s="1006"/>
      <c r="DE122" s="1006"/>
      <c r="DF122" s="1007"/>
      <c r="DG122" s="917" t="s">
        <v>111</v>
      </c>
      <c r="DH122" s="918"/>
      <c r="DI122" s="918"/>
      <c r="DJ122" s="918"/>
      <c r="DK122" s="918"/>
      <c r="DL122" s="918" t="s">
        <v>111</v>
      </c>
      <c r="DM122" s="918"/>
      <c r="DN122" s="918"/>
      <c r="DO122" s="918"/>
      <c r="DP122" s="918"/>
      <c r="DQ122" s="918">
        <v>2763994</v>
      </c>
      <c r="DR122" s="918"/>
      <c r="DS122" s="918"/>
      <c r="DT122" s="918"/>
      <c r="DU122" s="918"/>
      <c r="DV122" s="919">
        <v>4.2</v>
      </c>
      <c r="DW122" s="919"/>
      <c r="DX122" s="919"/>
      <c r="DY122" s="919"/>
      <c r="DZ122" s="920"/>
    </row>
    <row r="123" spans="1:130" s="197" customFormat="1" ht="26.25" customHeight="1" thickBot="1">
      <c r="A123" s="973"/>
      <c r="B123" s="944"/>
      <c r="C123" s="914" t="s">
        <v>434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204</v>
      </c>
      <c r="BR123" s="1025"/>
      <c r="BS123" s="1025"/>
      <c r="BT123" s="1025"/>
      <c r="BU123" s="1025"/>
      <c r="BV123" s="1025">
        <v>196.5</v>
      </c>
      <c r="BW123" s="1025"/>
      <c r="BX123" s="1025"/>
      <c r="BY123" s="1025"/>
      <c r="BZ123" s="1025"/>
      <c r="CA123" s="1025">
        <v>188.1</v>
      </c>
      <c r="CB123" s="1025"/>
      <c r="CC123" s="1025"/>
      <c r="CD123" s="1025"/>
      <c r="CE123" s="1025"/>
      <c r="CF123" s="1026"/>
      <c r="CG123" s="1027"/>
      <c r="CH123" s="1027"/>
      <c r="CI123" s="1027"/>
      <c r="CJ123" s="1028"/>
      <c r="CK123" s="1014"/>
      <c r="CL123" s="1015"/>
      <c r="CM123" s="1015"/>
      <c r="CN123" s="1015"/>
      <c r="CO123" s="1016"/>
      <c r="CP123" s="1005" t="s">
        <v>391</v>
      </c>
      <c r="CQ123" s="1006"/>
      <c r="CR123" s="1006"/>
      <c r="CS123" s="1006"/>
      <c r="CT123" s="1006"/>
      <c r="CU123" s="1006"/>
      <c r="CV123" s="1006"/>
      <c r="CW123" s="1006"/>
      <c r="CX123" s="1006"/>
      <c r="CY123" s="1006"/>
      <c r="CZ123" s="1006"/>
      <c r="DA123" s="1006"/>
      <c r="DB123" s="1006"/>
      <c r="DC123" s="1006"/>
      <c r="DD123" s="1006"/>
      <c r="DE123" s="1006"/>
      <c r="DF123" s="1007"/>
      <c r="DG123" s="956">
        <v>593443</v>
      </c>
      <c r="DH123" s="957"/>
      <c r="DI123" s="957"/>
      <c r="DJ123" s="957"/>
      <c r="DK123" s="958"/>
      <c r="DL123" s="959">
        <v>876585</v>
      </c>
      <c r="DM123" s="957"/>
      <c r="DN123" s="957"/>
      <c r="DO123" s="957"/>
      <c r="DP123" s="958"/>
      <c r="DQ123" s="959">
        <v>2356619</v>
      </c>
      <c r="DR123" s="957"/>
      <c r="DS123" s="957"/>
      <c r="DT123" s="957"/>
      <c r="DU123" s="958"/>
      <c r="DV123" s="960">
        <v>3.6</v>
      </c>
      <c r="DW123" s="961"/>
      <c r="DX123" s="961"/>
      <c r="DY123" s="961"/>
      <c r="DZ123" s="962"/>
    </row>
    <row r="124" spans="1:130" s="197" customFormat="1" ht="26.25" customHeight="1">
      <c r="A124" s="973"/>
      <c r="B124" s="944"/>
      <c r="C124" s="914" t="s">
        <v>437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449</v>
      </c>
      <c r="CQ124" s="1006"/>
      <c r="CR124" s="1006"/>
      <c r="CS124" s="1006"/>
      <c r="CT124" s="1006"/>
      <c r="CU124" s="1006"/>
      <c r="CV124" s="1006"/>
      <c r="CW124" s="1006"/>
      <c r="CX124" s="1006"/>
      <c r="CY124" s="1006"/>
      <c r="CZ124" s="1006"/>
      <c r="DA124" s="1006"/>
      <c r="DB124" s="1006"/>
      <c r="DC124" s="1006"/>
      <c r="DD124" s="1006"/>
      <c r="DE124" s="1006"/>
      <c r="DF124" s="1007"/>
      <c r="DG124" s="995">
        <v>3326779</v>
      </c>
      <c r="DH124" s="996"/>
      <c r="DI124" s="996"/>
      <c r="DJ124" s="996"/>
      <c r="DK124" s="997"/>
      <c r="DL124" s="998">
        <v>3203618</v>
      </c>
      <c r="DM124" s="996"/>
      <c r="DN124" s="996"/>
      <c r="DO124" s="996"/>
      <c r="DP124" s="997"/>
      <c r="DQ124" s="998">
        <v>318748</v>
      </c>
      <c r="DR124" s="996"/>
      <c r="DS124" s="996"/>
      <c r="DT124" s="996"/>
      <c r="DU124" s="997"/>
      <c r="DV124" s="999">
        <v>0.5</v>
      </c>
      <c r="DW124" s="1000"/>
      <c r="DX124" s="1000"/>
      <c r="DY124" s="1000"/>
      <c r="DZ124" s="1001"/>
    </row>
    <row r="125" spans="1:130" s="197" customFormat="1" ht="26.25" customHeight="1" thickBot="1">
      <c r="A125" s="973"/>
      <c r="B125" s="944"/>
      <c r="C125" s="914" t="s">
        <v>439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450</v>
      </c>
      <c r="CL125" s="1012"/>
      <c r="CM125" s="1012"/>
      <c r="CN125" s="1012"/>
      <c r="CO125" s="1013"/>
      <c r="CP125" s="938" t="s">
        <v>451</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442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452</v>
      </c>
      <c r="AY126" s="1035"/>
      <c r="AZ126" s="1035"/>
      <c r="BA126" s="1035"/>
      <c r="BB126" s="1035"/>
      <c r="BC126" s="1035"/>
      <c r="BD126" s="1035"/>
      <c r="BE126" s="1036"/>
      <c r="BF126" s="1050" t="s">
        <v>453</v>
      </c>
      <c r="BG126" s="1035"/>
      <c r="BH126" s="1035"/>
      <c r="BI126" s="1035"/>
      <c r="BJ126" s="1035"/>
      <c r="BK126" s="1035"/>
      <c r="BL126" s="1036"/>
      <c r="BM126" s="1050" t="s">
        <v>454</v>
      </c>
      <c r="BN126" s="1035"/>
      <c r="BO126" s="1035"/>
      <c r="BP126" s="1035"/>
      <c r="BQ126" s="1035"/>
      <c r="BR126" s="1035"/>
      <c r="BS126" s="1036"/>
      <c r="BT126" s="1050" t="s">
        <v>455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456</v>
      </c>
      <c r="CQ126" s="948"/>
      <c r="CR126" s="948"/>
      <c r="CS126" s="948"/>
      <c r="CT126" s="948"/>
      <c r="CU126" s="948"/>
      <c r="CV126" s="948"/>
      <c r="CW126" s="948"/>
      <c r="CX126" s="948"/>
      <c r="CY126" s="948"/>
      <c r="CZ126" s="948"/>
      <c r="DA126" s="948"/>
      <c r="DB126" s="948"/>
      <c r="DC126" s="948"/>
      <c r="DD126" s="948"/>
      <c r="DE126" s="948"/>
      <c r="DF126" s="949"/>
      <c r="DG126" s="917">
        <v>17702730</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458</v>
      </c>
      <c r="AY127" s="885"/>
      <c r="AZ127" s="885"/>
      <c r="BA127" s="885"/>
      <c r="BB127" s="885"/>
      <c r="BC127" s="885"/>
      <c r="BD127" s="885"/>
      <c r="BE127" s="886"/>
      <c r="BF127" s="1039" t="s">
        <v>111</v>
      </c>
      <c r="BG127" s="1040"/>
      <c r="BH127" s="1040"/>
      <c r="BI127" s="1040"/>
      <c r="BJ127" s="1040"/>
      <c r="BK127" s="1040"/>
      <c r="BL127" s="1049"/>
      <c r="BM127" s="1039">
        <v>11.25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459</v>
      </c>
      <c r="CQ127" s="1043"/>
      <c r="CR127" s="1043"/>
      <c r="CS127" s="1043"/>
      <c r="CT127" s="1043"/>
      <c r="CU127" s="1043"/>
      <c r="CV127" s="1043"/>
      <c r="CW127" s="1043"/>
      <c r="CX127" s="1043"/>
      <c r="CY127" s="1043"/>
      <c r="CZ127" s="1043"/>
      <c r="DA127" s="1043"/>
      <c r="DB127" s="1043"/>
      <c r="DC127" s="1043"/>
      <c r="DD127" s="1043"/>
      <c r="DE127" s="1043"/>
      <c r="DF127" s="1044"/>
      <c r="DG127" s="1045">
        <v>785929</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460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461</v>
      </c>
      <c r="X128" s="1071"/>
      <c r="Y128" s="1071"/>
      <c r="Z128" s="1072"/>
      <c r="AA128" s="1087">
        <v>3419612</v>
      </c>
      <c r="AB128" s="1088"/>
      <c r="AC128" s="1088"/>
      <c r="AD128" s="1088"/>
      <c r="AE128" s="1089"/>
      <c r="AF128" s="1090">
        <v>3365870</v>
      </c>
      <c r="AG128" s="1088"/>
      <c r="AH128" s="1088"/>
      <c r="AI128" s="1088"/>
      <c r="AJ128" s="1089"/>
      <c r="AK128" s="1090">
        <v>3379267</v>
      </c>
      <c r="AL128" s="1088"/>
      <c r="AM128" s="1088"/>
      <c r="AN128" s="1088"/>
      <c r="AO128" s="1089"/>
      <c r="AP128" s="1091"/>
      <c r="AQ128" s="1092"/>
      <c r="AR128" s="1092"/>
      <c r="AS128" s="1092"/>
      <c r="AT128" s="1093"/>
      <c r="AU128" s="235"/>
      <c r="AV128" s="235"/>
      <c r="AW128" s="235"/>
      <c r="AX128" s="1052" t="s">
        <v>462</v>
      </c>
      <c r="AY128" s="948"/>
      <c r="AZ128" s="948"/>
      <c r="BA128" s="948"/>
      <c r="BB128" s="948"/>
      <c r="BC128" s="948"/>
      <c r="BD128" s="948"/>
      <c r="BE128" s="949"/>
      <c r="BF128" s="1064" t="s">
        <v>111</v>
      </c>
      <c r="BG128" s="1065"/>
      <c r="BH128" s="1065"/>
      <c r="BI128" s="1065"/>
      <c r="BJ128" s="1065"/>
      <c r="BK128" s="1065"/>
      <c r="BL128" s="1066"/>
      <c r="BM128" s="1064">
        <v>16.25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463</v>
      </c>
      <c r="X129" s="1059"/>
      <c r="Y129" s="1059"/>
      <c r="Z129" s="1060"/>
      <c r="AA129" s="956">
        <v>74185892</v>
      </c>
      <c r="AB129" s="957"/>
      <c r="AC129" s="957"/>
      <c r="AD129" s="957"/>
      <c r="AE129" s="958"/>
      <c r="AF129" s="959">
        <v>74543625</v>
      </c>
      <c r="AG129" s="957"/>
      <c r="AH129" s="957"/>
      <c r="AI129" s="957"/>
      <c r="AJ129" s="958"/>
      <c r="AK129" s="959">
        <v>75237967</v>
      </c>
      <c r="AL129" s="957"/>
      <c r="AM129" s="957"/>
      <c r="AN129" s="957"/>
      <c r="AO129" s="958"/>
      <c r="AP129" s="1061"/>
      <c r="AQ129" s="1062"/>
      <c r="AR129" s="1062"/>
      <c r="AS129" s="1062"/>
      <c r="AT129" s="1063"/>
      <c r="AU129" s="235"/>
      <c r="AV129" s="235"/>
      <c r="AW129" s="235"/>
      <c r="AX129" s="1052" t="s">
        <v>464</v>
      </c>
      <c r="AY129" s="948"/>
      <c r="AZ129" s="948"/>
      <c r="BA129" s="948"/>
      <c r="BB129" s="948"/>
      <c r="BC129" s="948"/>
      <c r="BD129" s="948"/>
      <c r="BE129" s="949"/>
      <c r="BF129" s="1053">
        <v>13.4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466</v>
      </c>
      <c r="X130" s="1059"/>
      <c r="Y130" s="1059"/>
      <c r="Z130" s="1060"/>
      <c r="AA130" s="956">
        <v>9278317</v>
      </c>
      <c r="AB130" s="957"/>
      <c r="AC130" s="957"/>
      <c r="AD130" s="957"/>
      <c r="AE130" s="958"/>
      <c r="AF130" s="959">
        <v>9452800</v>
      </c>
      <c r="AG130" s="957"/>
      <c r="AH130" s="957"/>
      <c r="AI130" s="957"/>
      <c r="AJ130" s="958"/>
      <c r="AK130" s="959">
        <v>9716675</v>
      </c>
      <c r="AL130" s="957"/>
      <c r="AM130" s="957"/>
      <c r="AN130" s="957"/>
      <c r="AO130" s="958"/>
      <c r="AP130" s="1061"/>
      <c r="AQ130" s="1062"/>
      <c r="AR130" s="1062"/>
      <c r="AS130" s="1062"/>
      <c r="AT130" s="1063"/>
      <c r="AU130" s="235"/>
      <c r="AV130" s="235"/>
      <c r="AW130" s="235"/>
      <c r="AX130" s="1111" t="s">
        <v>467</v>
      </c>
      <c r="AY130" s="1043"/>
      <c r="AZ130" s="1043"/>
      <c r="BA130" s="1043"/>
      <c r="BB130" s="1043"/>
      <c r="BC130" s="1043"/>
      <c r="BD130" s="1043"/>
      <c r="BE130" s="1044"/>
      <c r="BF130" s="1073">
        <v>188.1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468</v>
      </c>
      <c r="X131" s="1082"/>
      <c r="Y131" s="1082"/>
      <c r="Z131" s="1083"/>
      <c r="AA131" s="995">
        <v>64907575</v>
      </c>
      <c r="AB131" s="996"/>
      <c r="AC131" s="996"/>
      <c r="AD131" s="996"/>
      <c r="AE131" s="997"/>
      <c r="AF131" s="998">
        <v>65090825</v>
      </c>
      <c r="AG131" s="996"/>
      <c r="AH131" s="996"/>
      <c r="AI131" s="996"/>
      <c r="AJ131" s="997"/>
      <c r="AK131" s="998">
        <v>65521292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470</v>
      </c>
      <c r="W132" s="1099"/>
      <c r="X132" s="1099"/>
      <c r="Y132" s="1099"/>
      <c r="Z132" s="1100"/>
      <c r="AA132" s="1101">
        <v>13.678110759999999</v>
      </c>
      <c r="AB132" s="1102"/>
      <c r="AC132" s="1102"/>
      <c r="AD132" s="1102"/>
      <c r="AE132" s="1103"/>
      <c r="AF132" s="1104">
        <v>12.92733039</v>
      </c>
      <c r="AG132" s="1102"/>
      <c r="AH132" s="1102"/>
      <c r="AI132" s="1102"/>
      <c r="AJ132" s="1103"/>
      <c r="AK132" s="1104">
        <v>13.735800960000001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471</v>
      </c>
      <c r="W133" s="1106"/>
      <c r="X133" s="1106"/>
      <c r="Y133" s="1106"/>
      <c r="Z133" s="1107"/>
      <c r="AA133" s="1108">
        <v>14</v>
      </c>
      <c r="AB133" s="1109"/>
      <c r="AC133" s="1109"/>
      <c r="AD133" s="1109"/>
      <c r="AE133" s="1110"/>
      <c r="AF133" s="1108">
        <v>13.5</v>
      </c>
      <c r="AG133" s="1109"/>
      <c r="AH133" s="1109"/>
      <c r="AI133" s="1109"/>
      <c r="AJ133" s="1110"/>
      <c r="AK133" s="1108">
        <v>13.4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5" t="s">
        <v>474</v>
      </c>
      <c r="L7" s="254"/>
      <c r="M7" s="255" t="s">
        <v>475</v>
      </c>
      <c r="N7" s="256"/>
    </row>
    <row r="8" spans="1:16">
      <c r="A8" s="248"/>
      <c r="B8" s="244"/>
      <c r="C8" s="244"/>
      <c r="D8" s="244"/>
      <c r="E8" s="244"/>
      <c r="F8" s="244"/>
      <c r="G8" s="257"/>
      <c r="H8" s="258"/>
      <c r="I8" s="258"/>
      <c r="J8" s="259"/>
      <c r="K8" s="1116"/>
      <c r="L8" s="260" t="s">
        <v>476</v>
      </c>
      <c r="M8" s="261" t="s">
        <v>477</v>
      </c>
      <c r="N8" s="262" t="s">
        <v>478</v>
      </c>
    </row>
    <row r="9" spans="1:16">
      <c r="A9" s="248"/>
      <c r="B9" s="244"/>
      <c r="C9" s="244"/>
      <c r="D9" s="244"/>
      <c r="E9" s="244"/>
      <c r="F9" s="244"/>
      <c r="G9" s="1117" t="s">
        <v>479</v>
      </c>
      <c r="H9" s="1118"/>
      <c r="I9" s="1118"/>
      <c r="J9" s="1119"/>
      <c r="K9" s="263">
        <v>24932229</v>
      </c>
      <c r="L9" s="264">
        <v>68313</v>
      </c>
      <c r="M9" s="265">
        <v>57075</v>
      </c>
      <c r="N9" s="266">
        <v>19.7</v>
      </c>
    </row>
    <row r="10" spans="1:16">
      <c r="A10" s="248"/>
      <c r="B10" s="244"/>
      <c r="C10" s="244"/>
      <c r="D10" s="244"/>
      <c r="E10" s="244"/>
      <c r="F10" s="244"/>
      <c r="G10" s="1117" t="s">
        <v>480</v>
      </c>
      <c r="H10" s="1118"/>
      <c r="I10" s="1118"/>
      <c r="J10" s="1119"/>
      <c r="K10" s="267">
        <v>2175185</v>
      </c>
      <c r="L10" s="268">
        <v>5960</v>
      </c>
      <c r="M10" s="269">
        <v>2378</v>
      </c>
      <c r="N10" s="270">
        <v>150.6</v>
      </c>
    </row>
    <row r="11" spans="1:16" ht="13.5" customHeight="1">
      <c r="A11" s="248"/>
      <c r="B11" s="244"/>
      <c r="C11" s="244"/>
      <c r="D11" s="244"/>
      <c r="E11" s="244"/>
      <c r="F11" s="244"/>
      <c r="G11" s="1117" t="s">
        <v>481</v>
      </c>
      <c r="H11" s="1118"/>
      <c r="I11" s="1118"/>
      <c r="J11" s="1119"/>
      <c r="K11" s="267">
        <v>14479</v>
      </c>
      <c r="L11" s="268">
        <v>40</v>
      </c>
      <c r="M11" s="269">
        <v>1348</v>
      </c>
      <c r="N11" s="270">
        <v>-97</v>
      </c>
    </row>
    <row r="12" spans="1:16" ht="13.5" customHeight="1">
      <c r="A12" s="248"/>
      <c r="B12" s="244"/>
      <c r="C12" s="244"/>
      <c r="D12" s="244"/>
      <c r="E12" s="244"/>
      <c r="F12" s="244"/>
      <c r="G12" s="1117" t="s">
        <v>482</v>
      </c>
      <c r="H12" s="1118"/>
      <c r="I12" s="1118"/>
      <c r="J12" s="1119"/>
      <c r="K12" s="267">
        <v>20845</v>
      </c>
      <c r="L12" s="268">
        <v>57</v>
      </c>
      <c r="M12" s="269">
        <v>648</v>
      </c>
      <c r="N12" s="270">
        <v>-91.2</v>
      </c>
    </row>
    <row r="13" spans="1:16" ht="13.5" customHeight="1">
      <c r="A13" s="248"/>
      <c r="B13" s="244"/>
      <c r="C13" s="244"/>
      <c r="D13" s="244"/>
      <c r="E13" s="244"/>
      <c r="F13" s="244"/>
      <c r="G13" s="1117" t="s">
        <v>483</v>
      </c>
      <c r="H13" s="1118"/>
      <c r="I13" s="1118"/>
      <c r="J13" s="1119"/>
      <c r="K13" s="267" t="s">
        <v>484</v>
      </c>
      <c r="L13" s="268" t="s">
        <v>484</v>
      </c>
      <c r="M13" s="269">
        <v>21</v>
      </c>
      <c r="N13" s="270" t="s">
        <v>484</v>
      </c>
    </row>
    <row r="14" spans="1:16" ht="13.5" customHeight="1">
      <c r="A14" s="248"/>
      <c r="B14" s="244"/>
      <c r="C14" s="244"/>
      <c r="D14" s="244"/>
      <c r="E14" s="244"/>
      <c r="F14" s="244"/>
      <c r="G14" s="1117" t="s">
        <v>485</v>
      </c>
      <c r="H14" s="1118"/>
      <c r="I14" s="1118"/>
      <c r="J14" s="1119"/>
      <c r="K14" s="267">
        <v>494864</v>
      </c>
      <c r="L14" s="268">
        <v>1356</v>
      </c>
      <c r="M14" s="269">
        <v>1701</v>
      </c>
      <c r="N14" s="270">
        <v>-20.3</v>
      </c>
    </row>
    <row r="15" spans="1:16" ht="13.5" customHeight="1">
      <c r="A15" s="248"/>
      <c r="B15" s="244"/>
      <c r="C15" s="244"/>
      <c r="D15" s="244"/>
      <c r="E15" s="244"/>
      <c r="F15" s="244"/>
      <c r="G15" s="1117" t="s">
        <v>486</v>
      </c>
      <c r="H15" s="1118"/>
      <c r="I15" s="1118"/>
      <c r="J15" s="1119"/>
      <c r="K15" s="267">
        <v>571628</v>
      </c>
      <c r="L15" s="268">
        <v>1566</v>
      </c>
      <c r="M15" s="269">
        <v>1326</v>
      </c>
      <c r="N15" s="270">
        <v>18.100000000000001</v>
      </c>
    </row>
    <row r="16" spans="1:16">
      <c r="A16" s="248"/>
      <c r="B16" s="244"/>
      <c r="C16" s="244"/>
      <c r="D16" s="244"/>
      <c r="E16" s="244"/>
      <c r="F16" s="244"/>
      <c r="G16" s="1120" t="s">
        <v>487</v>
      </c>
      <c r="H16" s="1121"/>
      <c r="I16" s="1121"/>
      <c r="J16" s="1122"/>
      <c r="K16" s="268">
        <v>-3748821</v>
      </c>
      <c r="L16" s="268">
        <v>-10272</v>
      </c>
      <c r="M16" s="269">
        <v>-5838</v>
      </c>
      <c r="N16" s="270">
        <v>76</v>
      </c>
    </row>
    <row r="17" spans="1:16">
      <c r="A17" s="248"/>
      <c r="B17" s="244"/>
      <c r="C17" s="244"/>
      <c r="D17" s="244"/>
      <c r="E17" s="244"/>
      <c r="F17" s="244"/>
      <c r="G17" s="1120" t="s">
        <v>170</v>
      </c>
      <c r="H17" s="1121"/>
      <c r="I17" s="1121"/>
      <c r="J17" s="1122"/>
      <c r="K17" s="268">
        <v>24460409</v>
      </c>
      <c r="L17" s="268">
        <v>67021</v>
      </c>
      <c r="M17" s="269">
        <v>58658</v>
      </c>
      <c r="N17" s="270">
        <v>14.3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2" t="s">
        <v>492</v>
      </c>
      <c r="H21" s="1113"/>
      <c r="I21" s="1113"/>
      <c r="J21" s="1114"/>
      <c r="K21" s="280">
        <v>7.06</v>
      </c>
      <c r="L21" s="281">
        <v>6.17</v>
      </c>
      <c r="M21" s="282">
        <v>0.89</v>
      </c>
      <c r="N21" s="249"/>
      <c r="O21" s="283"/>
      <c r="P21" s="279"/>
    </row>
    <row r="22" spans="1:16" s="284" customFormat="1">
      <c r="A22" s="279"/>
      <c r="B22" s="249"/>
      <c r="C22" s="249"/>
      <c r="D22" s="249"/>
      <c r="E22" s="249"/>
      <c r="F22" s="249"/>
      <c r="G22" s="1112" t="s">
        <v>493</v>
      </c>
      <c r="H22" s="1113"/>
      <c r="I22" s="1113"/>
      <c r="J22" s="1114"/>
      <c r="K22" s="285">
        <v>97.3</v>
      </c>
      <c r="L22" s="286">
        <v>99.9</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5" t="s">
        <v>474</v>
      </c>
      <c r="L30" s="254"/>
      <c r="M30" s="255" t="s">
        <v>475</v>
      </c>
      <c r="N30" s="256"/>
    </row>
    <row r="31" spans="1:16">
      <c r="A31" s="248"/>
      <c r="B31" s="244"/>
      <c r="C31" s="244"/>
      <c r="D31" s="244"/>
      <c r="E31" s="244"/>
      <c r="F31" s="244"/>
      <c r="G31" s="257"/>
      <c r="H31" s="258"/>
      <c r="I31" s="258"/>
      <c r="J31" s="259"/>
      <c r="K31" s="1116"/>
      <c r="L31" s="260" t="s">
        <v>476</v>
      </c>
      <c r="M31" s="261" t="s">
        <v>477</v>
      </c>
      <c r="N31" s="262" t="s">
        <v>478</v>
      </c>
    </row>
    <row r="32" spans="1:16" ht="27" customHeight="1">
      <c r="A32" s="248"/>
      <c r="B32" s="244"/>
      <c r="C32" s="244"/>
      <c r="D32" s="244"/>
      <c r="E32" s="244"/>
      <c r="F32" s="244"/>
      <c r="G32" s="1128" t="s">
        <v>497</v>
      </c>
      <c r="H32" s="1129"/>
      <c r="I32" s="1129"/>
      <c r="J32" s="1130"/>
      <c r="K32" s="294">
        <v>18874445</v>
      </c>
      <c r="L32" s="294">
        <v>51715</v>
      </c>
      <c r="M32" s="295">
        <v>40803</v>
      </c>
      <c r="N32" s="296">
        <v>26.7</v>
      </c>
    </row>
    <row r="33" spans="1:16" ht="13.5" customHeight="1">
      <c r="A33" s="248"/>
      <c r="B33" s="244"/>
      <c r="C33" s="244"/>
      <c r="D33" s="244"/>
      <c r="E33" s="244"/>
      <c r="F33" s="244"/>
      <c r="G33" s="1128" t="s">
        <v>498</v>
      </c>
      <c r="H33" s="1129"/>
      <c r="I33" s="1129"/>
      <c r="J33" s="1130"/>
      <c r="K33" s="294" t="s">
        <v>484</v>
      </c>
      <c r="L33" s="294" t="s">
        <v>484</v>
      </c>
      <c r="M33" s="295" t="s">
        <v>484</v>
      </c>
      <c r="N33" s="296" t="s">
        <v>484</v>
      </c>
    </row>
    <row r="34" spans="1:16" ht="27" customHeight="1">
      <c r="A34" s="248"/>
      <c r="B34" s="244"/>
      <c r="C34" s="244"/>
      <c r="D34" s="244"/>
      <c r="E34" s="244"/>
      <c r="F34" s="244"/>
      <c r="G34" s="1128" t="s">
        <v>499</v>
      </c>
      <c r="H34" s="1129"/>
      <c r="I34" s="1129"/>
      <c r="J34" s="1130"/>
      <c r="K34" s="294" t="s">
        <v>484</v>
      </c>
      <c r="L34" s="294" t="s">
        <v>484</v>
      </c>
      <c r="M34" s="295">
        <v>114</v>
      </c>
      <c r="N34" s="296" t="s">
        <v>484</v>
      </c>
    </row>
    <row r="35" spans="1:16" ht="27" customHeight="1">
      <c r="A35" s="248"/>
      <c r="B35" s="244"/>
      <c r="C35" s="244"/>
      <c r="D35" s="244"/>
      <c r="E35" s="244"/>
      <c r="F35" s="244"/>
      <c r="G35" s="1128" t="s">
        <v>500</v>
      </c>
      <c r="H35" s="1129"/>
      <c r="I35" s="1129"/>
      <c r="J35" s="1130"/>
      <c r="K35" s="294">
        <v>3196816</v>
      </c>
      <c r="L35" s="294">
        <v>8759</v>
      </c>
      <c r="M35" s="295">
        <v>10245</v>
      </c>
      <c r="N35" s="296">
        <v>-14.5</v>
      </c>
    </row>
    <row r="36" spans="1:16" ht="27" customHeight="1">
      <c r="A36" s="248"/>
      <c r="B36" s="244"/>
      <c r="C36" s="244"/>
      <c r="D36" s="244"/>
      <c r="E36" s="244"/>
      <c r="F36" s="244"/>
      <c r="G36" s="1128" t="s">
        <v>501</v>
      </c>
      <c r="H36" s="1129"/>
      <c r="I36" s="1129"/>
      <c r="J36" s="1130"/>
      <c r="K36" s="294" t="s">
        <v>484</v>
      </c>
      <c r="L36" s="294" t="s">
        <v>484</v>
      </c>
      <c r="M36" s="295">
        <v>436</v>
      </c>
      <c r="N36" s="296" t="s">
        <v>484</v>
      </c>
    </row>
    <row r="37" spans="1:16" ht="13.5" customHeight="1">
      <c r="A37" s="248"/>
      <c r="B37" s="244"/>
      <c r="C37" s="244"/>
      <c r="D37" s="244"/>
      <c r="E37" s="244"/>
      <c r="F37" s="244"/>
      <c r="G37" s="1128" t="s">
        <v>502</v>
      </c>
      <c r="H37" s="1129"/>
      <c r="I37" s="1129"/>
      <c r="J37" s="1130"/>
      <c r="K37" s="294">
        <v>7821</v>
      </c>
      <c r="L37" s="294">
        <v>21</v>
      </c>
      <c r="M37" s="295">
        <v>818</v>
      </c>
      <c r="N37" s="296">
        <v>-97.4</v>
      </c>
    </row>
    <row r="38" spans="1:16" ht="27" customHeight="1">
      <c r="A38" s="248"/>
      <c r="B38" s="244"/>
      <c r="C38" s="244"/>
      <c r="D38" s="244"/>
      <c r="E38" s="244"/>
      <c r="F38" s="244"/>
      <c r="G38" s="1131" t="s">
        <v>503</v>
      </c>
      <c r="H38" s="1132"/>
      <c r="I38" s="1132"/>
      <c r="J38" s="1133"/>
      <c r="K38" s="297">
        <v>16734</v>
      </c>
      <c r="L38" s="297">
        <v>46</v>
      </c>
      <c r="M38" s="298">
        <v>5</v>
      </c>
      <c r="N38" s="299">
        <v>820</v>
      </c>
      <c r="O38" s="293"/>
    </row>
    <row r="39" spans="1:16">
      <c r="A39" s="248"/>
      <c r="B39" s="244"/>
      <c r="C39" s="244"/>
      <c r="D39" s="244"/>
      <c r="E39" s="244"/>
      <c r="F39" s="244"/>
      <c r="G39" s="1131" t="s">
        <v>504</v>
      </c>
      <c r="H39" s="1132"/>
      <c r="I39" s="1132"/>
      <c r="J39" s="1133"/>
      <c r="K39" s="300">
        <v>-3379267</v>
      </c>
      <c r="L39" s="300">
        <v>-9259</v>
      </c>
      <c r="M39" s="301">
        <v>-8579</v>
      </c>
      <c r="N39" s="302">
        <v>7.9</v>
      </c>
      <c r="O39" s="293"/>
    </row>
    <row r="40" spans="1:16" ht="27" customHeight="1">
      <c r="A40" s="248"/>
      <c r="B40" s="244"/>
      <c r="C40" s="244"/>
      <c r="D40" s="244"/>
      <c r="E40" s="244"/>
      <c r="F40" s="244"/>
      <c r="G40" s="1128" t="s">
        <v>505</v>
      </c>
      <c r="H40" s="1129"/>
      <c r="I40" s="1129"/>
      <c r="J40" s="1130"/>
      <c r="K40" s="300">
        <v>-9716675</v>
      </c>
      <c r="L40" s="300">
        <v>-26623</v>
      </c>
      <c r="M40" s="301">
        <v>-30169</v>
      </c>
      <c r="N40" s="302">
        <v>-11.8</v>
      </c>
      <c r="O40" s="293"/>
    </row>
    <row r="41" spans="1:16">
      <c r="A41" s="248"/>
      <c r="B41" s="244"/>
      <c r="C41" s="244"/>
      <c r="D41" s="244"/>
      <c r="E41" s="244"/>
      <c r="F41" s="244"/>
      <c r="G41" s="1134" t="s">
        <v>280</v>
      </c>
      <c r="H41" s="1135"/>
      <c r="I41" s="1135"/>
      <c r="J41" s="1136"/>
      <c r="K41" s="294">
        <v>8999874</v>
      </c>
      <c r="L41" s="300">
        <v>24659</v>
      </c>
      <c r="M41" s="301">
        <v>13672</v>
      </c>
      <c r="N41" s="302">
        <v>80.400000000000006</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3" t="s">
        <v>474</v>
      </c>
      <c r="J49" s="1125" t="s">
        <v>509</v>
      </c>
      <c r="K49" s="1126"/>
      <c r="L49" s="1126"/>
      <c r="M49" s="1126"/>
      <c r="N49" s="1127"/>
    </row>
    <row r="50" spans="1:14">
      <c r="A50" s="248"/>
      <c r="B50" s="244"/>
      <c r="C50" s="244"/>
      <c r="D50" s="244"/>
      <c r="E50" s="244"/>
      <c r="F50" s="244"/>
      <c r="G50" s="312"/>
      <c r="H50" s="313"/>
      <c r="I50" s="1124"/>
      <c r="J50" s="314" t="s">
        <v>510</v>
      </c>
      <c r="K50" s="315" t="s">
        <v>511</v>
      </c>
      <c r="L50" s="316" t="s">
        <v>512</v>
      </c>
      <c r="M50" s="317" t="s">
        <v>513</v>
      </c>
      <c r="N50" s="318" t="s">
        <v>514</v>
      </c>
    </row>
    <row r="51" spans="1:14">
      <c r="A51" s="248"/>
      <c r="B51" s="244"/>
      <c r="C51" s="244"/>
      <c r="D51" s="244"/>
      <c r="E51" s="244"/>
      <c r="F51" s="244"/>
      <c r="G51" s="310" t="s">
        <v>515</v>
      </c>
      <c r="H51" s="311"/>
      <c r="I51" s="319">
        <v>15181625</v>
      </c>
      <c r="J51" s="320">
        <v>41576</v>
      </c>
      <c r="K51" s="321">
        <v>20</v>
      </c>
      <c r="L51" s="322">
        <v>47646</v>
      </c>
      <c r="M51" s="323">
        <v>8.9</v>
      </c>
      <c r="N51" s="324">
        <v>11.1</v>
      </c>
    </row>
    <row r="52" spans="1:14">
      <c r="A52" s="248"/>
      <c r="B52" s="244"/>
      <c r="C52" s="244"/>
      <c r="D52" s="244"/>
      <c r="E52" s="244"/>
      <c r="F52" s="244"/>
      <c r="G52" s="325"/>
      <c r="H52" s="326" t="s">
        <v>516</v>
      </c>
      <c r="I52" s="327">
        <v>10360523</v>
      </c>
      <c r="J52" s="328">
        <v>28373</v>
      </c>
      <c r="K52" s="329">
        <v>14.9</v>
      </c>
      <c r="L52" s="330">
        <v>27308</v>
      </c>
      <c r="M52" s="331">
        <v>0.2</v>
      </c>
      <c r="N52" s="332">
        <v>14.7</v>
      </c>
    </row>
    <row r="53" spans="1:14">
      <c r="A53" s="248"/>
      <c r="B53" s="244"/>
      <c r="C53" s="244"/>
      <c r="D53" s="244"/>
      <c r="E53" s="244"/>
      <c r="F53" s="244"/>
      <c r="G53" s="310" t="s">
        <v>517</v>
      </c>
      <c r="H53" s="311"/>
      <c r="I53" s="319">
        <v>17927026</v>
      </c>
      <c r="J53" s="320">
        <v>49144</v>
      </c>
      <c r="K53" s="321">
        <v>18.2</v>
      </c>
      <c r="L53" s="322">
        <v>47155</v>
      </c>
      <c r="M53" s="323">
        <v>-1</v>
      </c>
      <c r="N53" s="324">
        <v>19.2</v>
      </c>
    </row>
    <row r="54" spans="1:14">
      <c r="A54" s="248"/>
      <c r="B54" s="244"/>
      <c r="C54" s="244"/>
      <c r="D54" s="244"/>
      <c r="E54" s="244"/>
      <c r="F54" s="244"/>
      <c r="G54" s="325"/>
      <c r="H54" s="326" t="s">
        <v>516</v>
      </c>
      <c r="I54" s="327">
        <v>13410470</v>
      </c>
      <c r="J54" s="328">
        <v>36763</v>
      </c>
      <c r="K54" s="329">
        <v>29.6</v>
      </c>
      <c r="L54" s="330">
        <v>26802</v>
      </c>
      <c r="M54" s="331">
        <v>-1.9</v>
      </c>
      <c r="N54" s="332">
        <v>31.5</v>
      </c>
    </row>
    <row r="55" spans="1:14">
      <c r="A55" s="248"/>
      <c r="B55" s="244"/>
      <c r="C55" s="244"/>
      <c r="D55" s="244"/>
      <c r="E55" s="244"/>
      <c r="F55" s="244"/>
      <c r="G55" s="310" t="s">
        <v>518</v>
      </c>
      <c r="H55" s="311"/>
      <c r="I55" s="319">
        <v>10482797</v>
      </c>
      <c r="J55" s="320">
        <v>28844</v>
      </c>
      <c r="K55" s="321">
        <v>-41.3</v>
      </c>
      <c r="L55" s="322">
        <v>43858</v>
      </c>
      <c r="M55" s="323">
        <v>-7</v>
      </c>
      <c r="N55" s="324">
        <v>-34.299999999999997</v>
      </c>
    </row>
    <row r="56" spans="1:14">
      <c r="A56" s="248"/>
      <c r="B56" s="244"/>
      <c r="C56" s="244"/>
      <c r="D56" s="244"/>
      <c r="E56" s="244"/>
      <c r="F56" s="244"/>
      <c r="G56" s="325"/>
      <c r="H56" s="326" t="s">
        <v>516</v>
      </c>
      <c r="I56" s="327">
        <v>4529365</v>
      </c>
      <c r="J56" s="328">
        <v>12463</v>
      </c>
      <c r="K56" s="329">
        <v>-66.099999999999994</v>
      </c>
      <c r="L56" s="330">
        <v>23714</v>
      </c>
      <c r="M56" s="331">
        <v>-11.5</v>
      </c>
      <c r="N56" s="332">
        <v>-54.6</v>
      </c>
    </row>
    <row r="57" spans="1:14">
      <c r="A57" s="248"/>
      <c r="B57" s="244"/>
      <c r="C57" s="244"/>
      <c r="D57" s="244"/>
      <c r="E57" s="244"/>
      <c r="F57" s="244"/>
      <c r="G57" s="310" t="s">
        <v>519</v>
      </c>
      <c r="H57" s="311"/>
      <c r="I57" s="319">
        <v>10155063</v>
      </c>
      <c r="J57" s="320">
        <v>27835</v>
      </c>
      <c r="K57" s="321">
        <v>-3.5</v>
      </c>
      <c r="L57" s="322">
        <v>41705</v>
      </c>
      <c r="M57" s="323">
        <v>-4.9000000000000004</v>
      </c>
      <c r="N57" s="324">
        <v>1.4</v>
      </c>
    </row>
    <row r="58" spans="1:14">
      <c r="A58" s="248"/>
      <c r="B58" s="244"/>
      <c r="C58" s="244"/>
      <c r="D58" s="244"/>
      <c r="E58" s="244"/>
      <c r="F58" s="244"/>
      <c r="G58" s="325"/>
      <c r="H58" s="326" t="s">
        <v>516</v>
      </c>
      <c r="I58" s="327">
        <v>4711128</v>
      </c>
      <c r="J58" s="328">
        <v>12913</v>
      </c>
      <c r="K58" s="329">
        <v>3.6</v>
      </c>
      <c r="L58" s="330">
        <v>22742</v>
      </c>
      <c r="M58" s="331">
        <v>-4.0999999999999996</v>
      </c>
      <c r="N58" s="332">
        <v>7.7</v>
      </c>
    </row>
    <row r="59" spans="1:14">
      <c r="A59" s="248"/>
      <c r="B59" s="244"/>
      <c r="C59" s="244"/>
      <c r="D59" s="244"/>
      <c r="E59" s="244"/>
      <c r="F59" s="244"/>
      <c r="G59" s="310" t="s">
        <v>520</v>
      </c>
      <c r="H59" s="311"/>
      <c r="I59" s="319">
        <v>10763123</v>
      </c>
      <c r="J59" s="320">
        <v>29491</v>
      </c>
      <c r="K59" s="321">
        <v>5.9</v>
      </c>
      <c r="L59" s="322">
        <v>47677</v>
      </c>
      <c r="M59" s="323">
        <v>14.3</v>
      </c>
      <c r="N59" s="324">
        <v>-8.4</v>
      </c>
    </row>
    <row r="60" spans="1:14">
      <c r="A60" s="248"/>
      <c r="B60" s="244"/>
      <c r="C60" s="244"/>
      <c r="D60" s="244"/>
      <c r="E60" s="244"/>
      <c r="F60" s="244"/>
      <c r="G60" s="325"/>
      <c r="H60" s="326" t="s">
        <v>516</v>
      </c>
      <c r="I60" s="333">
        <v>5517537</v>
      </c>
      <c r="J60" s="328">
        <v>15118</v>
      </c>
      <c r="K60" s="329">
        <v>17.100000000000001</v>
      </c>
      <c r="L60" s="330">
        <v>23360</v>
      </c>
      <c r="M60" s="331">
        <v>2.7</v>
      </c>
      <c r="N60" s="332">
        <v>14.4</v>
      </c>
    </row>
    <row r="61" spans="1:14">
      <c r="A61" s="248"/>
      <c r="B61" s="244"/>
      <c r="C61" s="244"/>
      <c r="D61" s="244"/>
      <c r="E61" s="244"/>
      <c r="F61" s="244"/>
      <c r="G61" s="310" t="s">
        <v>521</v>
      </c>
      <c r="H61" s="334"/>
      <c r="I61" s="335">
        <v>12901927</v>
      </c>
      <c r="J61" s="336">
        <v>35378</v>
      </c>
      <c r="K61" s="337">
        <v>-0.1</v>
      </c>
      <c r="L61" s="338">
        <v>45608</v>
      </c>
      <c r="M61" s="339">
        <v>2.1</v>
      </c>
      <c r="N61" s="324">
        <v>-2.2000000000000002</v>
      </c>
    </row>
    <row r="62" spans="1:14">
      <c r="A62" s="248"/>
      <c r="B62" s="244"/>
      <c r="C62" s="244"/>
      <c r="D62" s="244"/>
      <c r="E62" s="244"/>
      <c r="F62" s="244"/>
      <c r="G62" s="325"/>
      <c r="H62" s="326" t="s">
        <v>516</v>
      </c>
      <c r="I62" s="327">
        <v>7705805</v>
      </c>
      <c r="J62" s="328">
        <v>21126</v>
      </c>
      <c r="K62" s="329">
        <v>-0.2</v>
      </c>
      <c r="L62" s="330">
        <v>24785</v>
      </c>
      <c r="M62" s="331">
        <v>-2.9</v>
      </c>
      <c r="N62" s="332">
        <v>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7" t="s">
        <v>3</v>
      </c>
      <c r="D47" s="1137"/>
      <c r="E47" s="1138"/>
      <c r="F47" s="11">
        <v>1.86</v>
      </c>
      <c r="G47" s="12">
        <v>1.67</v>
      </c>
      <c r="H47" s="12">
        <v>0.59</v>
      </c>
      <c r="I47" s="12">
        <v>0.66</v>
      </c>
      <c r="J47" s="13">
        <v>0.71</v>
      </c>
    </row>
    <row r="48" spans="2:10" ht="57.75" customHeight="1">
      <c r="B48" s="14"/>
      <c r="C48" s="1139" t="s">
        <v>4</v>
      </c>
      <c r="D48" s="1139"/>
      <c r="E48" s="1140"/>
      <c r="F48" s="15">
        <v>0.11</v>
      </c>
      <c r="G48" s="16">
        <v>0.1</v>
      </c>
      <c r="H48" s="16">
        <v>0.1</v>
      </c>
      <c r="I48" s="16">
        <v>0.08</v>
      </c>
      <c r="J48" s="17">
        <v>0.65</v>
      </c>
    </row>
    <row r="49" spans="2:10" ht="57.75" customHeight="1" thickBot="1">
      <c r="B49" s="18"/>
      <c r="C49" s="1141" t="s">
        <v>5</v>
      </c>
      <c r="D49" s="1141"/>
      <c r="E49" s="1142"/>
      <c r="F49" s="19" t="s">
        <v>528</v>
      </c>
      <c r="G49" s="20" t="s">
        <v>529</v>
      </c>
      <c r="H49" s="20" t="s">
        <v>530</v>
      </c>
      <c r="I49" s="20" t="s">
        <v>531</v>
      </c>
      <c r="J49" s="21">
        <v>0.56999999999999995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49" t="s">
        <v>532</v>
      </c>
      <c r="D34" s="1149"/>
      <c r="E34" s="1150"/>
      <c r="F34" s="32" t="s">
        <v>533</v>
      </c>
      <c r="G34" s="33" t="s">
        <v>534</v>
      </c>
      <c r="H34" s="33" t="s">
        <v>535</v>
      </c>
      <c r="I34" s="33" t="s">
        <v>536</v>
      </c>
      <c r="J34" s="34" t="s">
        <v>537</v>
      </c>
      <c r="K34" s="22"/>
      <c r="L34" s="22"/>
      <c r="M34" s="22"/>
      <c r="N34" s="22"/>
      <c r="O34" s="22"/>
      <c r="P34" s="22"/>
    </row>
    <row r="35" spans="1:16" ht="39" customHeight="1">
      <c r="A35" s="22"/>
      <c r="B35" s="35"/>
      <c r="C35" s="1143" t="s">
        <v>538</v>
      </c>
      <c r="D35" s="1144"/>
      <c r="E35" s="1145"/>
      <c r="F35" s="36">
        <v>0</v>
      </c>
      <c r="G35" s="37">
        <v>0</v>
      </c>
      <c r="H35" s="37">
        <v>0</v>
      </c>
      <c r="I35" s="37">
        <v>0</v>
      </c>
      <c r="J35" s="38" t="s">
        <v>539</v>
      </c>
      <c r="K35" s="22"/>
      <c r="L35" s="22"/>
      <c r="M35" s="22"/>
      <c r="N35" s="22"/>
      <c r="O35" s="22"/>
      <c r="P35" s="22"/>
    </row>
    <row r="36" spans="1:16" ht="39" customHeight="1">
      <c r="A36" s="22"/>
      <c r="B36" s="35"/>
      <c r="C36" s="1143" t="s">
        <v>540</v>
      </c>
      <c r="D36" s="1144"/>
      <c r="E36" s="1145"/>
      <c r="F36" s="36">
        <v>2.62</v>
      </c>
      <c r="G36" s="37">
        <v>3.08</v>
      </c>
      <c r="H36" s="37">
        <v>3.33</v>
      </c>
      <c r="I36" s="37">
        <v>3.12</v>
      </c>
      <c r="J36" s="38">
        <v>3.29</v>
      </c>
      <c r="K36" s="22"/>
      <c r="L36" s="22"/>
      <c r="M36" s="22"/>
      <c r="N36" s="22"/>
      <c r="O36" s="22"/>
      <c r="P36" s="22"/>
    </row>
    <row r="37" spans="1:16" ht="39" customHeight="1">
      <c r="A37" s="22"/>
      <c r="B37" s="35"/>
      <c r="C37" s="1143" t="s">
        <v>541</v>
      </c>
      <c r="D37" s="1144"/>
      <c r="E37" s="1145"/>
      <c r="F37" s="36">
        <v>0.97</v>
      </c>
      <c r="G37" s="37">
        <v>0.95</v>
      </c>
      <c r="H37" s="37">
        <v>0.94</v>
      </c>
      <c r="I37" s="37">
        <v>0.9</v>
      </c>
      <c r="J37" s="38">
        <v>1.44</v>
      </c>
      <c r="K37" s="22"/>
      <c r="L37" s="22"/>
      <c r="M37" s="22"/>
      <c r="N37" s="22"/>
      <c r="O37" s="22"/>
      <c r="P37" s="22"/>
    </row>
    <row r="38" spans="1:16" ht="39" customHeight="1">
      <c r="A38" s="22"/>
      <c r="B38" s="35"/>
      <c r="C38" s="1143" t="s">
        <v>542</v>
      </c>
      <c r="D38" s="1144"/>
      <c r="E38" s="1145"/>
      <c r="F38" s="36">
        <v>0.19</v>
      </c>
      <c r="G38" s="37">
        <v>0.13</v>
      </c>
      <c r="H38" s="37">
        <v>0.01</v>
      </c>
      <c r="I38" s="37">
        <v>0.45</v>
      </c>
      <c r="J38" s="38">
        <v>0.16</v>
      </c>
      <c r="K38" s="22"/>
      <c r="L38" s="22"/>
      <c r="M38" s="22"/>
      <c r="N38" s="22"/>
      <c r="O38" s="22"/>
      <c r="P38" s="22"/>
    </row>
    <row r="39" spans="1:16" ht="39" customHeight="1">
      <c r="A39" s="22"/>
      <c r="B39" s="35"/>
      <c r="C39" s="1143" t="s">
        <v>543</v>
      </c>
      <c r="D39" s="1144"/>
      <c r="E39" s="1145"/>
      <c r="F39" s="36">
        <v>0.01</v>
      </c>
      <c r="G39" s="37">
        <v>0.01</v>
      </c>
      <c r="H39" s="37">
        <v>0.02</v>
      </c>
      <c r="I39" s="37">
        <v>0.01</v>
      </c>
      <c r="J39" s="38">
        <v>0.08</v>
      </c>
      <c r="K39" s="22"/>
      <c r="L39" s="22"/>
      <c r="M39" s="22"/>
      <c r="N39" s="22"/>
      <c r="O39" s="22"/>
      <c r="P39" s="22"/>
    </row>
    <row r="40" spans="1:16" ht="39" customHeight="1">
      <c r="A40" s="22"/>
      <c r="B40" s="35"/>
      <c r="C40" s="1143" t="s">
        <v>544</v>
      </c>
      <c r="D40" s="1144"/>
      <c r="E40" s="1145"/>
      <c r="F40" s="36" t="s">
        <v>545</v>
      </c>
      <c r="G40" s="37">
        <v>0.36</v>
      </c>
      <c r="H40" s="37">
        <v>0.64</v>
      </c>
      <c r="I40" s="37">
        <v>0.71</v>
      </c>
      <c r="J40" s="38">
        <v>0.05</v>
      </c>
      <c r="K40" s="22"/>
      <c r="L40" s="22"/>
      <c r="M40" s="22"/>
      <c r="N40" s="22"/>
      <c r="O40" s="22"/>
      <c r="P40" s="22"/>
    </row>
    <row r="41" spans="1:16" ht="39" customHeight="1">
      <c r="A41" s="22"/>
      <c r="B41" s="35"/>
      <c r="C41" s="1143" t="s">
        <v>546</v>
      </c>
      <c r="D41" s="1144"/>
      <c r="E41" s="1145"/>
      <c r="F41" s="36" t="s">
        <v>484</v>
      </c>
      <c r="G41" s="37" t="s">
        <v>484</v>
      </c>
      <c r="H41" s="37" t="s">
        <v>484</v>
      </c>
      <c r="I41" s="37" t="s">
        <v>484</v>
      </c>
      <c r="J41" s="38">
        <v>0.04</v>
      </c>
      <c r="K41" s="22"/>
      <c r="L41" s="22"/>
      <c r="M41" s="22"/>
      <c r="N41" s="22"/>
      <c r="O41" s="22"/>
      <c r="P41" s="22"/>
    </row>
    <row r="42" spans="1:16" ht="39" customHeight="1">
      <c r="A42" s="22"/>
      <c r="B42" s="39"/>
      <c r="C42" s="1143" t="s">
        <v>547</v>
      </c>
      <c r="D42" s="1144"/>
      <c r="E42" s="1145"/>
      <c r="F42" s="36" t="s">
        <v>548</v>
      </c>
      <c r="G42" s="37" t="s">
        <v>484</v>
      </c>
      <c r="H42" s="37" t="s">
        <v>484</v>
      </c>
      <c r="I42" s="37" t="s">
        <v>484</v>
      </c>
      <c r="J42" s="38" t="s">
        <v>484</v>
      </c>
      <c r="K42" s="22"/>
      <c r="L42" s="22"/>
      <c r="M42" s="22"/>
      <c r="N42" s="22"/>
      <c r="O42" s="22"/>
      <c r="P42" s="22"/>
    </row>
    <row r="43" spans="1:16" ht="39" customHeight="1" thickBot="1">
      <c r="A43" s="22"/>
      <c r="B43" s="40"/>
      <c r="C43" s="1146" t="s">
        <v>549</v>
      </c>
      <c r="D43" s="1147"/>
      <c r="E43" s="1148"/>
      <c r="F43" s="41">
        <v>0.04</v>
      </c>
      <c r="G43" s="42">
        <v>0.03</v>
      </c>
      <c r="H43" s="42">
        <v>0.02</v>
      </c>
      <c r="I43" s="42">
        <v>0.05</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59" t="s">
        <v>10</v>
      </c>
      <c r="C45" s="1160"/>
      <c r="D45" s="58"/>
      <c r="E45" s="1165" t="s">
        <v>11</v>
      </c>
      <c r="F45" s="1165"/>
      <c r="G45" s="1165"/>
      <c r="H45" s="1165"/>
      <c r="I45" s="1165"/>
      <c r="J45" s="1166"/>
      <c r="K45" s="59">
        <v>17815</v>
      </c>
      <c r="L45" s="60">
        <v>17929</v>
      </c>
      <c r="M45" s="60">
        <v>18079</v>
      </c>
      <c r="N45" s="60">
        <v>17740</v>
      </c>
      <c r="O45" s="61">
        <v>18874</v>
      </c>
      <c r="P45" s="48"/>
      <c r="Q45" s="48"/>
      <c r="R45" s="48"/>
      <c r="S45" s="48"/>
      <c r="T45" s="48"/>
      <c r="U45" s="48"/>
    </row>
    <row r="46" spans="1:21" ht="30.75" customHeight="1">
      <c r="A46" s="48"/>
      <c r="B46" s="1161"/>
      <c r="C46" s="1162"/>
      <c r="D46" s="62"/>
      <c r="E46" s="1153" t="s">
        <v>12</v>
      </c>
      <c r="F46" s="1153"/>
      <c r="G46" s="1153"/>
      <c r="H46" s="1153"/>
      <c r="I46" s="1153"/>
      <c r="J46" s="1154"/>
      <c r="K46" s="63" t="s">
        <v>484</v>
      </c>
      <c r="L46" s="64" t="s">
        <v>484</v>
      </c>
      <c r="M46" s="64" t="s">
        <v>484</v>
      </c>
      <c r="N46" s="64" t="s">
        <v>484</v>
      </c>
      <c r="O46" s="65" t="s">
        <v>484</v>
      </c>
      <c r="P46" s="48"/>
      <c r="Q46" s="48"/>
      <c r="R46" s="48"/>
      <c r="S46" s="48"/>
      <c r="T46" s="48"/>
      <c r="U46" s="48"/>
    </row>
    <row r="47" spans="1:21" ht="30.75" customHeight="1">
      <c r="A47" s="48"/>
      <c r="B47" s="1161"/>
      <c r="C47" s="1162"/>
      <c r="D47" s="62"/>
      <c r="E47" s="1153" t="s">
        <v>13</v>
      </c>
      <c r="F47" s="1153"/>
      <c r="G47" s="1153"/>
      <c r="H47" s="1153"/>
      <c r="I47" s="1153"/>
      <c r="J47" s="1154"/>
      <c r="K47" s="63" t="s">
        <v>484</v>
      </c>
      <c r="L47" s="64" t="s">
        <v>484</v>
      </c>
      <c r="M47" s="64" t="s">
        <v>484</v>
      </c>
      <c r="N47" s="64" t="s">
        <v>484</v>
      </c>
      <c r="O47" s="65" t="s">
        <v>484</v>
      </c>
      <c r="P47" s="48"/>
      <c r="Q47" s="48"/>
      <c r="R47" s="48"/>
      <c r="S47" s="48"/>
      <c r="T47" s="48"/>
      <c r="U47" s="48"/>
    </row>
    <row r="48" spans="1:21" ht="30.75" customHeight="1">
      <c r="A48" s="48"/>
      <c r="B48" s="1161"/>
      <c r="C48" s="1162"/>
      <c r="D48" s="62"/>
      <c r="E48" s="1153" t="s">
        <v>14</v>
      </c>
      <c r="F48" s="1153"/>
      <c r="G48" s="1153"/>
      <c r="H48" s="1153"/>
      <c r="I48" s="1153"/>
      <c r="J48" s="1154"/>
      <c r="K48" s="63">
        <v>3573</v>
      </c>
      <c r="L48" s="64">
        <v>3474</v>
      </c>
      <c r="M48" s="64">
        <v>3460</v>
      </c>
      <c r="N48" s="64">
        <v>3425</v>
      </c>
      <c r="O48" s="65">
        <v>3197</v>
      </c>
      <c r="P48" s="48"/>
      <c r="Q48" s="48"/>
      <c r="R48" s="48"/>
      <c r="S48" s="48"/>
      <c r="T48" s="48"/>
      <c r="U48" s="48"/>
    </row>
    <row r="49" spans="1:21" ht="30.75" customHeight="1">
      <c r="A49" s="48"/>
      <c r="B49" s="1161"/>
      <c r="C49" s="1162"/>
      <c r="D49" s="62"/>
      <c r="E49" s="1153" t="s">
        <v>15</v>
      </c>
      <c r="F49" s="1153"/>
      <c r="G49" s="1153"/>
      <c r="H49" s="1153"/>
      <c r="I49" s="1153"/>
      <c r="J49" s="1154"/>
      <c r="K49" s="63" t="s">
        <v>484</v>
      </c>
      <c r="L49" s="64" t="s">
        <v>484</v>
      </c>
      <c r="M49" s="64" t="s">
        <v>484</v>
      </c>
      <c r="N49" s="64" t="s">
        <v>484</v>
      </c>
      <c r="O49" s="65" t="s">
        <v>484</v>
      </c>
      <c r="P49" s="48"/>
      <c r="Q49" s="48"/>
      <c r="R49" s="48"/>
      <c r="S49" s="48"/>
      <c r="T49" s="48"/>
      <c r="U49" s="48"/>
    </row>
    <row r="50" spans="1:21" ht="30.75" customHeight="1">
      <c r="A50" s="48"/>
      <c r="B50" s="1161"/>
      <c r="C50" s="1162"/>
      <c r="D50" s="62"/>
      <c r="E50" s="1153" t="s">
        <v>16</v>
      </c>
      <c r="F50" s="1153"/>
      <c r="G50" s="1153"/>
      <c r="H50" s="1153"/>
      <c r="I50" s="1153"/>
      <c r="J50" s="1154"/>
      <c r="K50" s="63">
        <v>161</v>
      </c>
      <c r="L50" s="64">
        <v>57</v>
      </c>
      <c r="M50" s="64">
        <v>20</v>
      </c>
      <c r="N50" s="64">
        <v>38</v>
      </c>
      <c r="O50" s="65">
        <v>8</v>
      </c>
      <c r="P50" s="48"/>
      <c r="Q50" s="48"/>
      <c r="R50" s="48"/>
      <c r="S50" s="48"/>
      <c r="T50" s="48"/>
      <c r="U50" s="48"/>
    </row>
    <row r="51" spans="1:21" ht="30.75" customHeight="1">
      <c r="A51" s="48"/>
      <c r="B51" s="1163"/>
      <c r="C51" s="1164"/>
      <c r="D51" s="66"/>
      <c r="E51" s="1153" t="s">
        <v>17</v>
      </c>
      <c r="F51" s="1153"/>
      <c r="G51" s="1153"/>
      <c r="H51" s="1153"/>
      <c r="I51" s="1153"/>
      <c r="J51" s="1154"/>
      <c r="K51" s="63">
        <v>50</v>
      </c>
      <c r="L51" s="64">
        <v>29</v>
      </c>
      <c r="M51" s="64">
        <v>16</v>
      </c>
      <c r="N51" s="64">
        <v>30</v>
      </c>
      <c r="O51" s="65">
        <v>17</v>
      </c>
      <c r="P51" s="48"/>
      <c r="Q51" s="48"/>
      <c r="R51" s="48"/>
      <c r="S51" s="48"/>
      <c r="T51" s="48"/>
      <c r="U51" s="48"/>
    </row>
    <row r="52" spans="1:21" ht="30.75" customHeight="1">
      <c r="A52" s="48"/>
      <c r="B52" s="1151" t="s">
        <v>18</v>
      </c>
      <c r="C52" s="1152"/>
      <c r="D52" s="66"/>
      <c r="E52" s="1153" t="s">
        <v>19</v>
      </c>
      <c r="F52" s="1153"/>
      <c r="G52" s="1153"/>
      <c r="H52" s="1153"/>
      <c r="I52" s="1153"/>
      <c r="J52" s="1154"/>
      <c r="K52" s="63">
        <v>12388</v>
      </c>
      <c r="L52" s="64">
        <v>12378</v>
      </c>
      <c r="M52" s="64">
        <v>12698</v>
      </c>
      <c r="N52" s="64">
        <v>12819</v>
      </c>
      <c r="O52" s="65">
        <v>13096</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9211</v>
      </c>
      <c r="L53" s="69">
        <v>9111</v>
      </c>
      <c r="M53" s="69">
        <v>8877</v>
      </c>
      <c r="N53" s="69">
        <v>8414</v>
      </c>
      <c r="O53" s="70">
        <v>9000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167" t="s">
        <v>23</v>
      </c>
      <c r="C41" s="1168"/>
      <c r="D41" s="81"/>
      <c r="E41" s="1173" t="s">
        <v>24</v>
      </c>
      <c r="F41" s="1173"/>
      <c r="G41" s="1173"/>
      <c r="H41" s="1174"/>
      <c r="I41" s="82">
        <v>191544</v>
      </c>
      <c r="J41" s="83">
        <v>201274</v>
      </c>
      <c r="K41" s="83">
        <v>200580</v>
      </c>
      <c r="L41" s="83">
        <v>218935</v>
      </c>
      <c r="M41" s="84">
        <v>219339</v>
      </c>
    </row>
    <row r="42" spans="2:13" ht="27.75" customHeight="1">
      <c r="B42" s="1169"/>
      <c r="C42" s="1170"/>
      <c r="D42" s="85"/>
      <c r="E42" s="1175" t="s">
        <v>25</v>
      </c>
      <c r="F42" s="1175"/>
      <c r="G42" s="1175"/>
      <c r="H42" s="1176"/>
      <c r="I42" s="86">
        <v>1642</v>
      </c>
      <c r="J42" s="87">
        <v>1493</v>
      </c>
      <c r="K42" s="87">
        <v>881</v>
      </c>
      <c r="L42" s="87">
        <v>52</v>
      </c>
      <c r="M42" s="88">
        <v>46</v>
      </c>
    </row>
    <row r="43" spans="2:13" ht="27.75" customHeight="1">
      <c r="B43" s="1169"/>
      <c r="C43" s="1170"/>
      <c r="D43" s="85"/>
      <c r="E43" s="1175" t="s">
        <v>26</v>
      </c>
      <c r="F43" s="1175"/>
      <c r="G43" s="1175"/>
      <c r="H43" s="1176"/>
      <c r="I43" s="86">
        <v>48996</v>
      </c>
      <c r="J43" s="87">
        <v>46244</v>
      </c>
      <c r="K43" s="87">
        <v>44535</v>
      </c>
      <c r="L43" s="87">
        <v>42972</v>
      </c>
      <c r="M43" s="88">
        <v>41038</v>
      </c>
    </row>
    <row r="44" spans="2:13" ht="27.75" customHeight="1">
      <c r="B44" s="1169"/>
      <c r="C44" s="1170"/>
      <c r="D44" s="85"/>
      <c r="E44" s="1175" t="s">
        <v>27</v>
      </c>
      <c r="F44" s="1175"/>
      <c r="G44" s="1175"/>
      <c r="H44" s="1176"/>
      <c r="I44" s="86" t="s">
        <v>484</v>
      </c>
      <c r="J44" s="87" t="s">
        <v>484</v>
      </c>
      <c r="K44" s="87" t="s">
        <v>484</v>
      </c>
      <c r="L44" s="87" t="s">
        <v>484</v>
      </c>
      <c r="M44" s="88" t="s">
        <v>484</v>
      </c>
    </row>
    <row r="45" spans="2:13" ht="27.75" customHeight="1">
      <c r="B45" s="1169"/>
      <c r="C45" s="1170"/>
      <c r="D45" s="85"/>
      <c r="E45" s="1175" t="s">
        <v>28</v>
      </c>
      <c r="F45" s="1175"/>
      <c r="G45" s="1175"/>
      <c r="H45" s="1176"/>
      <c r="I45" s="86">
        <v>31336</v>
      </c>
      <c r="J45" s="87">
        <v>29675</v>
      </c>
      <c r="K45" s="87">
        <v>28907</v>
      </c>
      <c r="L45" s="87">
        <v>27339</v>
      </c>
      <c r="M45" s="88">
        <v>24869</v>
      </c>
    </row>
    <row r="46" spans="2:13" ht="27.75" customHeight="1">
      <c r="B46" s="1169"/>
      <c r="C46" s="1170"/>
      <c r="D46" s="85"/>
      <c r="E46" s="1175" t="s">
        <v>29</v>
      </c>
      <c r="F46" s="1175"/>
      <c r="G46" s="1175"/>
      <c r="H46" s="1176"/>
      <c r="I46" s="86">
        <v>20699</v>
      </c>
      <c r="J46" s="87">
        <v>18394</v>
      </c>
      <c r="K46" s="87">
        <v>18489</v>
      </c>
      <c r="L46" s="87" t="s">
        <v>484</v>
      </c>
      <c r="M46" s="88" t="s">
        <v>484</v>
      </c>
    </row>
    <row r="47" spans="2:13" ht="27.75" customHeight="1">
      <c r="B47" s="1169"/>
      <c r="C47" s="1170"/>
      <c r="D47" s="85"/>
      <c r="E47" s="1175" t="s">
        <v>30</v>
      </c>
      <c r="F47" s="1175"/>
      <c r="G47" s="1175"/>
      <c r="H47" s="1176"/>
      <c r="I47" s="86" t="s">
        <v>484</v>
      </c>
      <c r="J47" s="87" t="s">
        <v>484</v>
      </c>
      <c r="K47" s="87" t="s">
        <v>484</v>
      </c>
      <c r="L47" s="87" t="s">
        <v>484</v>
      </c>
      <c r="M47" s="88" t="s">
        <v>484</v>
      </c>
    </row>
    <row r="48" spans="2:13" ht="27.75" customHeight="1">
      <c r="B48" s="1171"/>
      <c r="C48" s="1172"/>
      <c r="D48" s="85"/>
      <c r="E48" s="1175" t="s">
        <v>31</v>
      </c>
      <c r="F48" s="1175"/>
      <c r="G48" s="1175"/>
      <c r="H48" s="1176"/>
      <c r="I48" s="86" t="s">
        <v>484</v>
      </c>
      <c r="J48" s="87" t="s">
        <v>484</v>
      </c>
      <c r="K48" s="87" t="s">
        <v>484</v>
      </c>
      <c r="L48" s="87" t="s">
        <v>484</v>
      </c>
      <c r="M48" s="88" t="s">
        <v>484</v>
      </c>
    </row>
    <row r="49" spans="2:13" ht="27.75" customHeight="1">
      <c r="B49" s="1177" t="s">
        <v>32</v>
      </c>
      <c r="C49" s="1178"/>
      <c r="D49" s="89"/>
      <c r="E49" s="1175" t="s">
        <v>33</v>
      </c>
      <c r="F49" s="1175"/>
      <c r="G49" s="1175"/>
      <c r="H49" s="1176"/>
      <c r="I49" s="86">
        <v>4945</v>
      </c>
      <c r="J49" s="87">
        <v>4964</v>
      </c>
      <c r="K49" s="87">
        <v>4080</v>
      </c>
      <c r="L49" s="87">
        <v>3992</v>
      </c>
      <c r="M49" s="88">
        <v>4666</v>
      </c>
    </row>
    <row r="50" spans="2:13" ht="27.75" customHeight="1">
      <c r="B50" s="1169"/>
      <c r="C50" s="1170"/>
      <c r="D50" s="85"/>
      <c r="E50" s="1175" t="s">
        <v>34</v>
      </c>
      <c r="F50" s="1175"/>
      <c r="G50" s="1175"/>
      <c r="H50" s="1176"/>
      <c r="I50" s="86">
        <v>43781</v>
      </c>
      <c r="J50" s="87">
        <v>42846</v>
      </c>
      <c r="K50" s="87">
        <v>40974</v>
      </c>
      <c r="L50" s="87">
        <v>39587</v>
      </c>
      <c r="M50" s="88">
        <v>37402</v>
      </c>
    </row>
    <row r="51" spans="2:13" ht="27.75" customHeight="1">
      <c r="B51" s="1171"/>
      <c r="C51" s="1172"/>
      <c r="D51" s="85"/>
      <c r="E51" s="1175" t="s">
        <v>35</v>
      </c>
      <c r="F51" s="1175"/>
      <c r="G51" s="1175"/>
      <c r="H51" s="1176"/>
      <c r="I51" s="86">
        <v>108885</v>
      </c>
      <c r="J51" s="87">
        <v>114183</v>
      </c>
      <c r="K51" s="87">
        <v>115911</v>
      </c>
      <c r="L51" s="87">
        <v>117770</v>
      </c>
      <c r="M51" s="88">
        <v>119945</v>
      </c>
    </row>
    <row r="52" spans="2:13" ht="27.75" customHeight="1" thickBot="1">
      <c r="B52" s="1179" t="s">
        <v>36</v>
      </c>
      <c r="C52" s="1180"/>
      <c r="D52" s="90"/>
      <c r="E52" s="1181" t="s">
        <v>37</v>
      </c>
      <c r="F52" s="1181"/>
      <c r="G52" s="1181"/>
      <c r="H52" s="1182"/>
      <c r="I52" s="91">
        <v>136606</v>
      </c>
      <c r="J52" s="92">
        <v>135088</v>
      </c>
      <c r="K52" s="92">
        <v>132425</v>
      </c>
      <c r="L52" s="92">
        <v>127949</v>
      </c>
      <c r="M52" s="93">
        <v>123279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41576</v>
      </c>
      <c r="E3" s="116"/>
      <c r="F3" s="117">
        <v>47646</v>
      </c>
      <c r="G3" s="118"/>
      <c r="H3" s="119"/>
    </row>
    <row r="4" spans="1:8">
      <c r="A4" s="120"/>
      <c r="B4" s="121"/>
      <c r="C4" s="122"/>
      <c r="D4" s="123">
        <v>28373</v>
      </c>
      <c r="E4" s="124"/>
      <c r="F4" s="125">
        <v>27308</v>
      </c>
      <c r="G4" s="126"/>
      <c r="H4" s="127"/>
    </row>
    <row r="5" spans="1:8">
      <c r="A5" s="108" t="s">
        <v>517</v>
      </c>
      <c r="B5" s="113"/>
      <c r="C5" s="114"/>
      <c r="D5" s="115">
        <v>49144</v>
      </c>
      <c r="E5" s="116"/>
      <c r="F5" s="117">
        <v>47155</v>
      </c>
      <c r="G5" s="118"/>
      <c r="H5" s="119"/>
    </row>
    <row r="6" spans="1:8">
      <c r="A6" s="120"/>
      <c r="B6" s="121"/>
      <c r="C6" s="122"/>
      <c r="D6" s="123">
        <v>36763</v>
      </c>
      <c r="E6" s="124"/>
      <c r="F6" s="125">
        <v>26802</v>
      </c>
      <c r="G6" s="126"/>
      <c r="H6" s="127"/>
    </row>
    <row r="7" spans="1:8">
      <c r="A7" s="108" t="s">
        <v>518</v>
      </c>
      <c r="B7" s="113"/>
      <c r="C7" s="114"/>
      <c r="D7" s="115">
        <v>28844</v>
      </c>
      <c r="E7" s="116"/>
      <c r="F7" s="117">
        <v>43858</v>
      </c>
      <c r="G7" s="118"/>
      <c r="H7" s="119"/>
    </row>
    <row r="8" spans="1:8">
      <c r="A8" s="120"/>
      <c r="B8" s="121"/>
      <c r="C8" s="122"/>
      <c r="D8" s="123">
        <v>12463</v>
      </c>
      <c r="E8" s="124"/>
      <c r="F8" s="125">
        <v>23714</v>
      </c>
      <c r="G8" s="126"/>
      <c r="H8" s="127"/>
    </row>
    <row r="9" spans="1:8">
      <c r="A9" s="108" t="s">
        <v>519</v>
      </c>
      <c r="B9" s="113"/>
      <c r="C9" s="114"/>
      <c r="D9" s="115">
        <v>27835</v>
      </c>
      <c r="E9" s="116"/>
      <c r="F9" s="117">
        <v>41705</v>
      </c>
      <c r="G9" s="118"/>
      <c r="H9" s="119"/>
    </row>
    <row r="10" spans="1:8">
      <c r="A10" s="120"/>
      <c r="B10" s="121"/>
      <c r="C10" s="122"/>
      <c r="D10" s="123">
        <v>12913</v>
      </c>
      <c r="E10" s="124"/>
      <c r="F10" s="125">
        <v>22742</v>
      </c>
      <c r="G10" s="126"/>
      <c r="H10" s="127"/>
    </row>
    <row r="11" spans="1:8">
      <c r="A11" s="108" t="s">
        <v>520</v>
      </c>
      <c r="B11" s="113"/>
      <c r="C11" s="114"/>
      <c r="D11" s="115">
        <v>29491</v>
      </c>
      <c r="E11" s="116"/>
      <c r="F11" s="117">
        <v>47677</v>
      </c>
      <c r="G11" s="118"/>
      <c r="H11" s="119"/>
    </row>
    <row r="12" spans="1:8">
      <c r="A12" s="120"/>
      <c r="B12" s="121"/>
      <c r="C12" s="128"/>
      <c r="D12" s="123">
        <v>15118</v>
      </c>
      <c r="E12" s="124"/>
      <c r="F12" s="125">
        <v>23360</v>
      </c>
      <c r="G12" s="126"/>
      <c r="H12" s="127"/>
    </row>
    <row r="13" spans="1:8">
      <c r="A13" s="108"/>
      <c r="B13" s="113"/>
      <c r="C13" s="129"/>
      <c r="D13" s="130">
        <v>35378</v>
      </c>
      <c r="E13" s="131"/>
      <c r="F13" s="132">
        <v>45608</v>
      </c>
      <c r="G13" s="133"/>
      <c r="H13" s="119"/>
    </row>
    <row r="14" spans="1:8">
      <c r="A14" s="120"/>
      <c r="B14" s="121"/>
      <c r="C14" s="122"/>
      <c r="D14" s="123">
        <v>21126</v>
      </c>
      <c r="E14" s="124"/>
      <c r="F14" s="125">
        <v>24785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0.11</v>
      </c>
      <c r="C19" s="134">
        <f>ROUND(VALUE(SUBSTITUTE(実質収支比率等に係る経年分析!G$48,"▲","-")),2)</f>
        <v>0.1</v>
      </c>
      <c r="D19" s="134">
        <f>ROUND(VALUE(SUBSTITUTE(実質収支比率等に係る経年分析!H$48,"▲","-")),2)</f>
        <v>0.1</v>
      </c>
      <c r="E19" s="134">
        <f>ROUND(VALUE(SUBSTITUTE(実質収支比率等に係る経年分析!I$48,"▲","-")),2)</f>
        <v>0.08</v>
      </c>
      <c r="F19" s="134">
        <f>ROUND(VALUE(SUBSTITUTE(実質収支比率等に係る経年分析!J$48,"▲","-")),2)</f>
        <v>0.65</v>
      </c>
    </row>
    <row r="20" spans="1:11">
      <c r="A20" s="134" t="s">
        <v>42</v>
      </c>
      <c r="B20" s="134">
        <f>ROUND(VALUE(SUBSTITUTE(実質収支比率等に係る経年分析!F$47,"▲","-")),2)</f>
        <v>1.86</v>
      </c>
      <c r="C20" s="134">
        <f>ROUND(VALUE(SUBSTITUTE(実質収支比率等に係る経年分析!G$47,"▲","-")),2)</f>
        <v>1.67</v>
      </c>
      <c r="D20" s="134">
        <f>ROUND(VALUE(SUBSTITUTE(実質収支比率等に係る経年分析!H$47,"▲","-")),2)</f>
        <v>0.59</v>
      </c>
      <c r="E20" s="134">
        <f>ROUND(VALUE(SUBSTITUTE(実質収支比率等に係る経年分析!I$47,"▲","-")),2)</f>
        <v>0.66</v>
      </c>
      <c r="F20" s="134">
        <f>ROUND(VALUE(SUBSTITUTE(実質収支比率等に係る経年分析!J$47,"▲","-")),2)</f>
        <v>0.71</v>
      </c>
    </row>
    <row r="21" spans="1:11">
      <c r="A21" s="134" t="s">
        <v>43</v>
      </c>
      <c r="B21" s="134">
        <f>IF(ISNUMBER(VALUE(SUBSTITUTE(実質収支比率等に係る経年分析!F$49,"▲","-"))),ROUND(VALUE(SUBSTITUTE(実質収支比率等に係る経年分析!F$49,"▲","-")),2),NA())</f>
        <v>-0.16</v>
      </c>
      <c r="C21" s="134">
        <f>IF(ISNUMBER(VALUE(SUBSTITUTE(実質収支比率等に係る経年分析!G$49,"▲","-"))),ROUND(VALUE(SUBSTITUTE(実質収支比率等に係る経年分析!G$49,"▲","-")),2),NA())</f>
        <v>-0.25</v>
      </c>
      <c r="D21" s="134">
        <f>IF(ISNUMBER(VALUE(SUBSTITUTE(実質収支比率等に係る経年分析!H$49,"▲","-"))),ROUND(VALUE(SUBSTITUTE(実質収支比率等に係る経年分析!H$49,"▲","-")),2),NA())</f>
        <v>-1.1299999999999999</v>
      </c>
      <c r="E21" s="134">
        <f>IF(ISNUMBER(VALUE(SUBSTITUTE(実質収支比率等に係る経年分析!I$49,"▲","-"))),ROUND(VALUE(SUBSTITUTE(実質収支比率等に係る経年分析!I$49,"▲","-")),2),NA())</f>
        <v>-0.02</v>
      </c>
      <c r="F21" s="134">
        <f>IF(ISNUMBER(VALUE(SUBSTITUTE(実質収支比率等に係る経年分析!J$49,"▲","-"))),ROUND(VALUE(SUBSTITUTE(実質収支比率等に係る経年分析!J$49,"▲","-")),2),NA())</f>
        <v>0.56999999999999995</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1.79</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都祁水道事業会計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国民健康保険特別会計</v>
      </c>
      <c r="B30" s="135">
        <f>IF(ROUND(VALUE(SUBSTITUTE(連結実質赤字比率に係る赤字・黒字の構成分析!F$40,"▲", "-")), 2) &lt; 0, ABS(ROUND(VALUE(SUBSTITUTE(連結実質赤字比率に係る赤字・黒字の構成分析!F$40,"▲", "-")), 2)), NA())</f>
        <v>0.41</v>
      </c>
      <c r="C30" s="135" t="e">
        <f>IF(ROUND(VALUE(SUBSTITUTE(連結実質赤字比率に係る赤字・黒字の構成分析!F$40,"▲", "-")), 2) &gt;= 0, ABS(ROUND(VALUE(SUBSTITUTE(連結実質赤字比率に係る赤字・黒字の構成分析!F$40,"▲", "-")), 2)), NA())</f>
        <v>#N/A</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0.71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1.44</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3.29</v>
      </c>
    </row>
    <row r="35" spans="1:16">
      <c r="A35" s="135" t="str">
        <f>IF(連結実質赤字比率に係る赤字・黒字の構成分析!C$35="",NA(),連結実質赤字比率に係る赤字・黒字の構成分析!C$35)</f>
        <v>下水道事業費特別会計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f>IF(ROUND(VALUE(SUBSTITUTE(連結実質赤字比率に係る赤字・黒字の構成分析!J$35,"▲", "-")), 2) &lt; 0, ABS(ROUND(VALUE(SUBSTITUTE(連結実質赤字比率に係る赤字・黒字の構成分析!J$35,"▲", "-")), 2)), NA())</f>
        <v>0.52</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住宅新築資金等貸付金特別会計</v>
      </c>
      <c r="B36" s="135">
        <f>IF(ROUND(VALUE(SUBSTITUTE(連結実質赤字比率に係る赤字・黒字の構成分析!F$34,"▲", "-")), 2) &lt; 0, ABS(ROUND(VALUE(SUBSTITUTE(連結実質赤字比率に係る赤字・黒字の構成分析!F$34,"▲", "-")), 2)), NA())</f>
        <v>0.86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0.85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0.84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0.82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0.78</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12388</v>
      </c>
      <c r="E42" s="136"/>
      <c r="F42" s="136"/>
      <c r="G42" s="136">
        <f>'実質公債費比率（分子）の構造'!L$52</f>
        <v>12378</v>
      </c>
      <c r="H42" s="136"/>
      <c r="I42" s="136"/>
      <c r="J42" s="136">
        <f>'実質公債費比率（分子）の構造'!M$52</f>
        <v>12698</v>
      </c>
      <c r="K42" s="136"/>
      <c r="L42" s="136"/>
      <c r="M42" s="136">
        <f>'実質公債費比率（分子）の構造'!N$52</f>
        <v>12819</v>
      </c>
      <c r="N42" s="136"/>
      <c r="O42" s="136"/>
      <c r="P42" s="136">
        <f>'実質公債費比率（分子）の構造'!O$52</f>
        <v>13096</v>
      </c>
    </row>
    <row r="43" spans="1:16">
      <c r="A43" s="136" t="s">
        <v>51</v>
      </c>
      <c r="B43" s="136">
        <f>'実質公債費比率（分子）の構造'!K$51</f>
        <v>50</v>
      </c>
      <c r="C43" s="136"/>
      <c r="D43" s="136"/>
      <c r="E43" s="136">
        <f>'実質公債費比率（分子）の構造'!L$51</f>
        <v>29</v>
      </c>
      <c r="F43" s="136"/>
      <c r="G43" s="136"/>
      <c r="H43" s="136">
        <f>'実質公債費比率（分子）の構造'!M$51</f>
        <v>16</v>
      </c>
      <c r="I43" s="136"/>
      <c r="J43" s="136"/>
      <c r="K43" s="136">
        <f>'実質公債費比率（分子）の構造'!N$51</f>
        <v>30</v>
      </c>
      <c r="L43" s="136"/>
      <c r="M43" s="136"/>
      <c r="N43" s="136">
        <f>'実質公債費比率（分子）の構造'!O$51</f>
        <v>17</v>
      </c>
      <c r="O43" s="136"/>
      <c r="P43" s="136"/>
    </row>
    <row r="44" spans="1:16">
      <c r="A44" s="136" t="s">
        <v>52</v>
      </c>
      <c r="B44" s="136">
        <f>'実質公債費比率（分子）の構造'!K$50</f>
        <v>161</v>
      </c>
      <c r="C44" s="136"/>
      <c r="D44" s="136"/>
      <c r="E44" s="136">
        <f>'実質公債費比率（分子）の構造'!L$50</f>
        <v>57</v>
      </c>
      <c r="F44" s="136"/>
      <c r="G44" s="136"/>
      <c r="H44" s="136">
        <f>'実質公債費比率（分子）の構造'!M$50</f>
        <v>20</v>
      </c>
      <c r="I44" s="136"/>
      <c r="J44" s="136"/>
      <c r="K44" s="136">
        <f>'実質公債費比率（分子）の構造'!N$50</f>
        <v>38</v>
      </c>
      <c r="L44" s="136"/>
      <c r="M44" s="136"/>
      <c r="N44" s="136">
        <f>'実質公債費比率（分子）の構造'!O$50</f>
        <v>8</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3573</v>
      </c>
      <c r="C46" s="136"/>
      <c r="D46" s="136"/>
      <c r="E46" s="136">
        <f>'実質公債費比率（分子）の構造'!L$48</f>
        <v>3474</v>
      </c>
      <c r="F46" s="136"/>
      <c r="G46" s="136"/>
      <c r="H46" s="136">
        <f>'実質公債費比率（分子）の構造'!M$48</f>
        <v>3460</v>
      </c>
      <c r="I46" s="136"/>
      <c r="J46" s="136"/>
      <c r="K46" s="136">
        <f>'実質公債費比率（分子）の構造'!N$48</f>
        <v>3425</v>
      </c>
      <c r="L46" s="136"/>
      <c r="M46" s="136"/>
      <c r="N46" s="136">
        <f>'実質公債費比率（分子）の構造'!O$48</f>
        <v>3197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17815</v>
      </c>
      <c r="C49" s="136"/>
      <c r="D49" s="136"/>
      <c r="E49" s="136">
        <f>'実質公債費比率（分子）の構造'!L$45</f>
        <v>17929</v>
      </c>
      <c r="F49" s="136"/>
      <c r="G49" s="136"/>
      <c r="H49" s="136">
        <f>'実質公債費比率（分子）の構造'!M$45</f>
        <v>18079</v>
      </c>
      <c r="I49" s="136"/>
      <c r="J49" s="136"/>
      <c r="K49" s="136">
        <f>'実質公債費比率（分子）の構造'!N$45</f>
        <v>17740</v>
      </c>
      <c r="L49" s="136"/>
      <c r="M49" s="136"/>
      <c r="N49" s="136">
        <f>'実質公債費比率（分子）の構造'!O$45</f>
        <v>18874</v>
      </c>
      <c r="O49" s="136"/>
      <c r="P49" s="136"/>
    </row>
    <row r="50" spans="1:16">
      <c r="A50" s="136" t="s">
        <v>58</v>
      </c>
      <c r="B50" s="136" t="e">
        <f>NA()</f>
        <v>#N/A</v>
      </c>
      <c r="C50" s="136">
        <f>IF(ISNUMBER('実質公債費比率（分子）の構造'!K$53),'実質公債費比率（分子）の構造'!K$53,NA())</f>
        <v>9211</v>
      </c>
      <c r="D50" s="136" t="e">
        <f>NA()</f>
        <v>#N/A</v>
      </c>
      <c r="E50" s="136" t="e">
        <f>NA()</f>
        <v>#N/A</v>
      </c>
      <c r="F50" s="136">
        <f>IF(ISNUMBER('実質公債費比率（分子）の構造'!L$53),'実質公債費比率（分子）の構造'!L$53,NA())</f>
        <v>9111</v>
      </c>
      <c r="G50" s="136" t="e">
        <f>NA()</f>
        <v>#N/A</v>
      </c>
      <c r="H50" s="136" t="e">
        <f>NA()</f>
        <v>#N/A</v>
      </c>
      <c r="I50" s="136">
        <f>IF(ISNUMBER('実質公債費比率（分子）の構造'!M$53),'実質公債費比率（分子）の構造'!M$53,NA())</f>
        <v>8877</v>
      </c>
      <c r="J50" s="136" t="e">
        <f>NA()</f>
        <v>#N/A</v>
      </c>
      <c r="K50" s="136" t="e">
        <f>NA()</f>
        <v>#N/A</v>
      </c>
      <c r="L50" s="136">
        <f>IF(ISNUMBER('実質公債費比率（分子）の構造'!N$53),'実質公債費比率（分子）の構造'!N$53,NA())</f>
        <v>8414</v>
      </c>
      <c r="M50" s="136" t="e">
        <f>NA()</f>
        <v>#N/A</v>
      </c>
      <c r="N50" s="136" t="e">
        <f>NA()</f>
        <v>#N/A</v>
      </c>
      <c r="O50" s="136">
        <f>IF(ISNUMBER('実質公債費比率（分子）の構造'!O$53),'実質公債費比率（分子）の構造'!O$53,NA())</f>
        <v>9000</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108885</v>
      </c>
      <c r="E56" s="135"/>
      <c r="F56" s="135"/>
      <c r="G56" s="135">
        <f>'将来負担比率（分子）の構造'!J$51</f>
        <v>114183</v>
      </c>
      <c r="H56" s="135"/>
      <c r="I56" s="135"/>
      <c r="J56" s="135">
        <f>'将来負担比率（分子）の構造'!K$51</f>
        <v>115911</v>
      </c>
      <c r="K56" s="135"/>
      <c r="L56" s="135"/>
      <c r="M56" s="135">
        <f>'将来負担比率（分子）の構造'!L$51</f>
        <v>117770</v>
      </c>
      <c r="N56" s="135"/>
      <c r="O56" s="135"/>
      <c r="P56" s="135">
        <f>'将来負担比率（分子）の構造'!M$51</f>
        <v>119945</v>
      </c>
    </row>
    <row r="57" spans="1:16">
      <c r="A57" s="135" t="s">
        <v>34</v>
      </c>
      <c r="B57" s="135"/>
      <c r="C57" s="135"/>
      <c r="D57" s="135">
        <f>'将来負担比率（分子）の構造'!I$50</f>
        <v>43781</v>
      </c>
      <c r="E57" s="135"/>
      <c r="F57" s="135"/>
      <c r="G57" s="135">
        <f>'将来負担比率（分子）の構造'!J$50</f>
        <v>42846</v>
      </c>
      <c r="H57" s="135"/>
      <c r="I57" s="135"/>
      <c r="J57" s="135">
        <f>'将来負担比率（分子）の構造'!K$50</f>
        <v>40974</v>
      </c>
      <c r="K57" s="135"/>
      <c r="L57" s="135"/>
      <c r="M57" s="135">
        <f>'将来負担比率（分子）の構造'!L$50</f>
        <v>39587</v>
      </c>
      <c r="N57" s="135"/>
      <c r="O57" s="135"/>
      <c r="P57" s="135">
        <f>'将来負担比率（分子）の構造'!M$50</f>
        <v>37402</v>
      </c>
    </row>
    <row r="58" spans="1:16">
      <c r="A58" s="135" t="s">
        <v>33</v>
      </c>
      <c r="B58" s="135"/>
      <c r="C58" s="135"/>
      <c r="D58" s="135">
        <f>'将来負担比率（分子）の構造'!I$49</f>
        <v>4945</v>
      </c>
      <c r="E58" s="135"/>
      <c r="F58" s="135"/>
      <c r="G58" s="135">
        <f>'将来負担比率（分子）の構造'!J$49</f>
        <v>4964</v>
      </c>
      <c r="H58" s="135"/>
      <c r="I58" s="135"/>
      <c r="J58" s="135">
        <f>'将来負担比率（分子）の構造'!K$49</f>
        <v>4080</v>
      </c>
      <c r="K58" s="135"/>
      <c r="L58" s="135"/>
      <c r="M58" s="135">
        <f>'将来負担比率（分子）の構造'!L$49</f>
        <v>3992</v>
      </c>
      <c r="N58" s="135"/>
      <c r="O58" s="135"/>
      <c r="P58" s="135">
        <f>'将来負担比率（分子）の構造'!M$49</f>
        <v>4666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20699</v>
      </c>
      <c r="C61" s="135"/>
      <c r="D61" s="135"/>
      <c r="E61" s="135">
        <f>'将来負担比率（分子）の構造'!J$46</f>
        <v>18394</v>
      </c>
      <c r="F61" s="135"/>
      <c r="G61" s="135"/>
      <c r="H61" s="135">
        <f>'将来負担比率（分子）の構造'!K$46</f>
        <v>18489</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31336</v>
      </c>
      <c r="C62" s="135"/>
      <c r="D62" s="135"/>
      <c r="E62" s="135">
        <f>'将来負担比率（分子）の構造'!J$45</f>
        <v>29675</v>
      </c>
      <c r="F62" s="135"/>
      <c r="G62" s="135"/>
      <c r="H62" s="135">
        <f>'将来負担比率（分子）の構造'!K$45</f>
        <v>28907</v>
      </c>
      <c r="I62" s="135"/>
      <c r="J62" s="135"/>
      <c r="K62" s="135">
        <f>'将来負担比率（分子）の構造'!L$45</f>
        <v>27339</v>
      </c>
      <c r="L62" s="135"/>
      <c r="M62" s="135"/>
      <c r="N62" s="135">
        <f>'将来負担比率（分子）の構造'!M$45</f>
        <v>24869</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48996</v>
      </c>
      <c r="C64" s="135"/>
      <c r="D64" s="135"/>
      <c r="E64" s="135">
        <f>'将来負担比率（分子）の構造'!J$43</f>
        <v>46244</v>
      </c>
      <c r="F64" s="135"/>
      <c r="G64" s="135"/>
      <c r="H64" s="135">
        <f>'将来負担比率（分子）の構造'!K$43</f>
        <v>44535</v>
      </c>
      <c r="I64" s="135"/>
      <c r="J64" s="135"/>
      <c r="K64" s="135">
        <f>'将来負担比率（分子）の構造'!L$43</f>
        <v>42972</v>
      </c>
      <c r="L64" s="135"/>
      <c r="M64" s="135"/>
      <c r="N64" s="135">
        <f>'将来負担比率（分子）の構造'!M$43</f>
        <v>41038</v>
      </c>
      <c r="O64" s="135"/>
      <c r="P64" s="135"/>
    </row>
    <row r="65" spans="1:16">
      <c r="A65" s="135" t="s">
        <v>25</v>
      </c>
      <c r="B65" s="135">
        <f>'将来負担比率（分子）の構造'!I$42</f>
        <v>1642</v>
      </c>
      <c r="C65" s="135"/>
      <c r="D65" s="135"/>
      <c r="E65" s="135">
        <f>'将来負担比率（分子）の構造'!J$42</f>
        <v>1493</v>
      </c>
      <c r="F65" s="135"/>
      <c r="G65" s="135"/>
      <c r="H65" s="135">
        <f>'将来負担比率（分子）の構造'!K$42</f>
        <v>881</v>
      </c>
      <c r="I65" s="135"/>
      <c r="J65" s="135"/>
      <c r="K65" s="135">
        <f>'将来負担比率（分子）の構造'!L$42</f>
        <v>52</v>
      </c>
      <c r="L65" s="135"/>
      <c r="M65" s="135"/>
      <c r="N65" s="135">
        <f>'将来負担比率（分子）の構造'!M$42</f>
        <v>46</v>
      </c>
      <c r="O65" s="135"/>
      <c r="P65" s="135"/>
    </row>
    <row r="66" spans="1:16">
      <c r="A66" s="135" t="s">
        <v>24</v>
      </c>
      <c r="B66" s="135">
        <f>'将来負担比率（分子）の構造'!I$41</f>
        <v>191544</v>
      </c>
      <c r="C66" s="135"/>
      <c r="D66" s="135"/>
      <c r="E66" s="135">
        <f>'将来負担比率（分子）の構造'!J$41</f>
        <v>201274</v>
      </c>
      <c r="F66" s="135"/>
      <c r="G66" s="135"/>
      <c r="H66" s="135">
        <f>'将来負担比率（分子）の構造'!K$41</f>
        <v>200580</v>
      </c>
      <c r="I66" s="135"/>
      <c r="J66" s="135"/>
      <c r="K66" s="135">
        <f>'将来負担比率（分子）の構造'!L$41</f>
        <v>218935</v>
      </c>
      <c r="L66" s="135"/>
      <c r="M66" s="135"/>
      <c r="N66" s="135">
        <f>'将来負担比率（分子）の構造'!M$41</f>
        <v>219339</v>
      </c>
      <c r="O66" s="135"/>
      <c r="P66" s="135"/>
    </row>
    <row r="67" spans="1:16">
      <c r="A67" s="135" t="s">
        <v>62</v>
      </c>
      <c r="B67" s="135" t="e">
        <f>NA()</f>
        <v>#N/A</v>
      </c>
      <c r="C67" s="135">
        <f>IF(ISNUMBER('将来負担比率（分子）の構造'!I$52), IF('将来負担比率（分子）の構造'!I$52 &lt; 0, 0, '将来負担比率（分子）の構造'!I$52), NA())</f>
        <v>136606</v>
      </c>
      <c r="D67" s="135" t="e">
        <f>NA()</f>
        <v>#N/A</v>
      </c>
      <c r="E67" s="135" t="e">
        <f>NA()</f>
        <v>#N/A</v>
      </c>
      <c r="F67" s="135">
        <f>IF(ISNUMBER('将来負担比率（分子）の構造'!J$52), IF('将来負担比率（分子）の構造'!J$52 &lt; 0, 0, '将来負担比率（分子）の構造'!J$52), NA())</f>
        <v>135088</v>
      </c>
      <c r="G67" s="135" t="e">
        <f>NA()</f>
        <v>#N/A</v>
      </c>
      <c r="H67" s="135" t="e">
        <f>NA()</f>
        <v>#N/A</v>
      </c>
      <c r="I67" s="135">
        <f>IF(ISNUMBER('将来負担比率（分子）の構造'!K$52), IF('将来負担比率（分子）の構造'!K$52 &lt; 0, 0, '将来負担比率（分子）の構造'!K$52), NA())</f>
        <v>132425</v>
      </c>
      <c r="J67" s="135" t="e">
        <f>NA()</f>
        <v>#N/A</v>
      </c>
      <c r="K67" s="135" t="e">
        <f>NA()</f>
        <v>#N/A</v>
      </c>
      <c r="L67" s="135">
        <f>IF(ISNUMBER('将来負担比率（分子）の構造'!L$52), IF('将来負担比率（分子）の構造'!L$52 &lt; 0, 0, '将来負担比率（分子）の構造'!L$52), NA())</f>
        <v>127949</v>
      </c>
      <c r="M67" s="135" t="e">
        <f>NA()</f>
        <v>#N/A</v>
      </c>
      <c r="N67" s="135" t="e">
        <f>NA()</f>
        <v>#N/A</v>
      </c>
      <c r="O67" s="135">
        <f>IF(ISNUMBER('将来負担比率（分子）の構造'!M$52), IF('将来負担比率（分子）の構造'!M$52 &lt; 0, 0, '将来負担比率（分子）の構造'!M$52), NA())</f>
        <v>123279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2015-04-27T00:52:09Z</cp:lastPrinted>
  <dcterms:created xsi:type="dcterms:W3CDTF">2015-02-17T07:17:03Z</dcterms:created>
  <dcterms:modified xsi:type="dcterms:W3CDTF">2015-04-27T01:24:55Z</dcterms:modified>
  <cp:category/>
</cp:coreProperties>
</file>