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245" yWindow="90" windowWidth="13035" windowHeight="84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7" i="11" l="1"/>
  <c r="AA68" i="11" l="1"/>
  <c r="AA28" i="11" l="1"/>
  <c r="AA29" i="11"/>
  <c r="AA30" i="11"/>
  <c r="AA31" i="11"/>
  <c r="AA37" i="11"/>
  <c r="AA35" i="11"/>
  <c r="AA9" i="11"/>
  <c r="AA10" i="11"/>
  <c r="AA11" i="11"/>
  <c r="AA12" i="11"/>
  <c r="AA8" i="11"/>
  <c r="AA32" i="11"/>
  <c r="AA33" i="11"/>
  <c r="AA34" i="11"/>
  <c r="AA36" i="11"/>
  <c r="BG34" i="9" l="1"/>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BW38" i="9"/>
  <c r="BE38" i="9"/>
  <c r="U38" i="9"/>
  <c r="BE37" i="9"/>
  <c r="BE36" i="9"/>
  <c r="BE35" i="9"/>
  <c r="C35" i="9"/>
  <c r="C36" i="9" s="1"/>
  <c r="CO34" i="9"/>
  <c r="CO35" i="9" s="1"/>
  <c r="CO36" i="9" s="1"/>
  <c r="CO37" i="9" s="1"/>
  <c r="CO38" i="9" s="1"/>
  <c r="BW34" i="9"/>
  <c r="BW35" i="9" s="1"/>
  <c r="BW36" i="9" s="1"/>
  <c r="BW37" i="9" s="1"/>
  <c r="C34" i="9"/>
  <c r="C37" i="9" l="1"/>
  <c r="C38" i="9" s="1"/>
  <c r="C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AM34" i="9"/>
  <c r="AM35" i="9" s="1"/>
  <c r="AM36" i="9" s="1"/>
  <c r="AM37" i="9" s="1"/>
  <c r="AM38" i="9" s="1"/>
  <c r="BE34" i="9" l="1"/>
</calcChain>
</file>

<file path=xl/sharedStrings.xml><?xml version="1.0" encoding="utf-8"?>
<sst xmlns="http://schemas.openxmlformats.org/spreadsheetml/2006/main" count="1018" uniqueCount="561">
  <si>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</si>
  <si>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</si>
  <si>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</si>
  <si>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</si>
  <si>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</si>
  <si>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</si>
  <si>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</si>
  <si>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</si>
  <si>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</si>
  <si>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</si>
  <si>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</si>
  <si>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</si>
  <si>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</si>
  <si>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</si>
  <si>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</si>
  <si>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</si>
  <si>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</si>
  <si>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</si>
  <si>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</si>
  <si>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</si>
  <si>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</si>
  <si>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</si>
  <si>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</si>
  <si>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</si>
  <si>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</si>
  <si>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</si>
  <si>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</si>
  <si>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</si>
  <si>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</si>
  <si>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</si>
  <si>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</si>
  <si>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</si>
  <si>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</si>
  <si>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</si>
  <si>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</si>
  <si>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</si>
  <si>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</si>
  <si>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</si>
  <si>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</si>
  <si>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</si>
  <si>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</si>
  <si>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</si>
  <si>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</si>
  <si>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</si>
  <si>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</si>
  <si>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</si>
  <si>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</si>
  <si>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</si>
  <si>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</si>
  <si>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</si>
  <si>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</si>
  <si>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</si>
  <si>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</si>
  <si>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</si>
  <si>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</si>
  <si>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</si>
  <si>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</si>
  <si>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</si>
  <si>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</si>
  <si>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</si>
  <si>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</si>
  <si>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</si>
  <si>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</si>
  <si>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</si>
  <si>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</si>
  <si>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</si>
  <si>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</si>
  <si>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</si>
  <si>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</si>
  <si>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中核市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</si>
  <si>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</si>
  <si>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</si>
  <si>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</si>
  <si>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</si>
  <si>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</si>
  <si>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</si>
  <si>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</si>
  <si>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</si>
  <si>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</si>
  <si>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</si>
  <si>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</si>
  <si>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</si>
  <si>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奈良市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</si>
  <si>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</si>
  <si>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</si>
  <si>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</si>
  <si>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</si>
  <si>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</si>
  <si>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</si>
  <si>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</si>
  <si>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</si>
  <si>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</si>
  <si>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</si>
  <si>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</si>
  <si>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</si>
  <si>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</si>
  <si>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</si>
  <si>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</si>
  <si>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</si>
  <si>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</si>
  <si>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</si>
  <si>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</si>
  <si>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</si>
  <si>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</si>
  <si>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</si>
  <si>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</si>
  <si>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</si>
  <si>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</si>
  <si>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</si>
  <si>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</si>
  <si>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</si>
  <si>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</si>
  <si>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</si>
  <si>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</si>
  <si>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</si>
  <si>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</si>
  <si>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</si>
  <si>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</si>
  <si>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</si>
  <si>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</si>
  <si>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</si>
  <si>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</si>
  <si>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</si>
  <si>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</si>
  <si>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</si>
  <si>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</si>
  <si>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</si>
  <si>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</si>
  <si>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</si>
  <si>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</si>
  <si>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</si>
  <si>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</si>
  <si>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</si>
  <si>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</si>
  <si>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</si>
  <si>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</si>
  <si>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</si>
  <si>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</si>
  <si>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</si>
  <si>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</si>
  <si>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</si>
  <si>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</si>
  <si>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</si>
  <si>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</si>
  <si>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</si>
  <si>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</si>
  <si>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</si>
  <si>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</si>
  <si>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</si>
  <si>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</si>
  <si>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</si>
  <si>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</si>
  <si>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</si>
  <si>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</si>
  <si>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</si>
  <si>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</si>
  <si>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</si>
  <si>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</si>
  <si>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</si>
  <si>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</si>
  <si>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</si>
  <si>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</si>
  <si>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</si>
  <si>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</si>
  <si>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</si>
  <si>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</si>
  <si>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</si>
  <si>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</si>
  <si>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</si>
  <si>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</si>
  <si>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</si>
  <si>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</si>
  <si>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</si>
  <si>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</si>
  <si>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</si>
  <si>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</si>
  <si>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</si>
  <si>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</si>
  <si>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</si>
  <si>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</si>
  <si>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</si>
  <si>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</si>
  <si>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</si>
  <si>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</si>
  <si>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</si>
  <si>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</si>
  <si>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</si>
  <si>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</si>
  <si>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</si>
  <si>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</si>
  <si>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</si>
  <si>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</si>
  <si>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</si>
  <si>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</si>
  <si>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</si>
  <si>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奈良県奈良市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</si>
  <si>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</si>
  <si>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</si>
  <si>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</si>
  <si>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</si>
  <si>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</si>
  <si>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</si>
  <si>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</si>
  <si>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</si>
  <si>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</si>
  <si>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</si>
  <si>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</si>
  <si>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</si>
  <si>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</si>
  <si>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</si>
  <si>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</si>
  <si>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</si>
  <si>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</si>
  <si>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</si>
  <si>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</si>
  <si>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</si>
  <si>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</si>
  <si>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</si>
  <si>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</si>
  <si>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</si>
  <si>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</si>
  <si>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</si>
  <si>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</si>
  <si>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</si>
  <si>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</si>
  <si>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</si>
  <si>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</si>
  <si>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</si>
  <si>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</si>
  <si>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</si>
  <si>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</si>
  <si>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</si>
  <si>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</si>
  <si>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</si>
  <si>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</si>
  <si>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</si>
  <si>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</si>
  <si>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</si>
  <si>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</si>
  <si>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</si>
  <si>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</si>
  <si>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</si>
  <si>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</si>
  <si>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</si>
  <si>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</si>
  <si>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</si>
  <si>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</si>
  <si>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</si>
  <si>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</si>
  <si>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</si>
  <si>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</si>
  <si>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</si>
  <si>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</si>
  <si>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</si>
  <si>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</si>
  <si>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</si>
  <si>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</si>
  <si>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</si>
  <si>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</si>
  <si>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</si>
  <si>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</si>
  <si>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</si>
  <si>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</si>
  <si>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</si>
  <si>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</si>
  <si>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</si>
  <si>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</si>
  <si>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</si>
  <si>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</si>
  <si>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</si>
  <si>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</si>
  <si>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</si>
  <si>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</si>
  <si>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</si>
  <si>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</si>
  <si>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</si>
  <si>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</si>
  <si>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</si>
  <si>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</si>
  <si>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</si>
  <si>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</si>
  <si>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</si>
  <si>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</si>
  <si>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</si>
  <si>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</si>
  <si>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</si>
  <si>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</si>
  <si>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</si>
  <si>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</si>
  <si>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</si>
  <si>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</si>
  <si>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</si>
  <si>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</si>
  <si>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</si>
  <si>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</si>
  <si>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</si>
  <si>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</si>
  <si>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</si>
  <si>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</si>
  <si>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</si>
  <si>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</si>
  <si>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</si>
  <si>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</si>
  <si>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</si>
  <si>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</si>
  <si>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</si>
  <si>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</si>
  <si>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</si>
  <si>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</si>
  <si>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</si>
  <si>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</si>
  <si>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</si>
  <si>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</si>
  <si>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</si>
  <si>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</si>
  <si>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</si>
  <si>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</si>
  <si>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</si>
  <si>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</si>
  <si>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</si>
  <si>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</si>
  <si>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</si>
  <si>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</si>
  <si>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</si>
  <si>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</si>
  <si>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</si>
  <si>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</si>
  <si>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</si>
  <si>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</si>
  <si>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</si>
  <si>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</si>
  <si>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</si>
  <si>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</si>
  <si>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</si>
  <si>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</si>
  <si>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</si>
  <si>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</si>
  <si>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</si>
  <si>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</si>
  <si>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</si>
  <si>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</si>
  <si>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</si>
  <si>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</si>
  <si>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</si>
  <si>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</si>
  <si>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</si>
  <si>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奈良県奈良市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</si>
  <si>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</si>
  <si>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</si>
  <si>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</si>
  <si>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</si>
  <si>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</si>
  <si>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</si>
  <si>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</si>
  <si>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</si>
  <si>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</si>
  <si>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</si>
  <si>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</si>
  <si>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</si>
  <si>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</si>
  <si>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</si>
  <si>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</si>
  <si>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</si>
  <si>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</si>
  <si>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</si>
  <si>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</si>
  <si>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</si>
  <si>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</si>
  <si>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土地区画整理事業特別会計</t>
    <phoneticPr fontId="5"/>
  </si>
  <si>
    <t>市街地再開発事業特別会計</t>
    <phoneticPr fontId="5"/>
  </si>
  <si>
    <t>公共用地取得事業特別会計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</si>
  <si>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</si>
  <si>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</si>
  <si>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</si>
  <si>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</si>
  <si>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</si>
  <si>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</si>
  <si>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</si>
  <si>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</si>
  <si>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</si>
  <si>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</si>
  <si>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</si>
  <si>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</si>
  <si>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</si>
  <si>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</si>
  <si>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</si>
  <si>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</si>
  <si>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駐車場事業特別会計</t>
    <phoneticPr fontId="5"/>
  </si>
  <si>
    <t>後期高齢者医療特別会計</t>
    <phoneticPr fontId="5"/>
  </si>
  <si>
    <t>水道事業会計</t>
    <phoneticPr fontId="5"/>
  </si>
  <si>
    <t>法適用企業</t>
    <phoneticPr fontId="5"/>
  </si>
  <si>
    <t>都祁水道事業会計</t>
    <phoneticPr fontId="5"/>
  </si>
  <si>
    <t>月ヶ瀬簡易水道事業会計</t>
    <phoneticPr fontId="5"/>
  </si>
  <si>
    <t>下水道事業会計</t>
    <phoneticPr fontId="5"/>
  </si>
  <si>
    <t>病院事業会計</t>
    <phoneticPr fontId="5"/>
  </si>
  <si>
    <t>針テラス事業特別会計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</si>
  <si>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</si>
  <si>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</si>
  <si>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</si>
  <si>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</si>
  <si>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</si>
  <si>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</si>
  <si>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</si>
  <si>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</si>
  <si>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</si>
  <si>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</si>
  <si>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</si>
  <si>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</si>
  <si>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</si>
  <si>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</si>
  <si>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</si>
  <si>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</si>
  <si>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</si>
  <si>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</si>
  <si>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</si>
  <si>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</si>
  <si>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</si>
  <si>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</si>
  <si>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</si>
  <si>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</si>
  <si>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</si>
  <si>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</si>
  <si>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</si>
  <si>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</si>
  <si>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</si>
  <si>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</si>
  <si>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</si>
  <si>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</si>
  <si>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</si>
  <si>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</si>
  <si>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</si>
  <si>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</si>
  <si>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</si>
  <si>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</si>
  <si>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</si>
  <si>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</si>
  <si>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</si>
  <si>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</si>
  <si>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</si>
  <si>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</si>
  <si>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</si>
  <si>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</si>
  <si>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</si>
  <si>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</si>
  <si>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</si>
  <si>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</si>
  <si>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</si>
  <si>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</si>
  <si>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</si>
  <si>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</si>
  <si>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</si>
  <si>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</si>
  <si>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</si>
  <si>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</si>
  <si>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</si>
  <si>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</si>
  <si>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</si>
  <si>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</si>
  <si>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</si>
  <si>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</si>
  <si>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</si>
  <si>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</si>
  <si>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</si>
  <si>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</si>
  <si>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</si>
  <si>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</si>
  <si>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</si>
  <si>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</si>
  <si>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</si>
  <si>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</si>
  <si>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</si>
  <si>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</si>
  <si>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</si>
  <si>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</si>
  <si>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</si>
  <si>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</si>
  <si>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</si>
  <si>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</si>
  <si>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</si>
  <si>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</si>
  <si>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</si>
  <si>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</si>
  <si>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</si>
  <si>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</si>
  <si>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</si>
  <si>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</si>
  <si>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</si>
  <si>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</si>
  <si>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</si>
  <si>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</si>
  <si>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</si>
  <si>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</si>
  <si>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</si>
  <si>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</si>
  <si>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</si>
  <si>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</si>
  <si>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</si>
  <si>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</si>
  <si>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</si>
  <si>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</si>
  <si>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</si>
  <si>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</si>
  <si>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</si>
  <si>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</si>
  <si>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</si>
  <si>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</si>
  <si>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</si>
  <si>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</si>
  <si>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</si>
  <si>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</si>
  <si>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</si>
  <si>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</si>
  <si>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</si>
  <si>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</si>
  <si>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</si>
  <si>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</si>
  <si>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</si>
  <si>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</si>
  <si>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</si>
  <si>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</si>
  <si>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</si>
  <si>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</si>
  <si>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</si>
  <si>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</si>
  <si>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</si>
  <si>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</si>
  <si>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</si>
  <si>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</si>
  <si>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</si>
  <si>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0.25</t>
  </si>
  <si>
    <t>▲ 1.13</t>
  </si>
  <si>
    <t>▲ 0.02</t>
  </si>
  <si>
    <t>▲ 0.58</t>
  </si>
  <si>
    <t>住宅新築資金等貸付金特別会計</t>
  </si>
  <si>
    <t>▲ 0.84</t>
  </si>
  <si>
    <t>▲ 0.83</t>
  </si>
  <si>
    <t>▲ 0.81</t>
  </si>
  <si>
    <t>▲ 0.78</t>
  </si>
  <si>
    <t>▲ 0.74</t>
  </si>
  <si>
    <t>水道事業会計</t>
  </si>
  <si>
    <t>一般会計</t>
  </si>
  <si>
    <t>病院事業会計</t>
  </si>
  <si>
    <t>下水道事業会計</t>
  </si>
  <si>
    <t>国民健康保険特別会計</t>
  </si>
  <si>
    <t>介護保険特別会計</t>
  </si>
  <si>
    <t>後期高齢者医療特別会計</t>
  </si>
  <si>
    <t>その他会計（赤字）</t>
  </si>
  <si>
    <t>▲ 0.51</t>
  </si>
  <si>
    <t>その他会計（黒字）</t>
  </si>
  <si>
    <t>奈良県市町村総合事務組合</t>
    <phoneticPr fontId="2"/>
  </si>
  <si>
    <t>山辺環境衛生組合</t>
    <phoneticPr fontId="2"/>
  </si>
  <si>
    <t>奈良県住宅新築資金等貸付金回収管理組合</t>
    <phoneticPr fontId="2"/>
  </si>
  <si>
    <t>奈良県後期高齢者医療広域連合</t>
    <phoneticPr fontId="2"/>
  </si>
  <si>
    <t>-</t>
    <phoneticPr fontId="2"/>
  </si>
  <si>
    <t>奈良市清美公社</t>
    <rPh sb="0" eb="3">
      <t>ナラシ</t>
    </rPh>
    <rPh sb="3" eb="5">
      <t>セイビ</t>
    </rPh>
    <rPh sb="5" eb="7">
      <t>コウシャ</t>
    </rPh>
    <phoneticPr fontId="2"/>
  </si>
  <si>
    <t>奈良市市街地開発</t>
    <rPh sb="0" eb="3">
      <t>ナラシ</t>
    </rPh>
    <rPh sb="3" eb="6">
      <t>シガイチ</t>
    </rPh>
    <rPh sb="6" eb="8">
      <t>カイハツ</t>
    </rPh>
    <phoneticPr fontId="2"/>
  </si>
  <si>
    <t>奈良市生涯学習財団</t>
    <rPh sb="0" eb="3">
      <t>ナラシ</t>
    </rPh>
    <rPh sb="3" eb="5">
      <t>ショウガイ</t>
    </rPh>
    <rPh sb="5" eb="7">
      <t>ガクシュウ</t>
    </rPh>
    <rPh sb="7" eb="9">
      <t>ザイダン</t>
    </rPh>
    <phoneticPr fontId="2"/>
  </si>
  <si>
    <t>奈良市総合財団</t>
    <rPh sb="0" eb="3">
      <t>ナラシ</t>
    </rPh>
    <rPh sb="3" eb="7">
      <t>ソウゴウザイダン</t>
    </rPh>
    <phoneticPr fontId="2"/>
  </si>
  <si>
    <t>まちづくり奈良</t>
    <rPh sb="5" eb="7">
      <t>ナラ</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</si>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</sst>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177" fontId="26" fillId="5" borderId="83"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15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188" fontId="26" fillId="5" borderId="12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47155</c:v>
                </c:pt>
                <c:pt idx="1">
                  <c:v>43858</c:v>
                </c:pt>
                <c:pt idx="2">
                  <c:v>41705</c:v>
                </c:pt>
                <c:pt idx="3">
                  <c:v>47677</c:v>
                </c:pt>
                <c:pt idx="4">
                  <c:v>51613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49144</c:v>
                </c:pt>
                <c:pt idx="1">
                  <c:v>28844</c:v>
                </c:pt>
                <c:pt idx="2">
                  <c:v>27835</c:v>
                </c:pt>
                <c:pt idx="3">
                  <c:v>29491</c:v>
                </c:pt>
                <c:pt idx="4">
                  <c:v>25594</c:v>
                </c:pt>
              </c:numCache>
            </c:numRef>
          </c:val>
          <c:smooth val="0"/>
        </c:ser>
        <c:dLbls>
          <c:showLegendKey val="0"/>
          <c:showVal val="0"/>
          <c:showCatName val="0"/>
          <c:showSerName val="0"/>
          <c:showPercent val="0"/>
          <c:showBubbleSize val="0"/>
        </c:dLbls>
        <c:marker val="1"/>
        <c:smooth val="0"/>
        <c:axId val="126944000"/>
        <c:axId val="126945920"/>
      </c:lineChart>
      <c:catAx>
        <c:axId val="1269440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945920"/>
        <c:crosses val="autoZero"/>
        <c:auto val="1"/>
        <c:lblAlgn val="ctr"/>
        <c:lblOffset val="100"/>
        <c:tickLblSkip val="1"/>
        <c:tickMarkSkip val="1"/>
        <c:noMultiLvlLbl val="0"/>
      </c:catAx>
      <c:valAx>
        <c:axId val="12694592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944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0.1</c:v>
                </c:pt>
                <c:pt idx="1">
                  <c:v>0.1</c:v>
                </c:pt>
                <c:pt idx="2">
                  <c:v>0.08</c:v>
                </c:pt>
                <c:pt idx="3">
                  <c:v>0.65</c:v>
                </c:pt>
                <c:pt idx="4">
                  <c:v>7.0000000000000007E-2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1.67</c:v>
                </c:pt>
                <c:pt idx="1">
                  <c:v>0.59</c:v>
                </c:pt>
                <c:pt idx="2">
                  <c:v>0.66</c:v>
                </c:pt>
                <c:pt idx="3">
                  <c:v>0.71</c:v>
                </c:pt>
                <c:pt idx="4">
                  <c:v>1.04</c:v>
                </c:pt>
              </c:numCache>
            </c:numRef>
          </c:val>
        </c:ser>
        <c:dLbls>
          <c:showLegendKey val="0"/>
          <c:showVal val="0"/>
          <c:showCatName val="0"/>
          <c:showSerName val="0"/>
          <c:showPercent val="0"/>
          <c:showBubbleSize val="0"/>
        </c:dLbls>
        <c:gapWidth val="250"/>
        <c:overlap val="100"/>
        <c:axId val="127605760"/>
        <c:axId val="127607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-0.25</c:v>
                </c:pt>
                <c:pt idx="1">
                  <c:v>-1.1299999999999999</c:v>
                </c:pt>
                <c:pt idx="2">
                  <c:v>-0.02</c:v>
                </c:pt>
                <c:pt idx="3">
                  <c:v>0.56999999999999995</c:v>
                </c:pt>
                <c:pt idx="4">
                  <c:v>-0.57999999999999996</c:v>
                </c:pt>
              </c:numCache>
            </c:numRef>
          </c:val>
          <c:smooth val="0"/>
        </c:ser>
        <c:dLbls>
          <c:showLegendKey val="0"/>
          <c:showVal val="0"/>
          <c:showCatName val="0"/>
          <c:showSerName val="0"/>
          <c:showPercent val="0"/>
          <c:showBubbleSize val="0"/>
        </c:dLbls>
        <c:marker val="1"/>
        <c:smooth val="0"/>
        <c:axId val="127605760"/>
        <c:axId val="127607936"/>
      </c:lineChart>
      <c:catAx>
        <c:axId val="12760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607936"/>
        <c:crosses val="autoZero"/>
        <c:auto val="1"/>
        <c:lblAlgn val="ctr"/>
        <c:lblOffset val="100"/>
        <c:tickLblSkip val="1"/>
        <c:tickMarkSkip val="1"/>
        <c:noMultiLvlLbl val="0"/>
      </c:catAx>
      <c:valAx>
        <c:axId val="127607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605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0.02</c:v>
                </c:pt>
                <c:pt idx="6">
                  <c:v>#N/A</c:v>
                </c:pt>
                <c:pt idx="7">
                  <c:v>0.05</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0.51</c:v>
                </c:pt>
                <c:pt idx="7">
                  <c:v>#N/A</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0.03</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0.13</c:v>
                </c:pt>
                <c:pt idx="2">
                  <c:v>#N/A</c:v>
                </c:pt>
                <c:pt idx="3">
                  <c:v>0.01</c:v>
                </c:pt>
                <c:pt idx="4">
                  <c:v>#N/A</c:v>
                </c:pt>
                <c:pt idx="5">
                  <c:v>0.44</c:v>
                </c:pt>
                <c:pt idx="6">
                  <c:v>#N/A</c:v>
                </c:pt>
                <c:pt idx="7">
                  <c:v>0.15</c:v>
                </c:pt>
                <c:pt idx="8">
                  <c:v>#N/A</c:v>
                </c:pt>
                <c:pt idx="9">
                  <c:v>0.04</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0.36</c:v>
                </c:pt>
                <c:pt idx="2">
                  <c:v>#N/A</c:v>
                </c:pt>
                <c:pt idx="3">
                  <c:v>0.63</c:v>
                </c:pt>
                <c:pt idx="4">
                  <c:v>#N/A</c:v>
                </c:pt>
                <c:pt idx="5">
                  <c:v>0.71</c:v>
                </c:pt>
                <c:pt idx="6">
                  <c:v>#N/A</c:v>
                </c:pt>
                <c:pt idx="7">
                  <c:v>0.05</c:v>
                </c:pt>
                <c:pt idx="8">
                  <c:v>#N/A</c:v>
                </c:pt>
                <c:pt idx="9">
                  <c:v>0.05</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0.41</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7.0000000000000007E-2</c:v>
                </c:pt>
                <c:pt idx="8">
                  <c:v>#N/A</c:v>
                </c:pt>
                <c:pt idx="9">
                  <c:v>0.47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0.95</c:v>
                </c:pt>
                <c:pt idx="2">
                  <c:v>#N/A</c:v>
                </c:pt>
                <c:pt idx="3">
                  <c:v>0.93</c:v>
                </c:pt>
                <c:pt idx="4">
                  <c:v>#N/A</c:v>
                </c:pt>
                <c:pt idx="5">
                  <c:v>0.9</c:v>
                </c:pt>
                <c:pt idx="6">
                  <c:v>#N/A</c:v>
                </c:pt>
                <c:pt idx="7">
                  <c:v>1.43</c:v>
                </c:pt>
                <c:pt idx="8">
                  <c:v>#N/A</c:v>
                </c:pt>
                <c:pt idx="9">
                  <c:v>0.8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3.08</c:v>
                </c:pt>
                <c:pt idx="2">
                  <c:v>#N/A</c:v>
                </c:pt>
                <c:pt idx="3">
                  <c:v>3.33</c:v>
                </c:pt>
                <c:pt idx="4">
                  <c:v>#N/A</c:v>
                </c:pt>
                <c:pt idx="5">
                  <c:v>3.12</c:v>
                </c:pt>
                <c:pt idx="6">
                  <c:v>#N/A</c:v>
                </c:pt>
                <c:pt idx="7">
                  <c:v>3.29</c:v>
                </c:pt>
                <c:pt idx="8">
                  <c:v>#N/A</c:v>
                </c:pt>
                <c:pt idx="9">
                  <c:v>3</c:v>
                </c:pt>
              </c:numCache>
            </c:numRef>
          </c:val>
        </c:ser>
        <c:ser>
          <c:idx val="9"/>
          <c:order val="9"/>
          <c:tx>
            <c:strRef>
              <c:f>データシート!$A$36</c:f>
              <c:strCache>
                <c:ptCount val="1"/>
                <c:pt idx="0">
                  <c:v>住宅新築資金等貸付金特別会計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0.84</c:v>
                </c:pt>
                <c:pt idx="1">
                  <c:v>#N/A</c:v>
                </c:pt>
                <c:pt idx="2">
                  <c:v>0.83</c:v>
                </c:pt>
                <c:pt idx="3">
                  <c:v>#N/A</c:v>
                </c:pt>
                <c:pt idx="4">
                  <c:v>0.81</c:v>
                </c:pt>
                <c:pt idx="5">
                  <c:v>#N/A</c:v>
                </c:pt>
                <c:pt idx="6">
                  <c:v>0.78</c:v>
                </c:pt>
                <c:pt idx="7">
                  <c:v>#N/A</c:v>
                </c:pt>
                <c:pt idx="8">
                  <c:v>0.74</c:v>
                </c:pt>
                <c:pt idx="9">
                  <c:v>#N/A</c:v>
                </c:pt>
              </c:numCache>
            </c:numRef>
          </c:val>
        </c:ser>
        <c:dLbls>
          <c:showLegendKey val="0"/>
          <c:showVal val="0"/>
          <c:showCatName val="0"/>
          <c:showSerName val="0"/>
          <c:showPercent val="0"/>
          <c:showBubbleSize val="0"/>
        </c:dLbls>
        <c:gapWidth val="150"/>
        <c:overlap val="100"/>
        <c:axId val="127775872"/>
        <c:axId val="127777408"/>
      </c:barChart>
      <c:catAx>
        <c:axId val="12777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777408"/>
        <c:crosses val="autoZero"/>
        <c:auto val="1"/>
        <c:lblAlgn val="ctr"/>
        <c:lblOffset val="100"/>
        <c:tickLblSkip val="1"/>
        <c:tickMarkSkip val="1"/>
        <c:noMultiLvlLbl val="0"/>
      </c:catAx>
      <c:valAx>
        <c:axId val="127777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775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12378</c:v>
                </c:pt>
                <c:pt idx="5">
                  <c:v>12698</c:v>
                </c:pt>
                <c:pt idx="8">
                  <c:v>12819</c:v>
                </c:pt>
                <c:pt idx="11">
                  <c:v>13096</c:v>
                </c:pt>
                <c:pt idx="14">
                  <c:v>13556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29</c:v>
                </c:pt>
                <c:pt idx="3">
                  <c:v>16</c:v>
                </c:pt>
                <c:pt idx="6">
                  <c:v>30</c:v>
                </c:pt>
                <c:pt idx="9">
                  <c:v>17</c:v>
                </c:pt>
                <c:pt idx="12">
                  <c:v>18</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57</c:v>
                </c:pt>
                <c:pt idx="3">
                  <c:v>20</c:v>
                </c:pt>
                <c:pt idx="6">
                  <c:v>38</c:v>
                </c:pt>
                <c:pt idx="9">
                  <c:v>8</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3474</c:v>
                </c:pt>
                <c:pt idx="3">
                  <c:v>3460</c:v>
                </c:pt>
                <c:pt idx="6">
                  <c:v>3425</c:v>
                </c:pt>
                <c:pt idx="9">
                  <c:v>3197</c:v>
                </c:pt>
                <c:pt idx="12">
                  <c:v>3233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17929</c:v>
                </c:pt>
                <c:pt idx="3">
                  <c:v>18079</c:v>
                </c:pt>
                <c:pt idx="6">
                  <c:v>17740</c:v>
                </c:pt>
                <c:pt idx="9">
                  <c:v>18874</c:v>
                </c:pt>
                <c:pt idx="12">
                  <c:v>18955</c:v>
                </c:pt>
              </c:numCache>
            </c:numRef>
          </c:val>
        </c:ser>
        <c:dLbls>
          <c:showLegendKey val="0"/>
          <c:showVal val="0"/>
          <c:showCatName val="0"/>
          <c:showSerName val="0"/>
          <c:showPercent val="0"/>
          <c:showBubbleSize val="0"/>
        </c:dLbls>
        <c:gapWidth val="100"/>
        <c:overlap val="100"/>
        <c:axId val="127984384"/>
        <c:axId val="127986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9111</c:v>
                </c:pt>
                <c:pt idx="2">
                  <c:v>#N/A</c:v>
                </c:pt>
                <c:pt idx="3">
                  <c:v>#N/A</c:v>
                </c:pt>
                <c:pt idx="4">
                  <c:v>8877</c:v>
                </c:pt>
                <c:pt idx="5">
                  <c:v>#N/A</c:v>
                </c:pt>
                <c:pt idx="6">
                  <c:v>#N/A</c:v>
                </c:pt>
                <c:pt idx="7">
                  <c:v>8414</c:v>
                </c:pt>
                <c:pt idx="8">
                  <c:v>#N/A</c:v>
                </c:pt>
                <c:pt idx="9">
                  <c:v>#N/A</c:v>
                </c:pt>
                <c:pt idx="10">
                  <c:v>9000</c:v>
                </c:pt>
                <c:pt idx="11">
                  <c:v>#N/A</c:v>
                </c:pt>
                <c:pt idx="12">
                  <c:v>#N/A</c:v>
                </c:pt>
                <c:pt idx="13">
                  <c:v>8658</c:v>
                </c:pt>
                <c:pt idx="14">
                  <c:v>#N/A</c:v>
                </c:pt>
              </c:numCache>
            </c:numRef>
          </c:val>
          <c:smooth val="0"/>
        </c:ser>
        <c:dLbls>
          <c:showLegendKey val="0"/>
          <c:showVal val="0"/>
          <c:showCatName val="0"/>
          <c:showSerName val="0"/>
          <c:showPercent val="0"/>
          <c:showBubbleSize val="0"/>
        </c:dLbls>
        <c:marker val="1"/>
        <c:smooth val="0"/>
        <c:axId val="127984384"/>
        <c:axId val="127986304"/>
      </c:lineChart>
      <c:catAx>
        <c:axId val="12798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986304"/>
        <c:crosses val="autoZero"/>
        <c:auto val="1"/>
        <c:lblAlgn val="ctr"/>
        <c:lblOffset val="100"/>
        <c:tickLblSkip val="1"/>
        <c:tickMarkSkip val="1"/>
        <c:noMultiLvlLbl val="0"/>
      </c:catAx>
      <c:valAx>
        <c:axId val="127986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98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114183</c:v>
                </c:pt>
                <c:pt idx="5">
                  <c:v>115911</c:v>
                </c:pt>
                <c:pt idx="8">
                  <c:v>117770</c:v>
                </c:pt>
                <c:pt idx="11">
                  <c:v>119945</c:v>
                </c:pt>
                <c:pt idx="14">
                  <c:v>119577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42846</c:v>
                </c:pt>
                <c:pt idx="5">
                  <c:v>40974</c:v>
                </c:pt>
                <c:pt idx="8">
                  <c:v>39587</c:v>
                </c:pt>
                <c:pt idx="11">
                  <c:v>37402</c:v>
                </c:pt>
                <c:pt idx="14">
                  <c:v>33177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4964</c:v>
                </c:pt>
                <c:pt idx="5">
                  <c:v>4080</c:v>
                </c:pt>
                <c:pt idx="8">
                  <c:v>3992</c:v>
                </c:pt>
                <c:pt idx="11">
                  <c:v>4666</c:v>
                </c:pt>
                <c:pt idx="14">
                  <c:v>6003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18394</c:v>
                </c:pt>
                <c:pt idx="3">
                  <c:v>18489</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29675</c:v>
                </c:pt>
                <c:pt idx="3">
                  <c:v>28907</c:v>
                </c:pt>
                <c:pt idx="6">
                  <c:v>27339</c:v>
                </c:pt>
                <c:pt idx="9">
                  <c:v>24869</c:v>
                </c:pt>
                <c:pt idx="12">
                  <c:v>22870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46244</c:v>
                </c:pt>
                <c:pt idx="3">
                  <c:v>44535</c:v>
                </c:pt>
                <c:pt idx="6">
                  <c:v>42972</c:v>
                </c:pt>
                <c:pt idx="9">
                  <c:v>41038</c:v>
                </c:pt>
                <c:pt idx="12">
                  <c:v>37800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1493</c:v>
                </c:pt>
                <c:pt idx="3">
                  <c:v>881</c:v>
                </c:pt>
                <c:pt idx="6">
                  <c:v>52</c:v>
                </c:pt>
                <c:pt idx="9">
                  <c:v>46</c:v>
                </c:pt>
                <c:pt idx="12">
                  <c:v>41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201274</c:v>
                </c:pt>
                <c:pt idx="3">
                  <c:v>200580</c:v>
                </c:pt>
                <c:pt idx="6">
                  <c:v>218935</c:v>
                </c:pt>
                <c:pt idx="9">
                  <c:v>219339</c:v>
                </c:pt>
                <c:pt idx="12">
                  <c:v>217322</c:v>
                </c:pt>
              </c:numCache>
            </c:numRef>
          </c:val>
        </c:ser>
        <c:dLbls>
          <c:showLegendKey val="0"/>
          <c:showVal val="0"/>
          <c:showCatName val="0"/>
          <c:showSerName val="0"/>
          <c:showPercent val="0"/>
          <c:showBubbleSize val="0"/>
        </c:dLbls>
        <c:gapWidth val="100"/>
        <c:overlap val="100"/>
        <c:axId val="128203392"/>
        <c:axId val="128238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135088</c:v>
                </c:pt>
                <c:pt idx="2">
                  <c:v>#N/A</c:v>
                </c:pt>
                <c:pt idx="3">
                  <c:v>#N/A</c:v>
                </c:pt>
                <c:pt idx="4">
                  <c:v>132425</c:v>
                </c:pt>
                <c:pt idx="5">
                  <c:v>#N/A</c:v>
                </c:pt>
                <c:pt idx="6">
                  <c:v>#N/A</c:v>
                </c:pt>
                <c:pt idx="7">
                  <c:v>127949</c:v>
                </c:pt>
                <c:pt idx="8">
                  <c:v>#N/A</c:v>
                </c:pt>
                <c:pt idx="9">
                  <c:v>#N/A</c:v>
                </c:pt>
                <c:pt idx="10">
                  <c:v>123279</c:v>
                </c:pt>
                <c:pt idx="11">
                  <c:v>#N/A</c:v>
                </c:pt>
                <c:pt idx="12">
                  <c:v>#N/A</c:v>
                </c:pt>
                <c:pt idx="13">
                  <c:v>119276</c:v>
                </c:pt>
                <c:pt idx="14">
                  <c:v>#N/A</c:v>
                </c:pt>
              </c:numCache>
            </c:numRef>
          </c:val>
          <c:smooth val="0"/>
        </c:ser>
        <c:dLbls>
          <c:showLegendKey val="0"/>
          <c:showVal val="0"/>
          <c:showCatName val="0"/>
          <c:showSerName val="0"/>
          <c:showPercent val="0"/>
          <c:showBubbleSize val="0"/>
        </c:dLbls>
        <c:marker val="1"/>
        <c:smooth val="0"/>
        <c:axId val="128203392"/>
        <c:axId val="128238336"/>
      </c:lineChart>
      <c:catAx>
        <c:axId val="12820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238336"/>
        <c:crosses val="autoZero"/>
        <c:auto val="1"/>
        <c:lblAlgn val="ctr"/>
        <c:lblOffset val="100"/>
        <c:tickLblSkip val="1"/>
        <c:tickMarkSkip val="1"/>
        <c:noMultiLvlLbl val="0"/>
      </c:catAx>
      <c:valAx>
        <c:axId val="128238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20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363,756
360,898
276.94
125,618,186
125,406,499
50,359
75,320,302
215,458,021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182.9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en-US"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地方消費税交付金の増加などにより</a:t>
          </a:r>
          <a:r>
            <a:rPr lang="ja-JP" altLang="ja-JP" sz="1100" b="0" i="0" baseline="0">
              <a:solidFill>
                <a:schemeClr val="dk1"/>
              </a:solidFill>
              <a:effectLst/>
              <a:latin typeface="+mn-lt"/>
              <a:ea typeface="+mn-ea"/>
              <a:cs typeface="+mn-cs"/>
            </a:rPr>
            <a:t>基準財政収入額</a:t>
          </a:r>
          <a:r>
            <a:rPr lang="ja-JP" altLang="en-US" sz="1100" b="0" i="0" baseline="0">
              <a:solidFill>
                <a:schemeClr val="dk1"/>
              </a:solidFill>
              <a:effectLst/>
              <a:latin typeface="+mn-lt"/>
              <a:ea typeface="+mn-ea"/>
              <a:cs typeface="+mn-cs"/>
            </a:rPr>
            <a:t>が</a:t>
          </a:r>
          <a:r>
            <a:rPr lang="ja-JP" altLang="en-US" sz="1100" b="0" i="0" u="none" strike="noStrike" baseline="0" smtClean="0">
              <a:solidFill>
                <a:schemeClr val="dk1"/>
              </a:solidFill>
              <a:latin typeface="+mn-lt"/>
              <a:ea typeface="+mn-ea"/>
              <a:cs typeface="+mn-cs"/>
            </a:rPr>
            <a:t>、</a:t>
          </a:r>
          <a:r>
            <a:rPr lang="ja-JP" altLang="ja-JP" sz="1100" b="0" i="0" baseline="0">
              <a:solidFill>
                <a:schemeClr val="dk1"/>
              </a:solidFill>
              <a:effectLst/>
              <a:latin typeface="+mn-lt"/>
              <a:ea typeface="+mn-ea"/>
              <a:cs typeface="+mn-cs"/>
            </a:rPr>
            <a:t>地域の元気創造事業費が創設されたことにより</a:t>
          </a:r>
          <a:r>
            <a:rPr lang="ja-JP" altLang="en-US" sz="1100" b="0" i="0" u="none" strike="noStrike" baseline="0" smtClean="0">
              <a:solidFill>
                <a:schemeClr val="dk1"/>
              </a:solidFill>
              <a:latin typeface="+mn-lt"/>
              <a:ea typeface="+mn-ea"/>
              <a:cs typeface="+mn-cs"/>
            </a:rPr>
            <a:t>基準財政需要額が、それぞれ増加し、結果、単年度指数、３か年平均指数ともに前年度と比較してほぼ横ばいとなった。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財源確保の取組を強化し、また税収入の増加につながるよう戦略的に本市の経済基盤を強化しつつ、人事管理の適正化等による簡素で効率的な行政運営、公債費の縮減等、財政規律の一層の強化により、財政基盤の安定化に</a:t>
          </a:r>
          <a:r>
            <a:rPr kumimoji="1" lang="ja-JP" altLang="en-US" sz="1100">
              <a:solidFill>
                <a:schemeClr val="dk1"/>
              </a:solidFill>
              <a:effectLst/>
              <a:latin typeface="+mn-lt"/>
              <a:ea typeface="+mn-ea"/>
              <a:cs typeface="+mn-cs"/>
            </a:rPr>
            <a:t>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44</xdr:row>
      <xdr:rowOff>44450</xdr:rowOff>
    </xdr:to>
    <xdr:cxnSp macro="">
      <xdr:nvCxnSpPr>
        <xdr:cNvPr id="60" name="直線コネクタ 59"/>
        <xdr:cNvCxnSpPr/>
      </xdr:nvCxnSpPr>
      <xdr:spPr>
        <a:xfrm flipV="1">
          <a:off x="4953000" y="616458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3"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4" name="直線コネクタ 63"/>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6350</xdr:rowOff>
    </xdr:to>
    <xdr:cxnSp macro="">
      <xdr:nvCxnSpPr>
        <xdr:cNvPr id="65" name="直線コネクタ 64"/>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119397</xdr:rowOff>
    </xdr:from>
    <xdr:ext cx="762000" cy="259045"/>
    <xdr:sp macro="" textlink="">
      <xdr:nvSpPr>
        <xdr:cNvPr id="66" name="財政力平均値テキスト"/>
        <xdr:cNvSpPr txBox="1"/>
      </xdr:nvSpPr>
      <xdr:spPr>
        <a:xfrm>
          <a:off x="5041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7" name="フローチャート : 判断 66"/>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6350</xdr:rowOff>
    </xdr:from>
    <xdr:to>
      <xdr:col>6</xdr:col>
      <xdr:colOff>0</xdr:colOff>
      <xdr:row>40</xdr:row>
      <xdr:rowOff>6350</xdr:rowOff>
    </xdr:to>
    <xdr:cxnSp macro="">
      <xdr:nvCxnSpPr>
        <xdr:cNvPr id="68" name="直線コネクタ 67"/>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9" name="フローチャート : 判断 68"/>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70" name="テキスト ボックス 69"/>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153670</xdr:rowOff>
    </xdr:from>
    <xdr:to>
      <xdr:col>4</xdr:col>
      <xdr:colOff>482600</xdr:colOff>
      <xdr:row>40</xdr:row>
      <xdr:rowOff>6350</xdr:rowOff>
    </xdr:to>
    <xdr:cxnSp macro="">
      <xdr:nvCxnSpPr>
        <xdr:cNvPr id="71" name="直線コネクタ 70"/>
        <xdr:cNvCxnSpPr/>
      </xdr:nvCxnSpPr>
      <xdr:spPr>
        <a:xfrm>
          <a:off x="2336800" y="684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102870</xdr:rowOff>
    </xdr:from>
    <xdr:to>
      <xdr:col>4</xdr:col>
      <xdr:colOff>533400</xdr:colOff>
      <xdr:row>40</xdr:row>
      <xdr:rowOff>33020</xdr:rowOff>
    </xdr:to>
    <xdr:sp macro="" textlink="">
      <xdr:nvSpPr>
        <xdr:cNvPr id="72" name="フローチャート : 判断 71"/>
        <xdr:cNvSpPr/>
      </xdr:nvSpPr>
      <xdr:spPr>
        <a:xfrm>
          <a:off x="3175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43197</xdr:rowOff>
    </xdr:from>
    <xdr:ext cx="762000" cy="259045"/>
    <xdr:sp macro="" textlink="">
      <xdr:nvSpPr>
        <xdr:cNvPr id="73" name="テキスト ボックス 72"/>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105410</xdr:rowOff>
    </xdr:from>
    <xdr:to>
      <xdr:col>3</xdr:col>
      <xdr:colOff>279400</xdr:colOff>
      <xdr:row>39</xdr:row>
      <xdr:rowOff>153670</xdr:rowOff>
    </xdr:to>
    <xdr:cxnSp macro="">
      <xdr:nvCxnSpPr>
        <xdr:cNvPr id="74" name="直線コネクタ 73"/>
        <xdr:cNvCxnSpPr/>
      </xdr:nvCxnSpPr>
      <xdr:spPr>
        <a:xfrm>
          <a:off x="1447800" y="679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78740</xdr:rowOff>
    </xdr:from>
    <xdr:to>
      <xdr:col>3</xdr:col>
      <xdr:colOff>330200</xdr:colOff>
      <xdr:row>40</xdr:row>
      <xdr:rowOff>8890</xdr:rowOff>
    </xdr:to>
    <xdr:sp macro="" textlink="">
      <xdr:nvSpPr>
        <xdr:cNvPr id="75" name="フローチャート : 判断 74"/>
        <xdr:cNvSpPr/>
      </xdr:nvSpPr>
      <xdr:spPr>
        <a:xfrm>
          <a:off x="2286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19067</xdr:rowOff>
    </xdr:from>
    <xdr:ext cx="762000" cy="259045"/>
    <xdr:sp macro="" textlink="">
      <xdr:nvSpPr>
        <xdr:cNvPr id="76" name="テキスト ボックス 75"/>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77" name="フローチャート : 判断 76"/>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140987</xdr:rowOff>
    </xdr:from>
    <xdr:ext cx="762000" cy="259045"/>
    <xdr:sp macro="" textlink="">
      <xdr:nvSpPr>
        <xdr:cNvPr id="78" name="テキスト ボックス 77"/>
        <xdr:cNvSpPr txBox="1"/>
      </xdr:nvSpPr>
      <xdr:spPr>
        <a:xfrm>
          <a:off x="1066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4" name="円/楕円 83"/>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99077</xdr:rowOff>
    </xdr:from>
    <xdr:ext cx="762000" cy="259045"/>
    <xdr:sp macro="" textlink="">
      <xdr:nvSpPr>
        <xdr:cNvPr id="85" name="財政力該当値テキスト"/>
        <xdr:cNvSpPr txBox="1"/>
      </xdr:nvSpPr>
      <xdr:spPr>
        <a:xfrm>
          <a:off x="5041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127000</xdr:rowOff>
    </xdr:from>
    <xdr:to>
      <xdr:col>6</xdr:col>
      <xdr:colOff>50800</xdr:colOff>
      <xdr:row>40</xdr:row>
      <xdr:rowOff>57150</xdr:rowOff>
    </xdr:to>
    <xdr:sp macro="" textlink="">
      <xdr:nvSpPr>
        <xdr:cNvPr id="86" name="円/楕円 85"/>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41927</xdr:rowOff>
    </xdr:from>
    <xdr:ext cx="736600" cy="259045"/>
    <xdr:sp macro="" textlink="">
      <xdr:nvSpPr>
        <xdr:cNvPr id="87" name="テキスト ボックス 86"/>
        <xdr:cNvSpPr txBox="1"/>
      </xdr:nvSpPr>
      <xdr:spPr>
        <a:xfrm>
          <a:off x="3733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88" name="円/楕円 87"/>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41927</xdr:rowOff>
    </xdr:from>
    <xdr:ext cx="762000" cy="259045"/>
    <xdr:sp macro="" textlink="">
      <xdr:nvSpPr>
        <xdr:cNvPr id="89" name="テキスト ボックス 88"/>
        <xdr:cNvSpPr txBox="1"/>
      </xdr:nvSpPr>
      <xdr:spPr>
        <a:xfrm>
          <a:off x="2844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102870</xdr:rowOff>
    </xdr:from>
    <xdr:to>
      <xdr:col>3</xdr:col>
      <xdr:colOff>330200</xdr:colOff>
      <xdr:row>40</xdr:row>
      <xdr:rowOff>33020</xdr:rowOff>
    </xdr:to>
    <xdr:sp macro="" textlink="">
      <xdr:nvSpPr>
        <xdr:cNvPr id="90" name="円/楕円 89"/>
        <xdr:cNvSpPr/>
      </xdr:nvSpPr>
      <xdr:spPr>
        <a:xfrm>
          <a:off x="2286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17797</xdr:rowOff>
    </xdr:from>
    <xdr:ext cx="762000" cy="259045"/>
    <xdr:sp macro="" textlink="">
      <xdr:nvSpPr>
        <xdr:cNvPr id="91" name="テキスト ボックス 90"/>
        <xdr:cNvSpPr txBox="1"/>
      </xdr:nvSpPr>
      <xdr:spPr>
        <a:xfrm>
          <a:off x="1955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92" name="円/楕円 91"/>
        <xdr:cNvSpPr/>
      </xdr:nvSpPr>
      <xdr:spPr>
        <a:xfrm>
          <a:off x="1397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166387</xdr:rowOff>
    </xdr:from>
    <xdr:ext cx="762000" cy="259045"/>
    <xdr:sp macro="" textlink="">
      <xdr:nvSpPr>
        <xdr:cNvPr id="93" name="テキスト ボックス 92"/>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歳入面では普通交付税が減となった一方、市税収入、地方消費税交付金が増となり、歳入全体は増となった。歳出面では、東日本大震災を受けての国の給与減額措置の終了に伴う人件費の増、また物件費や扶助費が増加したため、歳出全体は増とな</a:t>
          </a:r>
          <a:r>
            <a:rPr lang="ja-JP" altLang="ja-JP" sz="1100" b="0" i="0" baseline="0">
              <a:solidFill>
                <a:schemeClr val="dk1"/>
              </a:solidFill>
              <a:effectLst/>
              <a:latin typeface="+mn-lt"/>
              <a:ea typeface="+mn-ea"/>
              <a:cs typeface="+mn-cs"/>
            </a:rPr>
            <a:t>った</a:t>
          </a:r>
          <a:r>
            <a:rPr lang="ja-JP" altLang="en-US" sz="1100" b="0" i="0" u="none" strike="noStrike" baseline="0" smtClean="0">
              <a:solidFill>
                <a:schemeClr val="dk1"/>
              </a:solidFill>
              <a:latin typeface="+mn-lt"/>
              <a:ea typeface="+mn-ea"/>
              <a:cs typeface="+mn-cs"/>
            </a:rPr>
            <a:t>。　歳入が増え、歳出も増となった結果、経常収支比率は前年度と比較して</a:t>
          </a:r>
          <a:r>
            <a:rPr lang="en-US" altLang="ja-JP" sz="1100" b="0" i="0" u="none" strike="noStrike" baseline="0" smtClean="0">
              <a:solidFill>
                <a:schemeClr val="dk1"/>
              </a:solidFill>
              <a:latin typeface="+mn-lt"/>
              <a:ea typeface="+mn-ea"/>
              <a:cs typeface="+mn-cs"/>
            </a:rPr>
            <a:t>1.5</a:t>
          </a:r>
          <a:r>
            <a:rPr lang="ja-JP" altLang="en-US" sz="1100" b="0" i="0" u="none" strike="noStrike" baseline="0" smtClean="0">
              <a:solidFill>
                <a:schemeClr val="dk1"/>
              </a:solidFill>
              <a:latin typeface="+mn-lt"/>
              <a:ea typeface="+mn-ea"/>
              <a:cs typeface="+mn-cs"/>
            </a:rPr>
            <a:t>ポイントの増加となった。　</a:t>
          </a:r>
          <a:endParaRPr lang="en-US" altLang="ja-JP" sz="1100" b="0" i="0" u="none" strike="noStrike" baseline="0" smtClean="0">
            <a:solidFill>
              <a:schemeClr val="dk1"/>
            </a:solidFill>
            <a:latin typeface="+mn-lt"/>
            <a:ea typeface="+mn-ea"/>
            <a:cs typeface="+mn-cs"/>
          </a:endParaRPr>
        </a:p>
        <a:p>
          <a:r>
            <a:rPr kumimoji="1" lang="ja-JP" altLang="en-US" sz="1100" b="0" i="0" u="none" strike="noStrike" baseline="0" smtClean="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類似団体平均と比較しても依然として高い水準であり、歳入においては、市税等債権回収の強化、受益者負担の見直し等、財源確保の取組を強化し、歳出においては、人事管理の適正化に取り組</a:t>
          </a:r>
          <a:r>
            <a:rPr kumimoji="1" lang="ja-JP" altLang="en-US" sz="1100">
              <a:solidFill>
                <a:schemeClr val="dk1"/>
              </a:solidFill>
              <a:effectLst/>
              <a:latin typeface="+mn-lt"/>
              <a:ea typeface="+mn-ea"/>
              <a:cs typeface="+mn-cs"/>
            </a:rPr>
            <a:t>むことにより</a:t>
          </a:r>
          <a:r>
            <a:rPr kumimoji="1" lang="ja-JP" altLang="ja-JP" sz="1100">
              <a:solidFill>
                <a:schemeClr val="dk1"/>
              </a:solidFill>
              <a:effectLst/>
              <a:latin typeface="+mn-lt"/>
              <a:ea typeface="+mn-ea"/>
              <a:cs typeface="+mn-cs"/>
            </a:rPr>
            <a:t>人件費の抑制に努め、また市債発行の抑制による公債費の縮減等、義務的経費の縮減に引き続き取り組む。</a:t>
          </a:r>
          <a:endParaRPr lang="ja-JP" altLang="ja-JP">
            <a:effectLst/>
          </a:endParaRPr>
        </a:p>
        <a:p>
          <a:endParaRPr lang="en-US" altLang="ja-JP" sz="1100" b="0" i="0" u="none" strike="noStrike" baseline="0" smtClean="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158496</xdr:rowOff>
    </xdr:from>
    <xdr:to>
      <xdr:col>7</xdr:col>
      <xdr:colOff>152400</xdr:colOff>
      <xdr:row>66</xdr:row>
      <xdr:rowOff>154940</xdr:rowOff>
    </xdr:to>
    <xdr:cxnSp macro="">
      <xdr:nvCxnSpPr>
        <xdr:cNvPr id="121" name="直線コネクタ 120"/>
        <xdr:cNvCxnSpPr/>
      </xdr:nvCxnSpPr>
      <xdr:spPr>
        <a:xfrm flipV="1">
          <a:off x="4953000" y="9931146"/>
          <a:ext cx="0" cy="1539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66</xdr:row>
      <xdr:rowOff>154940</xdr:rowOff>
    </xdr:from>
    <xdr:to>
      <xdr:col>7</xdr:col>
      <xdr:colOff>241300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73423</xdr:rowOff>
    </xdr:from>
    <xdr:ext cx="762000" cy="259045"/>
    <xdr:sp macro="" textlink="">
      <xdr:nvSpPr>
        <xdr:cNvPr id="124" name="財政構造の弾力性最大値テキスト"/>
        <xdr:cNvSpPr txBox="1"/>
      </xdr:nvSpPr>
      <xdr:spPr>
        <a:xfrm>
          <a:off x="5041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7</xdr:col>
      <xdr:colOff>63500</xdr:colOff>
      <xdr:row>57</xdr:row>
      <xdr:rowOff>158496</xdr:rowOff>
    </xdr:from>
    <xdr:to>
      <xdr:col>7</xdr:col>
      <xdr:colOff>241300</xdr:colOff>
      <xdr:row>57</xdr:row>
      <xdr:rowOff>158496</xdr:rowOff>
    </xdr:to>
    <xdr:cxnSp macro="">
      <xdr:nvCxnSpPr>
        <xdr:cNvPr id="125" name="直線コネクタ 124"/>
        <xdr:cNvCxnSpPr/>
      </xdr:nvCxnSpPr>
      <xdr:spPr>
        <a:xfrm>
          <a:off x="4864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82550</xdr:rowOff>
    </xdr:from>
    <xdr:to>
      <xdr:col>7</xdr:col>
      <xdr:colOff>152400</xdr:colOff>
      <xdr:row>66</xdr:row>
      <xdr:rowOff>154940</xdr:rowOff>
    </xdr:to>
    <xdr:cxnSp macro="">
      <xdr:nvCxnSpPr>
        <xdr:cNvPr id="126" name="直線コネクタ 125"/>
        <xdr:cNvCxnSpPr/>
      </xdr:nvCxnSpPr>
      <xdr:spPr>
        <a:xfrm>
          <a:off x="4114800" y="113982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27"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28" name="フローチャート : 判断 127"/>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82550</xdr:rowOff>
    </xdr:from>
    <xdr:to>
      <xdr:col>6</xdr:col>
      <xdr:colOff>0</xdr:colOff>
      <xdr:row>66</xdr:row>
      <xdr:rowOff>87376</xdr:rowOff>
    </xdr:to>
    <xdr:cxnSp macro="">
      <xdr:nvCxnSpPr>
        <xdr:cNvPr id="129" name="直線コネクタ 128"/>
        <xdr:cNvCxnSpPr/>
      </xdr:nvCxnSpPr>
      <xdr:spPr>
        <a:xfrm flipV="1">
          <a:off x="3225800" y="1139825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0" name="フローチャート : 判断 129"/>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119651</xdr:rowOff>
    </xdr:from>
    <xdr:ext cx="736600" cy="259045"/>
    <xdr:sp macro="" textlink="">
      <xdr:nvSpPr>
        <xdr:cNvPr id="131" name="テキスト ボックス 130"/>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87376</xdr:rowOff>
    </xdr:from>
    <xdr:to>
      <xdr:col>4</xdr:col>
      <xdr:colOff>482600</xdr:colOff>
      <xdr:row>66</xdr:row>
      <xdr:rowOff>150114</xdr:rowOff>
    </xdr:to>
    <xdr:cxnSp macro="">
      <xdr:nvCxnSpPr>
        <xdr:cNvPr id="132" name="直線コネクタ 131"/>
        <xdr:cNvCxnSpPr/>
      </xdr:nvCxnSpPr>
      <xdr:spPr>
        <a:xfrm flipV="1">
          <a:off x="2336800" y="1140307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41656</xdr:rowOff>
    </xdr:from>
    <xdr:to>
      <xdr:col>4</xdr:col>
      <xdr:colOff>533400</xdr:colOff>
      <xdr:row>64</xdr:row>
      <xdr:rowOff>143256</xdr:rowOff>
    </xdr:to>
    <xdr:sp macro="" textlink="">
      <xdr:nvSpPr>
        <xdr:cNvPr id="133" name="フローチャート : 判断 132"/>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153433</xdr:rowOff>
    </xdr:from>
    <xdr:ext cx="762000" cy="259045"/>
    <xdr:sp macro="" textlink="">
      <xdr:nvSpPr>
        <xdr:cNvPr id="134" name="テキスト ボックス 133"/>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508</xdr:rowOff>
    </xdr:from>
    <xdr:to>
      <xdr:col>3</xdr:col>
      <xdr:colOff>279400</xdr:colOff>
      <xdr:row>66</xdr:row>
      <xdr:rowOff>150114</xdr:rowOff>
    </xdr:to>
    <xdr:cxnSp macro="">
      <xdr:nvCxnSpPr>
        <xdr:cNvPr id="135" name="直線コネクタ 134"/>
        <xdr:cNvCxnSpPr/>
      </xdr:nvCxnSpPr>
      <xdr:spPr>
        <a:xfrm>
          <a:off x="1447800" y="1131620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17526</xdr:rowOff>
    </xdr:from>
    <xdr:to>
      <xdr:col>3</xdr:col>
      <xdr:colOff>330200</xdr:colOff>
      <xdr:row>64</xdr:row>
      <xdr:rowOff>119126</xdr:rowOff>
    </xdr:to>
    <xdr:sp macro="" textlink="">
      <xdr:nvSpPr>
        <xdr:cNvPr id="136" name="フローチャート : 判断 135"/>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129303</xdr:rowOff>
    </xdr:from>
    <xdr:ext cx="762000" cy="259045"/>
    <xdr:sp macro="" textlink="">
      <xdr:nvSpPr>
        <xdr:cNvPr id="137" name="テキスト ボックス 136"/>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38" name="フローチャート : 判断 137"/>
        <xdr:cNvSpPr/>
      </xdr:nvSpPr>
      <xdr:spPr>
        <a:xfrm>
          <a:off x="1397000" y="1097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114825</xdr:rowOff>
    </xdr:from>
    <xdr:ext cx="762000" cy="259045"/>
    <xdr:sp macro="" textlink="">
      <xdr:nvSpPr>
        <xdr:cNvPr id="139" name="テキスト ボックス 138"/>
        <xdr:cNvSpPr txBox="1"/>
      </xdr:nvSpPr>
      <xdr:spPr>
        <a:xfrm>
          <a:off x="1066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104140</xdr:rowOff>
    </xdr:from>
    <xdr:to>
      <xdr:col>7</xdr:col>
      <xdr:colOff>203200</xdr:colOff>
      <xdr:row>67</xdr:row>
      <xdr:rowOff>34290</xdr:rowOff>
    </xdr:to>
    <xdr:sp macro="" textlink="">
      <xdr:nvSpPr>
        <xdr:cNvPr id="145" name="円/楕円 144"/>
        <xdr:cNvSpPr/>
      </xdr:nvSpPr>
      <xdr:spPr>
        <a:xfrm>
          <a:off x="49022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17</xdr:rowOff>
    </xdr:from>
    <xdr:ext cx="762000" cy="259045"/>
    <xdr:sp macro="" textlink="">
      <xdr:nvSpPr>
        <xdr:cNvPr id="146" name="財政構造の弾力性該当値テキスト"/>
        <xdr:cNvSpPr txBox="1"/>
      </xdr:nvSpPr>
      <xdr:spPr>
        <a:xfrm>
          <a:off x="5041900" y="1131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31750</xdr:rowOff>
    </xdr:from>
    <xdr:to>
      <xdr:col>6</xdr:col>
      <xdr:colOff>50800</xdr:colOff>
      <xdr:row>66</xdr:row>
      <xdr:rowOff>133350</xdr:rowOff>
    </xdr:to>
    <xdr:sp macro="" textlink="">
      <xdr:nvSpPr>
        <xdr:cNvPr id="147" name="円/楕円 146"/>
        <xdr:cNvSpPr/>
      </xdr:nvSpPr>
      <xdr:spPr>
        <a:xfrm>
          <a:off x="4064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118127</xdr:rowOff>
    </xdr:from>
    <xdr:ext cx="736600" cy="259045"/>
    <xdr:sp macro="" textlink="">
      <xdr:nvSpPr>
        <xdr:cNvPr id="148" name="テキスト ボックス 147"/>
        <xdr:cNvSpPr txBox="1"/>
      </xdr:nvSpPr>
      <xdr:spPr>
        <a:xfrm>
          <a:off x="3733800" y="1143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36576</xdr:rowOff>
    </xdr:from>
    <xdr:to>
      <xdr:col>4</xdr:col>
      <xdr:colOff>533400</xdr:colOff>
      <xdr:row>66</xdr:row>
      <xdr:rowOff>138176</xdr:rowOff>
    </xdr:to>
    <xdr:sp macro="" textlink="">
      <xdr:nvSpPr>
        <xdr:cNvPr id="149" name="円/楕円 148"/>
        <xdr:cNvSpPr/>
      </xdr:nvSpPr>
      <xdr:spPr>
        <a:xfrm>
          <a:off x="3175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122953</xdr:rowOff>
    </xdr:from>
    <xdr:ext cx="762000" cy="259045"/>
    <xdr:sp macro="" textlink="">
      <xdr:nvSpPr>
        <xdr:cNvPr id="150" name="テキスト ボックス 149"/>
        <xdr:cNvSpPr txBox="1"/>
      </xdr:nvSpPr>
      <xdr:spPr>
        <a:xfrm>
          <a:off x="2844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99314</xdr:rowOff>
    </xdr:from>
    <xdr:to>
      <xdr:col>3</xdr:col>
      <xdr:colOff>330200</xdr:colOff>
      <xdr:row>67</xdr:row>
      <xdr:rowOff>29464</xdr:rowOff>
    </xdr:to>
    <xdr:sp macro="" textlink="">
      <xdr:nvSpPr>
        <xdr:cNvPr id="151" name="円/楕円 150"/>
        <xdr:cNvSpPr/>
      </xdr:nvSpPr>
      <xdr:spPr>
        <a:xfrm>
          <a:off x="2286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14241</xdr:rowOff>
    </xdr:from>
    <xdr:ext cx="762000" cy="259045"/>
    <xdr:sp macro="" textlink="">
      <xdr:nvSpPr>
        <xdr:cNvPr id="152" name="テキスト ボックス 151"/>
        <xdr:cNvSpPr txBox="1"/>
      </xdr:nvSpPr>
      <xdr:spPr>
        <a:xfrm>
          <a:off x="1955800" y="115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121158</xdr:rowOff>
    </xdr:from>
    <xdr:to>
      <xdr:col>2</xdr:col>
      <xdr:colOff>127000</xdr:colOff>
      <xdr:row>66</xdr:row>
      <xdr:rowOff>51308</xdr:rowOff>
    </xdr:to>
    <xdr:sp macro="" textlink="">
      <xdr:nvSpPr>
        <xdr:cNvPr id="153" name="円/楕円 152"/>
        <xdr:cNvSpPr/>
      </xdr:nvSpPr>
      <xdr:spPr>
        <a:xfrm>
          <a:off x="1397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36085</xdr:rowOff>
    </xdr:from>
    <xdr:ext cx="762000" cy="259045"/>
    <xdr:sp macro="" textlink="">
      <xdr:nvSpPr>
        <xdr:cNvPr id="154" name="テキスト ボックス 153"/>
        <xdr:cNvSpPr txBox="1"/>
      </xdr:nvSpPr>
      <xdr:spPr>
        <a:xfrm>
          <a:off x="1066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[111,709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類似団体平均に比べ高くなっているのは、ごみ収集業務・保育所・幼稚園等を直営で行っていることにより、職員数が類似団体と比較して多くなっており人件費が高水準にあることが、その主な要因である。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また、ごみの収集業務や、学校給食調理業務などの民間委託化を推進したものの、国の給与減額措置に準拠した給与カットの終了</a:t>
          </a:r>
          <a:r>
            <a:rPr kumimoji="1" lang="ja-JP" altLang="en-US" sz="1100">
              <a:solidFill>
                <a:schemeClr val="dk1"/>
              </a:solidFill>
              <a:effectLst/>
              <a:latin typeface="+mn-lt"/>
              <a:ea typeface="+mn-ea"/>
              <a:cs typeface="+mn-cs"/>
            </a:rPr>
            <a:t>などにより増加となったが</a:t>
          </a:r>
          <a:r>
            <a:rPr kumimoji="1" lang="ja-JP" altLang="ja-JP" sz="1100">
              <a:solidFill>
                <a:schemeClr val="dk1"/>
              </a:solidFill>
              <a:effectLst/>
              <a:latin typeface="+mn-lt"/>
              <a:ea typeface="+mn-ea"/>
              <a:cs typeface="+mn-cs"/>
            </a:rPr>
            <a:t>、今後も順次民間委託化を進め人件費・物件費等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縮減に取り組む。</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105603</xdr:rowOff>
    </xdr:from>
    <xdr:to>
      <xdr:col>7</xdr:col>
      <xdr:colOff>152400</xdr:colOff>
      <xdr:row>88</xdr:row>
      <xdr:rowOff>158350</xdr:rowOff>
    </xdr:to>
    <xdr:cxnSp macro="">
      <xdr:nvCxnSpPr>
        <xdr:cNvPr id="186" name="直線コネクタ 185"/>
        <xdr:cNvCxnSpPr/>
      </xdr:nvCxnSpPr>
      <xdr:spPr>
        <a:xfrm flipV="1">
          <a:off x="4953000" y="13650153"/>
          <a:ext cx="0" cy="1595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130427</xdr:rowOff>
    </xdr:from>
    <xdr:ext cx="762000" cy="259045"/>
    <xdr:sp macro="" textlink="">
      <xdr:nvSpPr>
        <xdr:cNvPr id="187" name="人件費・物件費等の状況最小値テキスト"/>
        <xdr:cNvSpPr txBox="1"/>
      </xdr:nvSpPr>
      <xdr:spPr>
        <a:xfrm>
          <a:off x="5041900" y="152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220,781</a:t>
          </a:r>
          <a:endParaRPr kumimoji="1" lang="ja-JP" altLang="en-US" sz="1000" b="1">
            <a:latin typeface="ＭＳ Ｐゴシック"/>
          </a:endParaRPr>
        </a:p>
      </xdr:txBody>
    </xdr:sp>
    <xdr:clientData/>
  </xdr:oneCellAnchor>
  <xdr:twoCellAnchor>
    <xdr:from>
      <xdr:col>7</xdr:col>
      <xdr:colOff>63500</xdr:colOff>
      <xdr:row>88</xdr:row>
      <xdr:rowOff>158350</xdr:rowOff>
    </xdr:from>
    <xdr:to>
      <xdr:col>7</xdr:col>
      <xdr:colOff>241300</xdr:colOff>
      <xdr:row>88</xdr:row>
      <xdr:rowOff>158350</xdr:rowOff>
    </xdr:to>
    <xdr:cxnSp macro="">
      <xdr:nvCxnSpPr>
        <xdr:cNvPr id="188" name="直線コネクタ 187"/>
        <xdr:cNvCxnSpPr/>
      </xdr:nvCxnSpPr>
      <xdr:spPr>
        <a:xfrm>
          <a:off x="4864100" y="1524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20530</xdr:rowOff>
    </xdr:from>
    <xdr:ext cx="762000" cy="259045"/>
    <xdr:sp macro="" textlink="">
      <xdr:nvSpPr>
        <xdr:cNvPr id="189" name="人件費・物件費等の状況最大値テキスト"/>
        <xdr:cNvSpPr txBox="1"/>
      </xdr:nvSpPr>
      <xdr:spPr>
        <a:xfrm>
          <a:off x="5041900" y="1339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81,901</a:t>
          </a:r>
          <a:endParaRPr kumimoji="1" lang="ja-JP" altLang="en-US" sz="1000" b="1">
            <a:latin typeface="ＭＳ Ｐゴシック"/>
          </a:endParaRPr>
        </a:p>
      </xdr:txBody>
    </xdr:sp>
    <xdr:clientData/>
  </xdr:oneCellAnchor>
  <xdr:twoCellAnchor>
    <xdr:from>
      <xdr:col>7</xdr:col>
      <xdr:colOff>63500</xdr:colOff>
      <xdr:row>79</xdr:row>
      <xdr:rowOff>105603</xdr:rowOff>
    </xdr:from>
    <xdr:to>
      <xdr:col>7</xdr:col>
      <xdr:colOff>241300</xdr:colOff>
      <xdr:row>79</xdr:row>
      <xdr:rowOff>105603</xdr:rowOff>
    </xdr:to>
    <xdr:cxnSp macro="">
      <xdr:nvCxnSpPr>
        <xdr:cNvPr id="190" name="直線コネクタ 189"/>
        <xdr:cNvCxnSpPr/>
      </xdr:nvCxnSpPr>
      <xdr:spPr>
        <a:xfrm>
          <a:off x="4864100" y="1365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29420</xdr:rowOff>
    </xdr:from>
    <xdr:to>
      <xdr:col>7</xdr:col>
      <xdr:colOff>152400</xdr:colOff>
      <xdr:row>81</xdr:row>
      <xdr:rowOff>105211</xdr:rowOff>
    </xdr:to>
    <xdr:cxnSp macro="">
      <xdr:nvCxnSpPr>
        <xdr:cNvPr id="191" name="直線コネクタ 190"/>
        <xdr:cNvCxnSpPr/>
      </xdr:nvCxnSpPr>
      <xdr:spPr>
        <a:xfrm>
          <a:off x="4114800" y="13916870"/>
          <a:ext cx="838200" cy="7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169711</xdr:rowOff>
    </xdr:from>
    <xdr:ext cx="762000" cy="259045"/>
    <xdr:sp macro="" textlink="">
      <xdr:nvSpPr>
        <xdr:cNvPr id="192" name="人件費・物件費等の状況平均値テキスト"/>
        <xdr:cNvSpPr txBox="1"/>
      </xdr:nvSpPr>
      <xdr:spPr>
        <a:xfrm>
          <a:off x="5041900" y="1371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153184</xdr:rowOff>
    </xdr:from>
    <xdr:to>
      <xdr:col>7</xdr:col>
      <xdr:colOff>203200</xdr:colOff>
      <xdr:row>81</xdr:row>
      <xdr:rowOff>83334</xdr:rowOff>
    </xdr:to>
    <xdr:sp macro="" textlink="">
      <xdr:nvSpPr>
        <xdr:cNvPr id="193" name="フローチャート : 判断 192"/>
        <xdr:cNvSpPr/>
      </xdr:nvSpPr>
      <xdr:spPr>
        <a:xfrm>
          <a:off x="4902200" y="1386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29420</xdr:rowOff>
    </xdr:from>
    <xdr:to>
      <xdr:col>6</xdr:col>
      <xdr:colOff>0</xdr:colOff>
      <xdr:row>81</xdr:row>
      <xdr:rowOff>46287</xdr:rowOff>
    </xdr:to>
    <xdr:cxnSp macro="">
      <xdr:nvCxnSpPr>
        <xdr:cNvPr id="194" name="直線コネクタ 193"/>
        <xdr:cNvCxnSpPr/>
      </xdr:nvCxnSpPr>
      <xdr:spPr>
        <a:xfrm flipV="1">
          <a:off x="3225800" y="13916870"/>
          <a:ext cx="889000" cy="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106338</xdr:rowOff>
    </xdr:from>
    <xdr:to>
      <xdr:col>6</xdr:col>
      <xdr:colOff>50800</xdr:colOff>
      <xdr:row>81</xdr:row>
      <xdr:rowOff>36488</xdr:rowOff>
    </xdr:to>
    <xdr:sp macro="" textlink="">
      <xdr:nvSpPr>
        <xdr:cNvPr id="195" name="フローチャート : 判断 194"/>
        <xdr:cNvSpPr/>
      </xdr:nvSpPr>
      <xdr:spPr>
        <a:xfrm>
          <a:off x="4064000" y="1382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46665</xdr:rowOff>
    </xdr:from>
    <xdr:ext cx="736600" cy="259045"/>
    <xdr:sp macro="" textlink="">
      <xdr:nvSpPr>
        <xdr:cNvPr id="196" name="テキスト ボックス 195"/>
        <xdr:cNvSpPr txBox="1"/>
      </xdr:nvSpPr>
      <xdr:spPr>
        <a:xfrm>
          <a:off x="3733800" y="13591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46287</xdr:rowOff>
    </xdr:from>
    <xdr:to>
      <xdr:col>4</xdr:col>
      <xdr:colOff>482600</xdr:colOff>
      <xdr:row>81</xdr:row>
      <xdr:rowOff>94100</xdr:rowOff>
    </xdr:to>
    <xdr:cxnSp macro="">
      <xdr:nvCxnSpPr>
        <xdr:cNvPr id="197" name="直線コネクタ 196"/>
        <xdr:cNvCxnSpPr/>
      </xdr:nvCxnSpPr>
      <xdr:spPr>
        <a:xfrm flipV="1">
          <a:off x="2336800" y="13933737"/>
          <a:ext cx="889000" cy="4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116196</xdr:rowOff>
    </xdr:from>
    <xdr:to>
      <xdr:col>4</xdr:col>
      <xdr:colOff>533400</xdr:colOff>
      <xdr:row>81</xdr:row>
      <xdr:rowOff>46346</xdr:rowOff>
    </xdr:to>
    <xdr:sp macro="" textlink="">
      <xdr:nvSpPr>
        <xdr:cNvPr id="198" name="フローチャート : 判断 197"/>
        <xdr:cNvSpPr/>
      </xdr:nvSpPr>
      <xdr:spPr>
        <a:xfrm>
          <a:off x="3175000" y="1383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56523</xdr:rowOff>
    </xdr:from>
    <xdr:ext cx="762000" cy="259045"/>
    <xdr:sp macro="" textlink="">
      <xdr:nvSpPr>
        <xdr:cNvPr id="199" name="テキスト ボックス 198"/>
        <xdr:cNvSpPr txBox="1"/>
      </xdr:nvSpPr>
      <xdr:spPr>
        <a:xfrm>
          <a:off x="2844800" y="1360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89388</xdr:rowOff>
    </xdr:from>
    <xdr:to>
      <xdr:col>3</xdr:col>
      <xdr:colOff>279400</xdr:colOff>
      <xdr:row>81</xdr:row>
      <xdr:rowOff>94100</xdr:rowOff>
    </xdr:to>
    <xdr:cxnSp macro="">
      <xdr:nvCxnSpPr>
        <xdr:cNvPr id="200" name="直線コネクタ 199"/>
        <xdr:cNvCxnSpPr/>
      </xdr:nvCxnSpPr>
      <xdr:spPr>
        <a:xfrm>
          <a:off x="1447800" y="13976838"/>
          <a:ext cx="889000" cy="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135305</xdr:rowOff>
    </xdr:from>
    <xdr:to>
      <xdr:col>3</xdr:col>
      <xdr:colOff>330200</xdr:colOff>
      <xdr:row>81</xdr:row>
      <xdr:rowOff>65455</xdr:rowOff>
    </xdr:to>
    <xdr:sp macro="" textlink="">
      <xdr:nvSpPr>
        <xdr:cNvPr id="201" name="フローチャート : 判断 200"/>
        <xdr:cNvSpPr/>
      </xdr:nvSpPr>
      <xdr:spPr>
        <a:xfrm>
          <a:off x="2286000" y="1385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75632</xdr:rowOff>
    </xdr:from>
    <xdr:ext cx="762000" cy="259045"/>
    <xdr:sp macro="" textlink="">
      <xdr:nvSpPr>
        <xdr:cNvPr id="202" name="テキスト ボックス 201"/>
        <xdr:cNvSpPr txBox="1"/>
      </xdr:nvSpPr>
      <xdr:spPr>
        <a:xfrm>
          <a:off x="1955800" y="1362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93284</xdr:rowOff>
    </xdr:from>
    <xdr:to>
      <xdr:col>2</xdr:col>
      <xdr:colOff>127000</xdr:colOff>
      <xdr:row>81</xdr:row>
      <xdr:rowOff>23434</xdr:rowOff>
    </xdr:to>
    <xdr:sp macro="" textlink="">
      <xdr:nvSpPr>
        <xdr:cNvPr id="203" name="フローチャート : 判断 202"/>
        <xdr:cNvSpPr/>
      </xdr:nvSpPr>
      <xdr:spPr>
        <a:xfrm>
          <a:off x="1397000" y="138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33611</xdr:rowOff>
    </xdr:from>
    <xdr:ext cx="762000" cy="259045"/>
    <xdr:sp macro="" textlink="">
      <xdr:nvSpPr>
        <xdr:cNvPr id="204" name="テキスト ボックス 203"/>
        <xdr:cNvSpPr txBox="1"/>
      </xdr:nvSpPr>
      <xdr:spPr>
        <a:xfrm>
          <a:off x="1066800" y="135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54411</xdr:rowOff>
    </xdr:from>
    <xdr:to>
      <xdr:col>7</xdr:col>
      <xdr:colOff>203200</xdr:colOff>
      <xdr:row>81</xdr:row>
      <xdr:rowOff>156011</xdr:rowOff>
    </xdr:to>
    <xdr:sp macro="" textlink="">
      <xdr:nvSpPr>
        <xdr:cNvPr id="210" name="円/楕円 209"/>
        <xdr:cNvSpPr/>
      </xdr:nvSpPr>
      <xdr:spPr>
        <a:xfrm>
          <a:off x="4902200" y="1394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26488</xdr:rowOff>
    </xdr:from>
    <xdr:ext cx="762000" cy="259045"/>
    <xdr:sp macro="" textlink="">
      <xdr:nvSpPr>
        <xdr:cNvPr id="211" name="人件費・物件費等の状況該当値テキスト"/>
        <xdr:cNvSpPr txBox="1"/>
      </xdr:nvSpPr>
      <xdr:spPr>
        <a:xfrm>
          <a:off x="5041900" y="1391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111,709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150070</xdr:rowOff>
    </xdr:from>
    <xdr:to>
      <xdr:col>6</xdr:col>
      <xdr:colOff>50800</xdr:colOff>
      <xdr:row>81</xdr:row>
      <xdr:rowOff>80220</xdr:rowOff>
    </xdr:to>
    <xdr:sp macro="" textlink="">
      <xdr:nvSpPr>
        <xdr:cNvPr id="212" name="円/楕円 211"/>
        <xdr:cNvSpPr/>
      </xdr:nvSpPr>
      <xdr:spPr>
        <a:xfrm>
          <a:off x="4064000" y="138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64997</xdr:rowOff>
    </xdr:from>
    <xdr:ext cx="736600" cy="259045"/>
    <xdr:sp macro="" textlink="">
      <xdr:nvSpPr>
        <xdr:cNvPr id="213" name="テキスト ボックス 212"/>
        <xdr:cNvSpPr txBox="1"/>
      </xdr:nvSpPr>
      <xdr:spPr>
        <a:xfrm>
          <a:off x="3733800" y="1395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105,113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166937</xdr:rowOff>
    </xdr:from>
    <xdr:to>
      <xdr:col>4</xdr:col>
      <xdr:colOff>533400</xdr:colOff>
      <xdr:row>81</xdr:row>
      <xdr:rowOff>97087</xdr:rowOff>
    </xdr:to>
    <xdr:sp macro="" textlink="">
      <xdr:nvSpPr>
        <xdr:cNvPr id="214" name="円/楕円 213"/>
        <xdr:cNvSpPr/>
      </xdr:nvSpPr>
      <xdr:spPr>
        <a:xfrm>
          <a:off x="3175000" y="1388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81864</xdr:rowOff>
    </xdr:from>
    <xdr:ext cx="762000" cy="259045"/>
    <xdr:sp macro="" textlink="">
      <xdr:nvSpPr>
        <xdr:cNvPr id="215" name="テキスト ボックス 214"/>
        <xdr:cNvSpPr txBox="1"/>
      </xdr:nvSpPr>
      <xdr:spPr>
        <a:xfrm>
          <a:off x="2844800" y="1396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106,581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43300</xdr:rowOff>
    </xdr:from>
    <xdr:to>
      <xdr:col>3</xdr:col>
      <xdr:colOff>330200</xdr:colOff>
      <xdr:row>81</xdr:row>
      <xdr:rowOff>144900</xdr:rowOff>
    </xdr:to>
    <xdr:sp macro="" textlink="">
      <xdr:nvSpPr>
        <xdr:cNvPr id="216" name="円/楕円 215"/>
        <xdr:cNvSpPr/>
      </xdr:nvSpPr>
      <xdr:spPr>
        <a:xfrm>
          <a:off x="2286000" y="1393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129677</xdr:rowOff>
    </xdr:from>
    <xdr:ext cx="762000" cy="259045"/>
    <xdr:sp macro="" textlink="">
      <xdr:nvSpPr>
        <xdr:cNvPr id="217" name="テキスト ボックス 216"/>
        <xdr:cNvSpPr txBox="1"/>
      </xdr:nvSpPr>
      <xdr:spPr>
        <a:xfrm>
          <a:off x="1955800" y="1401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110,742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38588</xdr:rowOff>
    </xdr:from>
    <xdr:to>
      <xdr:col>2</xdr:col>
      <xdr:colOff>127000</xdr:colOff>
      <xdr:row>81</xdr:row>
      <xdr:rowOff>140188</xdr:rowOff>
    </xdr:to>
    <xdr:sp macro="" textlink="">
      <xdr:nvSpPr>
        <xdr:cNvPr id="218" name="円/楕円 217"/>
        <xdr:cNvSpPr/>
      </xdr:nvSpPr>
      <xdr:spPr>
        <a:xfrm>
          <a:off x="1397000" y="1392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124965</xdr:rowOff>
    </xdr:from>
    <xdr:ext cx="762000" cy="259045"/>
    <xdr:sp macro="" textlink="">
      <xdr:nvSpPr>
        <xdr:cNvPr id="219" name="テキスト ボックス 218"/>
        <xdr:cNvSpPr txBox="1"/>
      </xdr:nvSpPr>
      <xdr:spPr>
        <a:xfrm>
          <a:off x="1066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a:t>
          </a:r>
          <a:r>
            <a:rPr kumimoji="1" lang="ja-JP" altLang="en-US" sz="1200">
              <a:solidFill>
                <a:schemeClr val="dk1"/>
              </a:solidFill>
              <a:effectLst/>
              <a:latin typeface="+mn-lt"/>
              <a:ea typeface="+mn-ea"/>
              <a:cs typeface="+mn-cs"/>
            </a:rPr>
            <a:t>度</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H24.4.1</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度</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H25.4.1</a:t>
          </a:r>
          <a:r>
            <a:rPr kumimoji="1" lang="ja-JP" altLang="ja-JP" sz="1200">
              <a:solidFill>
                <a:schemeClr val="dk1"/>
              </a:solidFill>
              <a:effectLst/>
              <a:latin typeface="+mn-lt"/>
              <a:ea typeface="+mn-ea"/>
              <a:cs typeface="+mn-cs"/>
            </a:rPr>
            <a:t>）については、国の臨時削減措置の影響により、国より相対的に指数が高くなっている。</a:t>
          </a:r>
          <a:r>
            <a:rPr kumimoji="1" lang="ja-JP" altLang="en-US" sz="1200">
              <a:solidFill>
                <a:schemeClr val="dk1"/>
              </a:solidFill>
              <a:effectLst/>
              <a:latin typeface="+mn-lt"/>
              <a:ea typeface="+mn-ea"/>
              <a:cs typeface="+mn-cs"/>
            </a:rPr>
            <a:t>本</a:t>
          </a:r>
          <a:r>
            <a:rPr kumimoji="1" lang="ja-JP" altLang="ja-JP" sz="1200">
              <a:solidFill>
                <a:schemeClr val="dk1"/>
              </a:solidFill>
              <a:effectLst/>
              <a:latin typeface="+mn-lt"/>
              <a:ea typeface="+mn-ea"/>
              <a:cs typeface="+mn-cs"/>
            </a:rPr>
            <a:t>市においても、平成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7</a:t>
          </a:r>
          <a:r>
            <a:rPr kumimoji="1" lang="ja-JP" altLang="ja-JP" sz="1200">
              <a:solidFill>
                <a:schemeClr val="dk1"/>
              </a:solidFill>
              <a:effectLst/>
              <a:latin typeface="+mn-lt"/>
              <a:ea typeface="+mn-ea"/>
              <a:cs typeface="+mn-cs"/>
            </a:rPr>
            <a:t>月</a:t>
          </a:r>
          <a:r>
            <a:rPr kumimoji="1" lang="ja-JP" altLang="en-US" sz="1200">
              <a:solidFill>
                <a:schemeClr val="dk1"/>
              </a:solidFill>
              <a:effectLst/>
              <a:latin typeface="+mn-lt"/>
              <a:ea typeface="+mn-ea"/>
              <a:cs typeface="+mn-cs"/>
            </a:rPr>
            <a:t>から</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月まで国と同水準の削減を進めた。国に準拠した削減とは別に、</a:t>
          </a:r>
          <a:r>
            <a:rPr kumimoji="1" lang="ja-JP" altLang="en-US" sz="1200">
              <a:solidFill>
                <a:schemeClr val="dk1"/>
              </a:solidFill>
              <a:effectLst/>
              <a:latin typeface="+mn-lt"/>
              <a:ea typeface="+mn-ea"/>
              <a:cs typeface="+mn-cs"/>
            </a:rPr>
            <a:t>本</a:t>
          </a:r>
          <a:r>
            <a:rPr kumimoji="1" lang="ja-JP" altLang="ja-JP" sz="1200">
              <a:solidFill>
                <a:schemeClr val="dk1"/>
              </a:solidFill>
              <a:effectLst/>
              <a:latin typeface="+mn-lt"/>
              <a:ea typeface="+mn-ea"/>
              <a:cs typeface="+mn-cs"/>
            </a:rPr>
            <a:t>市では平成</a:t>
          </a:r>
          <a:r>
            <a:rPr kumimoji="1" lang="en-US" altLang="ja-JP" sz="1200">
              <a:solidFill>
                <a:schemeClr val="dk1"/>
              </a:solidFill>
              <a:effectLst/>
              <a:latin typeface="+mn-lt"/>
              <a:ea typeface="+mn-ea"/>
              <a:cs typeface="+mn-cs"/>
            </a:rPr>
            <a:t>21</a:t>
          </a:r>
          <a:r>
            <a:rPr kumimoji="1" lang="ja-JP" altLang="ja-JP" sz="1200">
              <a:solidFill>
                <a:schemeClr val="dk1"/>
              </a:solidFill>
              <a:effectLst/>
              <a:latin typeface="+mn-lt"/>
              <a:ea typeface="+mn-ea"/>
              <a:cs typeface="+mn-cs"/>
            </a:rPr>
            <a:t>年度以降継続して給料カットを行っており、類似団体の中でのラスパイレス指数は低めの水準となっている。過去の数値と経年比較した場合に（</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23</a:t>
          </a:r>
          <a:r>
            <a:rPr kumimoji="1" lang="ja-JP" altLang="en-US" sz="1200">
              <a:solidFill>
                <a:schemeClr val="dk1"/>
              </a:solidFill>
              <a:effectLst/>
              <a:latin typeface="+mn-lt"/>
              <a:ea typeface="+mn-ea"/>
              <a:cs typeface="+mn-cs"/>
            </a:rPr>
            <a:t>年度</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24</a:t>
          </a:r>
          <a:r>
            <a:rPr kumimoji="1" lang="ja-JP" altLang="en-US" sz="1200">
              <a:solidFill>
                <a:schemeClr val="dk1"/>
              </a:solidFill>
              <a:effectLst/>
              <a:latin typeface="+mn-lt"/>
              <a:ea typeface="+mn-ea"/>
              <a:cs typeface="+mn-cs"/>
            </a:rPr>
            <a:t>年度</a:t>
          </a:r>
          <a:r>
            <a:rPr kumimoji="1" lang="ja-JP" altLang="ja-JP" sz="1200">
              <a:solidFill>
                <a:schemeClr val="dk1"/>
              </a:solidFill>
              <a:effectLst/>
              <a:latin typeface="+mn-lt"/>
              <a:ea typeface="+mn-ea"/>
              <a:cs typeface="+mn-cs"/>
            </a:rPr>
            <a:t>の参考値は</a:t>
          </a:r>
          <a:r>
            <a:rPr kumimoji="1" lang="en-US" altLang="ja-JP" sz="1200">
              <a:solidFill>
                <a:schemeClr val="dk1"/>
              </a:solidFill>
              <a:effectLst/>
              <a:latin typeface="+mn-lt"/>
              <a:ea typeface="+mn-ea"/>
              <a:cs typeface="+mn-cs"/>
            </a:rPr>
            <a:t>96.9</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97.5</a:t>
          </a:r>
          <a:r>
            <a:rPr kumimoji="1" lang="ja-JP" altLang="ja-JP" sz="1200">
              <a:solidFill>
                <a:schemeClr val="dk1"/>
              </a:solidFill>
              <a:effectLst/>
              <a:latin typeface="+mn-lt"/>
              <a:ea typeface="+mn-ea"/>
              <a:cs typeface="+mn-cs"/>
            </a:rPr>
            <a:t>）微増傾向にある。退職数に比して採用数が少ないことから、職員構成が大きく変動し、昇格する年齢が以前よりも</a:t>
          </a:r>
          <a:r>
            <a:rPr kumimoji="1" lang="ja-JP" altLang="en-US" sz="1200">
              <a:solidFill>
                <a:schemeClr val="dk1"/>
              </a:solidFill>
              <a:effectLst/>
              <a:latin typeface="+mn-lt"/>
              <a:ea typeface="+mn-ea"/>
              <a:cs typeface="+mn-cs"/>
            </a:rPr>
            <a:t>早まる</a:t>
          </a:r>
          <a:r>
            <a:rPr kumimoji="1" lang="ja-JP" altLang="ja-JP" sz="1200">
              <a:solidFill>
                <a:schemeClr val="dk1"/>
              </a:solidFill>
              <a:effectLst/>
              <a:latin typeface="+mn-lt"/>
              <a:ea typeface="+mn-ea"/>
              <a:cs typeface="+mn-cs"/>
            </a:rPr>
            <a:t>傾向にあり、そのことが影響している。</a:t>
          </a:r>
          <a:endParaRPr kumimoji="1" lang="ja-JP" altLang="en-US" sz="1200" b="0" i="0" u="none" strike="noStrike" kern="0" cap="none" spc="0" normalizeH="0" baseline="0" noProof="0">
            <a:ln>
              <a:noFill/>
            </a:ln>
            <a:solidFill>
              <a:srgbClr val="FF0000"/>
            </a:solidFill>
            <a:effectLst/>
            <a:uLnTx/>
            <a:uFillTx/>
            <a:latin typeface="ＭＳ Ｐゴシック"/>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85</xdr:row>
      <xdr:rowOff>98778</xdr:rowOff>
    </xdr:to>
    <xdr:cxnSp macro="">
      <xdr:nvCxnSpPr>
        <xdr:cNvPr id="248" name="直線コネクタ 247"/>
        <xdr:cNvCxnSpPr/>
      </xdr:nvCxnSpPr>
      <xdr:spPr>
        <a:xfrm flipV="1">
          <a:off x="17018000" y="13720234"/>
          <a:ext cx="0" cy="9517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70855</xdr:rowOff>
    </xdr:from>
    <xdr:ext cx="762000" cy="259045"/>
    <xdr:sp macro="" textlink="">
      <xdr:nvSpPr>
        <xdr:cNvPr id="249" name="給与水準   （国との比較）最小値テキスト"/>
        <xdr:cNvSpPr txBox="1"/>
      </xdr:nvSpPr>
      <xdr:spPr>
        <a:xfrm>
          <a:off x="17106900" y="146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85</xdr:row>
      <xdr:rowOff>98778</xdr:rowOff>
    </xdr:from>
    <xdr:to>
      <xdr:col>24</xdr:col>
      <xdr:colOff>647700</xdr:colOff>
      <xdr:row>85</xdr:row>
      <xdr:rowOff>98778</xdr:rowOff>
    </xdr:to>
    <xdr:cxnSp macro="">
      <xdr:nvCxnSpPr>
        <xdr:cNvPr id="250" name="直線コネクタ 249"/>
        <xdr:cNvCxnSpPr/>
      </xdr:nvCxnSpPr>
      <xdr:spPr>
        <a:xfrm>
          <a:off x="16929100" y="146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1"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2" name="直線コネクタ 251"/>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87489</xdr:rowOff>
    </xdr:from>
    <xdr:to>
      <xdr:col>24</xdr:col>
      <xdr:colOff>558800</xdr:colOff>
      <xdr:row>81</xdr:row>
      <xdr:rowOff>127705</xdr:rowOff>
    </xdr:to>
    <xdr:cxnSp macro="">
      <xdr:nvCxnSpPr>
        <xdr:cNvPr id="253" name="直線コネクタ 252"/>
        <xdr:cNvCxnSpPr/>
      </xdr:nvCxnSpPr>
      <xdr:spPr>
        <a:xfrm>
          <a:off x="16179800" y="139749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27816</xdr:rowOff>
    </xdr:from>
    <xdr:ext cx="762000" cy="259045"/>
    <xdr:sp macro="" textlink="">
      <xdr:nvSpPr>
        <xdr:cNvPr id="254" name="給与水準   （国との比較）平均値テキスト"/>
        <xdr:cNvSpPr txBox="1"/>
      </xdr:nvSpPr>
      <xdr:spPr>
        <a:xfrm>
          <a:off x="17106900" y="1425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55739</xdr:rowOff>
    </xdr:from>
    <xdr:to>
      <xdr:col>24</xdr:col>
      <xdr:colOff>609600</xdr:colOff>
      <xdr:row>83</xdr:row>
      <xdr:rowOff>157339</xdr:rowOff>
    </xdr:to>
    <xdr:sp macro="" textlink="">
      <xdr:nvSpPr>
        <xdr:cNvPr id="255" name="フローチャート : 判断 254"/>
        <xdr:cNvSpPr/>
      </xdr:nvSpPr>
      <xdr:spPr>
        <a:xfrm>
          <a:off x="169672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87489</xdr:rowOff>
    </xdr:from>
    <xdr:to>
      <xdr:col>23</xdr:col>
      <xdr:colOff>406400</xdr:colOff>
      <xdr:row>88</xdr:row>
      <xdr:rowOff>0</xdr:rowOff>
    </xdr:to>
    <xdr:cxnSp macro="">
      <xdr:nvCxnSpPr>
        <xdr:cNvPr id="256" name="直線コネクタ 255"/>
        <xdr:cNvCxnSpPr/>
      </xdr:nvCxnSpPr>
      <xdr:spPr>
        <a:xfrm flipV="1">
          <a:off x="15290800" y="13974939"/>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57" name="フローチャート : 判断 256"/>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58" name="テキスト ボックス 257"/>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77611</xdr:rowOff>
    </xdr:from>
    <xdr:to>
      <xdr:col>22</xdr:col>
      <xdr:colOff>203200</xdr:colOff>
      <xdr:row>88</xdr:row>
      <xdr:rowOff>0</xdr:rowOff>
    </xdr:to>
    <xdr:cxnSp macro="">
      <xdr:nvCxnSpPr>
        <xdr:cNvPr id="259" name="直線コネクタ 258"/>
        <xdr:cNvCxnSpPr/>
      </xdr:nvCxnSpPr>
      <xdr:spPr>
        <a:xfrm>
          <a:off x="14401800" y="149937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153105</xdr:rowOff>
    </xdr:from>
    <xdr:to>
      <xdr:col>22</xdr:col>
      <xdr:colOff>254000</xdr:colOff>
      <xdr:row>90</xdr:row>
      <xdr:rowOff>83255</xdr:rowOff>
    </xdr:to>
    <xdr:sp macro="" textlink="">
      <xdr:nvSpPr>
        <xdr:cNvPr id="260" name="フローチャート : 判断 259"/>
        <xdr:cNvSpPr/>
      </xdr:nvSpPr>
      <xdr:spPr>
        <a:xfrm>
          <a:off x="15240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68032</xdr:rowOff>
    </xdr:from>
    <xdr:ext cx="762000" cy="259045"/>
    <xdr:sp macro="" textlink="">
      <xdr:nvSpPr>
        <xdr:cNvPr id="261" name="テキスト ボックス 260"/>
        <xdr:cNvSpPr txBox="1"/>
      </xdr:nvSpPr>
      <xdr:spPr>
        <a:xfrm>
          <a:off x="14909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7055</xdr:rowOff>
    </xdr:from>
    <xdr:to>
      <xdr:col>21</xdr:col>
      <xdr:colOff>0</xdr:colOff>
      <xdr:row>87</xdr:row>
      <xdr:rowOff>77611</xdr:rowOff>
    </xdr:to>
    <xdr:cxnSp macro="">
      <xdr:nvCxnSpPr>
        <xdr:cNvPr id="262" name="直線コネクタ 261"/>
        <xdr:cNvCxnSpPr/>
      </xdr:nvCxnSpPr>
      <xdr:spPr>
        <a:xfrm>
          <a:off x="13512800" y="13894505"/>
          <a:ext cx="889000" cy="109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21872</xdr:rowOff>
    </xdr:from>
    <xdr:to>
      <xdr:col>21</xdr:col>
      <xdr:colOff>50800</xdr:colOff>
      <xdr:row>90</xdr:row>
      <xdr:rowOff>123472</xdr:rowOff>
    </xdr:to>
    <xdr:sp macro="" textlink="">
      <xdr:nvSpPr>
        <xdr:cNvPr id="263" name="フローチャート : 判断 262"/>
        <xdr:cNvSpPr/>
      </xdr:nvSpPr>
      <xdr:spPr>
        <a:xfrm>
          <a:off x="14351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108249</xdr:rowOff>
    </xdr:from>
    <xdr:ext cx="762000" cy="259045"/>
    <xdr:sp macro="" textlink="">
      <xdr:nvSpPr>
        <xdr:cNvPr id="264" name="テキスト ボックス 263"/>
        <xdr:cNvSpPr txBox="1"/>
      </xdr:nvSpPr>
      <xdr:spPr>
        <a:xfrm>
          <a:off x="14020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136172</xdr:rowOff>
    </xdr:from>
    <xdr:to>
      <xdr:col>19</xdr:col>
      <xdr:colOff>533400</xdr:colOff>
      <xdr:row>84</xdr:row>
      <xdr:rowOff>66322</xdr:rowOff>
    </xdr:to>
    <xdr:sp macro="" textlink="">
      <xdr:nvSpPr>
        <xdr:cNvPr id="265" name="フローチャート :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51099</xdr:rowOff>
    </xdr:from>
    <xdr:ext cx="762000" cy="259045"/>
    <xdr:sp macro="" textlink="">
      <xdr:nvSpPr>
        <xdr:cNvPr id="266" name="テキスト ボックス 265"/>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76905</xdr:rowOff>
    </xdr:from>
    <xdr:to>
      <xdr:col>24</xdr:col>
      <xdr:colOff>609600</xdr:colOff>
      <xdr:row>82</xdr:row>
      <xdr:rowOff>7055</xdr:rowOff>
    </xdr:to>
    <xdr:sp macro="" textlink="">
      <xdr:nvSpPr>
        <xdr:cNvPr id="272" name="円/楕円 271"/>
        <xdr:cNvSpPr/>
      </xdr:nvSpPr>
      <xdr:spPr>
        <a:xfrm>
          <a:off x="169672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93432</xdr:rowOff>
    </xdr:from>
    <xdr:ext cx="762000" cy="259045"/>
    <xdr:sp macro="" textlink="">
      <xdr:nvSpPr>
        <xdr:cNvPr id="273" name="給与水準   （国との比較）該当値テキスト"/>
        <xdr:cNvSpPr txBox="1"/>
      </xdr:nvSpPr>
      <xdr:spPr>
        <a:xfrm>
          <a:off x="17106900" y="1380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36689</xdr:rowOff>
    </xdr:from>
    <xdr:to>
      <xdr:col>23</xdr:col>
      <xdr:colOff>457200</xdr:colOff>
      <xdr:row>81</xdr:row>
      <xdr:rowOff>138289</xdr:rowOff>
    </xdr:to>
    <xdr:sp macro="" textlink="">
      <xdr:nvSpPr>
        <xdr:cNvPr id="274" name="円/楕円 273"/>
        <xdr:cNvSpPr/>
      </xdr:nvSpPr>
      <xdr:spPr>
        <a:xfrm>
          <a:off x="16129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148466</xdr:rowOff>
    </xdr:from>
    <xdr:ext cx="736600" cy="259045"/>
    <xdr:sp macro="" textlink="">
      <xdr:nvSpPr>
        <xdr:cNvPr id="275" name="テキスト ボックス 274"/>
        <xdr:cNvSpPr txBox="1"/>
      </xdr:nvSpPr>
      <xdr:spPr>
        <a:xfrm>
          <a:off x="15798800" y="13693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120650</xdr:rowOff>
    </xdr:from>
    <xdr:to>
      <xdr:col>22</xdr:col>
      <xdr:colOff>254000</xdr:colOff>
      <xdr:row>88</xdr:row>
      <xdr:rowOff>50800</xdr:rowOff>
    </xdr:to>
    <xdr:sp macro="" textlink="">
      <xdr:nvSpPr>
        <xdr:cNvPr id="276" name="円/楕円 275"/>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60977</xdr:rowOff>
    </xdr:from>
    <xdr:ext cx="762000" cy="259045"/>
    <xdr:sp macro="" textlink="">
      <xdr:nvSpPr>
        <xdr:cNvPr id="277" name="テキスト ボックス 276"/>
        <xdr:cNvSpPr txBox="1"/>
      </xdr:nvSpPr>
      <xdr:spPr>
        <a:xfrm>
          <a:off x="14909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26811</xdr:rowOff>
    </xdr:from>
    <xdr:to>
      <xdr:col>21</xdr:col>
      <xdr:colOff>50800</xdr:colOff>
      <xdr:row>87</xdr:row>
      <xdr:rowOff>128411</xdr:rowOff>
    </xdr:to>
    <xdr:sp macro="" textlink="">
      <xdr:nvSpPr>
        <xdr:cNvPr id="278" name="円/楕円 277"/>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138588</xdr:rowOff>
    </xdr:from>
    <xdr:ext cx="762000" cy="259045"/>
    <xdr:sp macro="" textlink="">
      <xdr:nvSpPr>
        <xdr:cNvPr id="279" name="テキスト ボックス 278"/>
        <xdr:cNvSpPr txBox="1"/>
      </xdr:nvSpPr>
      <xdr:spPr>
        <a:xfrm>
          <a:off x="14020800" y="1471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127705</xdr:rowOff>
    </xdr:from>
    <xdr:to>
      <xdr:col>19</xdr:col>
      <xdr:colOff>533400</xdr:colOff>
      <xdr:row>81</xdr:row>
      <xdr:rowOff>57855</xdr:rowOff>
    </xdr:to>
    <xdr:sp macro="" textlink="">
      <xdr:nvSpPr>
        <xdr:cNvPr id="280" name="円/楕円 279"/>
        <xdr:cNvSpPr/>
      </xdr:nvSpPr>
      <xdr:spPr>
        <a:xfrm>
          <a:off x="13462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68032</xdr:rowOff>
    </xdr:from>
    <xdr:ext cx="762000" cy="259045"/>
    <xdr:sp macro="" textlink="">
      <xdr:nvSpPr>
        <xdr:cNvPr id="281" name="テキスト ボックス 280"/>
        <xdr:cNvSpPr txBox="1"/>
      </xdr:nvSpPr>
      <xdr:spPr>
        <a:xfrm>
          <a:off x="13131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年度から</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年間を計画期間として策定された定員適正化計画の目標職員数（Ｈ</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27.4.1</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）は</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2,940</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人に対し、Ｈ</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27.4.1</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の実績人数は</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2,779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人となり、目標より</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161</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人減員となった。その結果を受け、人口千人当たり職員数は毎年減少している。とはいえ、平均職員数を類似団体と比較した場合に、保育所、幼稚園やごみ収集部門などが、大きく超過しており、それが原因となって、類似団体内の順位（</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35/43</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）が低くなっている。</a:t>
          </a:r>
          <a:r>
            <a:rPr kumimoji="1" lang="ja-JP" altLang="ja-JP" sz="1200" b="0" i="0" u="none" strike="noStrike" kern="0" cap="none" spc="0" normalizeH="0" baseline="0" noProof="0">
              <a:ln>
                <a:noFill/>
              </a:ln>
              <a:solidFill>
                <a:prstClr val="black"/>
              </a:solidFill>
              <a:effectLst/>
              <a:uLnTx/>
              <a:uFillTx/>
              <a:latin typeface="+mn-lt"/>
              <a:ea typeface="+mn-ea"/>
              <a:cs typeface="+mn-cs"/>
            </a:rPr>
            <a:t>保育</a:t>
          </a:r>
          <a:r>
            <a:rPr kumimoji="1" lang="ja-JP" altLang="en-US" sz="1200" b="0" i="0" u="none" strike="noStrike" kern="0" cap="none" spc="0" normalizeH="0" baseline="0" noProof="0">
              <a:ln>
                <a:noFill/>
              </a:ln>
              <a:solidFill>
                <a:prstClr val="black"/>
              </a:solidFill>
              <a:effectLst/>
              <a:uLnTx/>
              <a:uFillTx/>
              <a:latin typeface="+mn-lt"/>
              <a:ea typeface="+mn-ea"/>
              <a:cs typeface="+mn-cs"/>
            </a:rPr>
            <a:t>所</a:t>
          </a:r>
          <a:r>
            <a:rPr kumimoji="1" lang="ja-JP" altLang="ja-JP" sz="1200" b="0" i="0" u="none" strike="noStrike" kern="0" cap="none" spc="0" normalizeH="0" baseline="0" noProof="0">
              <a:ln>
                <a:noFill/>
              </a:ln>
              <a:solidFill>
                <a:prstClr val="black"/>
              </a:solidFill>
              <a:effectLst/>
              <a:uLnTx/>
              <a:uFillTx/>
              <a:latin typeface="+mn-lt"/>
              <a:ea typeface="+mn-ea"/>
              <a:cs typeface="+mn-cs"/>
            </a:rPr>
            <a:t>、幼稚園</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ごみ収集部門</a:t>
          </a:r>
          <a:r>
            <a:rPr kumimoji="1" lang="ja-JP" altLang="en-US" sz="1200" b="0" i="0" u="none" strike="noStrike" kern="0" cap="none" spc="0" normalizeH="0" baseline="0" noProof="0">
              <a:ln>
                <a:noFill/>
              </a:ln>
              <a:solidFill>
                <a:prstClr val="black"/>
              </a:solidFill>
              <a:effectLst/>
              <a:uLnTx/>
              <a:uFillTx/>
              <a:latin typeface="+mn-lt"/>
              <a:ea typeface="+mn-ea"/>
              <a:cs typeface="+mn-cs"/>
            </a:rPr>
            <a:t>については、直営の比率が高いため、民間委託の導入や、効率的な組織運営による職員の適正配置を進めており、更なる適正化に取り組んでいる。</a:t>
          </a:r>
          <a:endParaRPr kumimoji="1" lang="ja-JP" altLang="en-US" sz="12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137583</xdr:rowOff>
    </xdr:from>
    <xdr:to>
      <xdr:col>24</xdr:col>
      <xdr:colOff>558800</xdr:colOff>
      <xdr:row>65</xdr:row>
      <xdr:rowOff>157480</xdr:rowOff>
    </xdr:to>
    <xdr:cxnSp macro="">
      <xdr:nvCxnSpPr>
        <xdr:cNvPr id="311" name="直線コネクタ 310"/>
        <xdr:cNvCxnSpPr/>
      </xdr:nvCxnSpPr>
      <xdr:spPr>
        <a:xfrm flipV="1">
          <a:off x="17018000" y="991023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129557</xdr:rowOff>
    </xdr:from>
    <xdr:ext cx="762000" cy="259045"/>
    <xdr:sp macro="" textlink="">
      <xdr:nvSpPr>
        <xdr:cNvPr id="312"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65</xdr:row>
      <xdr:rowOff>157480</xdr:rowOff>
    </xdr:from>
    <xdr:to>
      <xdr:col>24</xdr:col>
      <xdr:colOff>647700</xdr:colOff>
      <xdr:row>65</xdr:row>
      <xdr:rowOff>157480</xdr:rowOff>
    </xdr:to>
    <xdr:cxnSp macro="">
      <xdr:nvCxnSpPr>
        <xdr:cNvPr id="313" name="直線コネクタ 312"/>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52510</xdr:rowOff>
    </xdr:from>
    <xdr:ext cx="762000" cy="259045"/>
    <xdr:sp macro="" textlink="">
      <xdr:nvSpPr>
        <xdr:cNvPr id="314" name="定員管理の状況最大値テキスト"/>
        <xdr:cNvSpPr txBox="1"/>
      </xdr:nvSpPr>
      <xdr:spPr>
        <a:xfrm>
          <a:off x="17106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57</xdr:row>
      <xdr:rowOff>137583</xdr:rowOff>
    </xdr:from>
    <xdr:to>
      <xdr:col>24</xdr:col>
      <xdr:colOff>647700</xdr:colOff>
      <xdr:row>57</xdr:row>
      <xdr:rowOff>137583</xdr:rowOff>
    </xdr:to>
    <xdr:cxnSp macro="">
      <xdr:nvCxnSpPr>
        <xdr:cNvPr id="315" name="直線コネクタ 314"/>
        <xdr:cNvCxnSpPr/>
      </xdr:nvCxnSpPr>
      <xdr:spPr>
        <a:xfrm>
          <a:off x="16929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132927</xdr:rowOff>
    </xdr:from>
    <xdr:to>
      <xdr:col>24</xdr:col>
      <xdr:colOff>558800</xdr:colOff>
      <xdr:row>63</xdr:row>
      <xdr:rowOff>17780</xdr:rowOff>
    </xdr:to>
    <xdr:cxnSp macro="">
      <xdr:nvCxnSpPr>
        <xdr:cNvPr id="316" name="直線コネクタ 315"/>
        <xdr:cNvCxnSpPr/>
      </xdr:nvCxnSpPr>
      <xdr:spPr>
        <a:xfrm flipV="1">
          <a:off x="16179800" y="1076282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135907</xdr:rowOff>
    </xdr:from>
    <xdr:ext cx="762000" cy="259045"/>
    <xdr:sp macro="" textlink="">
      <xdr:nvSpPr>
        <xdr:cNvPr id="317" name="定員管理の状況平均値テキスト"/>
        <xdr:cNvSpPr txBox="1"/>
      </xdr:nvSpPr>
      <xdr:spPr>
        <a:xfrm>
          <a:off x="17106900" y="1025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119380</xdr:rowOff>
    </xdr:from>
    <xdr:to>
      <xdr:col>24</xdr:col>
      <xdr:colOff>609600</xdr:colOff>
      <xdr:row>61</xdr:row>
      <xdr:rowOff>49530</xdr:rowOff>
    </xdr:to>
    <xdr:sp macro="" textlink="">
      <xdr:nvSpPr>
        <xdr:cNvPr id="318" name="フローチャート : 判断 317"/>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17780</xdr:rowOff>
    </xdr:from>
    <xdr:to>
      <xdr:col>23</xdr:col>
      <xdr:colOff>406400</xdr:colOff>
      <xdr:row>63</xdr:row>
      <xdr:rowOff>82127</xdr:rowOff>
    </xdr:to>
    <xdr:cxnSp macro="">
      <xdr:nvCxnSpPr>
        <xdr:cNvPr id="319" name="直線コネクタ 318"/>
        <xdr:cNvCxnSpPr/>
      </xdr:nvCxnSpPr>
      <xdr:spPr>
        <a:xfrm flipV="1">
          <a:off x="15290800" y="108191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0" name="フローチャート : 判断 319"/>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63729</xdr:rowOff>
    </xdr:from>
    <xdr:ext cx="736600" cy="259045"/>
    <xdr:sp macro="" textlink="">
      <xdr:nvSpPr>
        <xdr:cNvPr id="321" name="テキスト ボックス 320"/>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82127</xdr:rowOff>
    </xdr:from>
    <xdr:to>
      <xdr:col>22</xdr:col>
      <xdr:colOff>203200</xdr:colOff>
      <xdr:row>63</xdr:row>
      <xdr:rowOff>130387</xdr:rowOff>
    </xdr:to>
    <xdr:cxnSp macro="">
      <xdr:nvCxnSpPr>
        <xdr:cNvPr id="322" name="直線コネクタ 321"/>
        <xdr:cNvCxnSpPr/>
      </xdr:nvCxnSpPr>
      <xdr:spPr>
        <a:xfrm flipV="1">
          <a:off x="14401800" y="108834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3" name="フローチャート : 判断 322"/>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63729</xdr:rowOff>
    </xdr:from>
    <xdr:ext cx="762000" cy="259045"/>
    <xdr:sp macro="" textlink="">
      <xdr:nvSpPr>
        <xdr:cNvPr id="324" name="テキスト ボックス 323"/>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130387</xdr:rowOff>
    </xdr:from>
    <xdr:to>
      <xdr:col>21</xdr:col>
      <xdr:colOff>0</xdr:colOff>
      <xdr:row>63</xdr:row>
      <xdr:rowOff>130387</xdr:rowOff>
    </xdr:to>
    <xdr:cxnSp macro="">
      <xdr:nvCxnSpPr>
        <xdr:cNvPr id="325" name="直線コネクタ 324"/>
        <xdr:cNvCxnSpPr/>
      </xdr:nvCxnSpPr>
      <xdr:spPr>
        <a:xfrm>
          <a:off x="13512800" y="10931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4233</xdr:rowOff>
    </xdr:from>
    <xdr:to>
      <xdr:col>21</xdr:col>
      <xdr:colOff>50800</xdr:colOff>
      <xdr:row>61</xdr:row>
      <xdr:rowOff>105833</xdr:rowOff>
    </xdr:to>
    <xdr:sp macro="" textlink="">
      <xdr:nvSpPr>
        <xdr:cNvPr id="326" name="フローチャート : 判断 325"/>
        <xdr:cNvSpPr/>
      </xdr:nvSpPr>
      <xdr:spPr>
        <a:xfrm>
          <a:off x="14351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116010</xdr:rowOff>
    </xdr:from>
    <xdr:ext cx="762000" cy="259045"/>
    <xdr:sp macro="" textlink="">
      <xdr:nvSpPr>
        <xdr:cNvPr id="327" name="テキスト ボックス 326"/>
        <xdr:cNvSpPr txBox="1"/>
      </xdr:nvSpPr>
      <xdr:spPr>
        <a:xfrm>
          <a:off x="14020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28" name="フローチャート : 判断 327"/>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124054</xdr:rowOff>
    </xdr:from>
    <xdr:ext cx="762000" cy="259045"/>
    <xdr:sp macro="" textlink="">
      <xdr:nvSpPr>
        <xdr:cNvPr id="329" name="テキスト ボックス 328"/>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82127</xdr:rowOff>
    </xdr:from>
    <xdr:to>
      <xdr:col>24</xdr:col>
      <xdr:colOff>609600</xdr:colOff>
      <xdr:row>63</xdr:row>
      <xdr:rowOff>12277</xdr:rowOff>
    </xdr:to>
    <xdr:sp macro="" textlink="">
      <xdr:nvSpPr>
        <xdr:cNvPr id="335" name="円/楕円 334"/>
        <xdr:cNvSpPr/>
      </xdr:nvSpPr>
      <xdr:spPr>
        <a:xfrm>
          <a:off x="16967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54204</xdr:rowOff>
    </xdr:from>
    <xdr:ext cx="762000" cy="259045"/>
    <xdr:sp macro="" textlink="">
      <xdr:nvSpPr>
        <xdr:cNvPr id="336" name="定員管理の状況該当値テキスト"/>
        <xdr:cNvSpPr txBox="1"/>
      </xdr:nvSpPr>
      <xdr:spPr>
        <a:xfrm>
          <a:off x="17106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138430</xdr:rowOff>
    </xdr:from>
    <xdr:to>
      <xdr:col>23</xdr:col>
      <xdr:colOff>457200</xdr:colOff>
      <xdr:row>63</xdr:row>
      <xdr:rowOff>68580</xdr:rowOff>
    </xdr:to>
    <xdr:sp macro="" textlink="">
      <xdr:nvSpPr>
        <xdr:cNvPr id="337" name="円/楕円 336"/>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53357</xdr:rowOff>
    </xdr:from>
    <xdr:ext cx="736600" cy="259045"/>
    <xdr:sp macro="" textlink="">
      <xdr:nvSpPr>
        <xdr:cNvPr id="338" name="テキスト ボックス 337"/>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31327</xdr:rowOff>
    </xdr:from>
    <xdr:to>
      <xdr:col>22</xdr:col>
      <xdr:colOff>254000</xdr:colOff>
      <xdr:row>63</xdr:row>
      <xdr:rowOff>132927</xdr:rowOff>
    </xdr:to>
    <xdr:sp macro="" textlink="">
      <xdr:nvSpPr>
        <xdr:cNvPr id="339" name="円/楕円 338"/>
        <xdr:cNvSpPr/>
      </xdr:nvSpPr>
      <xdr:spPr>
        <a:xfrm>
          <a:off x="15240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117704</xdr:rowOff>
    </xdr:from>
    <xdr:ext cx="762000" cy="259045"/>
    <xdr:sp macro="" textlink="">
      <xdr:nvSpPr>
        <xdr:cNvPr id="340" name="テキスト ボックス 339"/>
        <xdr:cNvSpPr txBox="1"/>
      </xdr:nvSpPr>
      <xdr:spPr>
        <a:xfrm>
          <a:off x="14909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79587</xdr:rowOff>
    </xdr:from>
    <xdr:to>
      <xdr:col>21</xdr:col>
      <xdr:colOff>50800</xdr:colOff>
      <xdr:row>64</xdr:row>
      <xdr:rowOff>9737</xdr:rowOff>
    </xdr:to>
    <xdr:sp macro="" textlink="">
      <xdr:nvSpPr>
        <xdr:cNvPr id="341" name="円/楕円 340"/>
        <xdr:cNvSpPr/>
      </xdr:nvSpPr>
      <xdr:spPr>
        <a:xfrm>
          <a:off x="14351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165964</xdr:rowOff>
    </xdr:from>
    <xdr:ext cx="762000" cy="259045"/>
    <xdr:sp macro="" textlink="">
      <xdr:nvSpPr>
        <xdr:cNvPr id="342" name="テキスト ボックス 341"/>
        <xdr:cNvSpPr txBox="1"/>
      </xdr:nvSpPr>
      <xdr:spPr>
        <a:xfrm>
          <a:off x="14020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79587</xdr:rowOff>
    </xdr:from>
    <xdr:to>
      <xdr:col>19</xdr:col>
      <xdr:colOff>533400</xdr:colOff>
      <xdr:row>64</xdr:row>
      <xdr:rowOff>9737</xdr:rowOff>
    </xdr:to>
    <xdr:sp macro="" textlink="">
      <xdr:nvSpPr>
        <xdr:cNvPr id="343" name="円/楕円 342"/>
        <xdr:cNvSpPr/>
      </xdr:nvSpPr>
      <xdr:spPr>
        <a:xfrm>
          <a:off x="13462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165964</xdr:rowOff>
    </xdr:from>
    <xdr:ext cx="762000" cy="259045"/>
    <xdr:sp macro="" textlink="">
      <xdr:nvSpPr>
        <xdr:cNvPr id="344" name="テキスト ボックス 343"/>
        <xdr:cNvSpPr txBox="1"/>
      </xdr:nvSpPr>
      <xdr:spPr>
        <a:xfrm>
          <a:off x="13131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実質公債費比率については、３か年平均で</a:t>
          </a:r>
          <a:r>
            <a:rPr kumimoji="1" lang="en-US" altLang="ja-JP" sz="1200">
              <a:solidFill>
                <a:schemeClr val="dk1"/>
              </a:solidFill>
              <a:effectLst/>
              <a:latin typeface="+mn-lt"/>
              <a:ea typeface="+mn-ea"/>
              <a:cs typeface="+mn-cs"/>
            </a:rPr>
            <a:t>13.3</a:t>
          </a:r>
          <a:r>
            <a:rPr kumimoji="1" lang="ja-JP" altLang="ja-JP" sz="1200">
              <a:solidFill>
                <a:schemeClr val="dk1"/>
              </a:solidFill>
              <a:effectLst/>
              <a:latin typeface="+mn-lt"/>
              <a:ea typeface="+mn-ea"/>
              <a:cs typeface="+mn-cs"/>
            </a:rPr>
            <a:t>％となり、前年度比</a:t>
          </a:r>
          <a:r>
            <a:rPr kumimoji="1" lang="en-US" altLang="ja-JP" sz="1200">
              <a:solidFill>
                <a:schemeClr val="dk1"/>
              </a:solidFill>
              <a:effectLst/>
              <a:latin typeface="+mn-lt"/>
              <a:ea typeface="+mn-ea"/>
              <a:cs typeface="+mn-cs"/>
            </a:rPr>
            <a:t>0.1</a:t>
          </a:r>
          <a:r>
            <a:rPr kumimoji="1" lang="ja-JP" altLang="ja-JP" sz="1200">
              <a:solidFill>
                <a:schemeClr val="dk1"/>
              </a:solidFill>
              <a:effectLst/>
              <a:latin typeface="+mn-lt"/>
              <a:ea typeface="+mn-ea"/>
              <a:cs typeface="+mn-cs"/>
            </a:rPr>
            <a:t>ポイントの改善となった。単年度では、</a:t>
          </a:r>
          <a:r>
            <a:rPr kumimoji="1" lang="en-US" altLang="ja-JP" sz="1200">
              <a:solidFill>
                <a:schemeClr val="dk1"/>
              </a:solidFill>
              <a:effectLst/>
              <a:latin typeface="+mn-lt"/>
              <a:ea typeface="+mn-ea"/>
              <a:cs typeface="+mn-cs"/>
            </a:rPr>
            <a:t>13.3</a:t>
          </a:r>
          <a:r>
            <a:rPr kumimoji="1" lang="ja-JP" altLang="ja-JP" sz="1200">
              <a:solidFill>
                <a:schemeClr val="dk1"/>
              </a:solidFill>
              <a:effectLst/>
              <a:latin typeface="+mn-lt"/>
              <a:ea typeface="+mn-ea"/>
              <a:cs typeface="+mn-cs"/>
            </a:rPr>
            <a:t>％と前年度に比べ</a:t>
          </a:r>
          <a:r>
            <a:rPr kumimoji="1" lang="en-US" altLang="ja-JP" sz="1200">
              <a:solidFill>
                <a:schemeClr val="dk1"/>
              </a:solidFill>
              <a:effectLst/>
              <a:latin typeface="+mn-lt"/>
              <a:ea typeface="+mn-ea"/>
              <a:cs typeface="+mn-cs"/>
            </a:rPr>
            <a:t>0.4</a:t>
          </a:r>
          <a:r>
            <a:rPr kumimoji="1" lang="ja-JP" altLang="ja-JP" sz="1200">
              <a:solidFill>
                <a:schemeClr val="dk1"/>
              </a:solidFill>
              <a:effectLst/>
              <a:latin typeface="+mn-lt"/>
              <a:ea typeface="+mn-ea"/>
              <a:cs typeface="+mn-cs"/>
            </a:rPr>
            <a:t>ポイントの改善となった。</a:t>
          </a:r>
          <a:endParaRPr lang="ja-JP" altLang="ja-JP" sz="1200">
            <a:effectLst/>
          </a:endParaRPr>
        </a:p>
        <a:p>
          <a:r>
            <a:rPr kumimoji="1" lang="ja-JP" altLang="ja-JP" sz="1200">
              <a:solidFill>
                <a:schemeClr val="dk1"/>
              </a:solidFill>
              <a:effectLst/>
              <a:latin typeface="+mn-lt"/>
              <a:ea typeface="+mn-ea"/>
              <a:cs typeface="+mn-cs"/>
            </a:rPr>
            <a:t>　元利償還金は若干増加したものの、基準財政需要額算入額が</a:t>
          </a:r>
          <a:r>
            <a:rPr kumimoji="1" lang="en-US" altLang="ja-JP" sz="1200">
              <a:solidFill>
                <a:schemeClr val="dk1"/>
              </a:solidFill>
              <a:effectLst/>
              <a:latin typeface="+mn-lt"/>
              <a:ea typeface="+mn-ea"/>
              <a:cs typeface="+mn-cs"/>
            </a:rPr>
            <a:t>460</a:t>
          </a:r>
          <a:r>
            <a:rPr kumimoji="1" lang="ja-JP" altLang="ja-JP" sz="1200">
              <a:solidFill>
                <a:schemeClr val="dk1"/>
              </a:solidFill>
              <a:effectLst/>
              <a:latin typeface="+mn-lt"/>
              <a:ea typeface="+mn-ea"/>
              <a:cs typeface="+mn-cs"/>
            </a:rPr>
            <a:t>百万円増加したことが主な要因である。</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45</xdr:row>
      <xdr:rowOff>41910</xdr:rowOff>
    </xdr:to>
    <xdr:cxnSp macro="">
      <xdr:nvCxnSpPr>
        <xdr:cNvPr id="371" name="直線コネクタ 370"/>
        <xdr:cNvCxnSpPr/>
      </xdr:nvCxnSpPr>
      <xdr:spPr>
        <a:xfrm flipV="1">
          <a:off x="17018000" y="6125972"/>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13987</xdr:rowOff>
    </xdr:from>
    <xdr:ext cx="762000" cy="259045"/>
    <xdr:sp macro="" textlink="">
      <xdr:nvSpPr>
        <xdr:cNvPr id="372"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24</xdr:col>
      <xdr:colOff>469900</xdr:colOff>
      <xdr:row>45</xdr:row>
      <xdr:rowOff>41910</xdr:rowOff>
    </xdr:from>
    <xdr:to>
      <xdr:col>24</xdr:col>
      <xdr:colOff>647700</xdr:colOff>
      <xdr:row>45</xdr:row>
      <xdr:rowOff>41910</xdr:rowOff>
    </xdr:to>
    <xdr:cxnSp macro="">
      <xdr:nvCxnSpPr>
        <xdr:cNvPr id="373" name="直線コネクタ 372"/>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4"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5" name="直線コネクタ 374"/>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1016</xdr:rowOff>
    </xdr:from>
    <xdr:to>
      <xdr:col>24</xdr:col>
      <xdr:colOff>558800</xdr:colOff>
      <xdr:row>44</xdr:row>
      <xdr:rowOff>10668</xdr:rowOff>
    </xdr:to>
    <xdr:cxnSp macro="">
      <xdr:nvCxnSpPr>
        <xdr:cNvPr id="376" name="直線コネクタ 375"/>
        <xdr:cNvCxnSpPr/>
      </xdr:nvCxnSpPr>
      <xdr:spPr>
        <a:xfrm flipV="1">
          <a:off x="16179800" y="75448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77"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78" name="フローチャート : 判断 377"/>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10668</xdr:rowOff>
    </xdr:from>
    <xdr:to>
      <xdr:col>23</xdr:col>
      <xdr:colOff>406400</xdr:colOff>
      <xdr:row>44</xdr:row>
      <xdr:rowOff>20320</xdr:rowOff>
    </xdr:to>
    <xdr:cxnSp macro="">
      <xdr:nvCxnSpPr>
        <xdr:cNvPr id="379" name="直線コネクタ 378"/>
        <xdr:cNvCxnSpPr/>
      </xdr:nvCxnSpPr>
      <xdr:spPr>
        <a:xfrm flipV="1">
          <a:off x="15290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0" name="フローチャート : 判断 379"/>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1" name="テキスト ボックス 380"/>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20320</xdr:rowOff>
    </xdr:from>
    <xdr:to>
      <xdr:col>22</xdr:col>
      <xdr:colOff>203200</xdr:colOff>
      <xdr:row>44</xdr:row>
      <xdr:rowOff>68580</xdr:rowOff>
    </xdr:to>
    <xdr:cxnSp macro="">
      <xdr:nvCxnSpPr>
        <xdr:cNvPr id="382" name="直線コネクタ 381"/>
        <xdr:cNvCxnSpPr/>
      </xdr:nvCxnSpPr>
      <xdr:spPr>
        <a:xfrm flipV="1">
          <a:off x="14401800" y="756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10922</xdr:rowOff>
    </xdr:from>
    <xdr:to>
      <xdr:col>22</xdr:col>
      <xdr:colOff>254000</xdr:colOff>
      <xdr:row>41</xdr:row>
      <xdr:rowOff>112522</xdr:rowOff>
    </xdr:to>
    <xdr:sp macro="" textlink="">
      <xdr:nvSpPr>
        <xdr:cNvPr id="383" name="フローチャート : 判断 382"/>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122699</xdr:rowOff>
    </xdr:from>
    <xdr:ext cx="762000" cy="259045"/>
    <xdr:sp macro="" textlink="">
      <xdr:nvSpPr>
        <xdr:cNvPr id="384" name="テキスト ボックス 383"/>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68580</xdr:rowOff>
    </xdr:from>
    <xdr:to>
      <xdr:col>21</xdr:col>
      <xdr:colOff>0</xdr:colOff>
      <xdr:row>44</xdr:row>
      <xdr:rowOff>78232</xdr:rowOff>
    </xdr:to>
    <xdr:cxnSp macro="">
      <xdr:nvCxnSpPr>
        <xdr:cNvPr id="385" name="直線コネクタ 384"/>
        <xdr:cNvCxnSpPr/>
      </xdr:nvCxnSpPr>
      <xdr:spPr>
        <a:xfrm flipV="1">
          <a:off x="13512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68834</xdr:rowOff>
    </xdr:from>
    <xdr:to>
      <xdr:col>21</xdr:col>
      <xdr:colOff>50800</xdr:colOff>
      <xdr:row>41</xdr:row>
      <xdr:rowOff>170434</xdr:rowOff>
    </xdr:to>
    <xdr:sp macro="" textlink="">
      <xdr:nvSpPr>
        <xdr:cNvPr id="386" name="フローチャート : 判断 385"/>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9161</xdr:rowOff>
    </xdr:from>
    <xdr:ext cx="762000" cy="259045"/>
    <xdr:sp macro="" textlink="">
      <xdr:nvSpPr>
        <xdr:cNvPr id="387" name="テキスト ボックス 386"/>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388" name="フローチャート : 判断 387"/>
        <xdr:cNvSpPr/>
      </xdr:nvSpPr>
      <xdr:spPr>
        <a:xfrm>
          <a:off x="13462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67073</xdr:rowOff>
    </xdr:from>
    <xdr:ext cx="762000" cy="259045"/>
    <xdr:sp macro="" textlink="">
      <xdr:nvSpPr>
        <xdr:cNvPr id="389" name="テキスト ボックス 388"/>
        <xdr:cNvSpPr txBox="1"/>
      </xdr:nvSpPr>
      <xdr:spPr>
        <a:xfrm>
          <a:off x="13131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121666</xdr:rowOff>
    </xdr:from>
    <xdr:to>
      <xdr:col>24</xdr:col>
      <xdr:colOff>609600</xdr:colOff>
      <xdr:row>44</xdr:row>
      <xdr:rowOff>51816</xdr:rowOff>
    </xdr:to>
    <xdr:sp macro="" textlink="">
      <xdr:nvSpPr>
        <xdr:cNvPr id="395" name="円/楕円 394"/>
        <xdr:cNvSpPr/>
      </xdr:nvSpPr>
      <xdr:spPr>
        <a:xfrm>
          <a:off x="16967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93743</xdr:rowOff>
    </xdr:from>
    <xdr:ext cx="762000" cy="259045"/>
    <xdr:sp macro="" textlink="">
      <xdr:nvSpPr>
        <xdr:cNvPr id="396" name="公債費負担の状況該当値テキスト"/>
        <xdr:cNvSpPr txBox="1"/>
      </xdr:nvSpPr>
      <xdr:spPr>
        <a:xfrm>
          <a:off x="17106900" y="746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131318</xdr:rowOff>
    </xdr:from>
    <xdr:to>
      <xdr:col>23</xdr:col>
      <xdr:colOff>457200</xdr:colOff>
      <xdr:row>44</xdr:row>
      <xdr:rowOff>61468</xdr:rowOff>
    </xdr:to>
    <xdr:sp macro="" textlink="">
      <xdr:nvSpPr>
        <xdr:cNvPr id="397" name="円/楕円 396"/>
        <xdr:cNvSpPr/>
      </xdr:nvSpPr>
      <xdr:spPr>
        <a:xfrm>
          <a:off x="16129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46245</xdr:rowOff>
    </xdr:from>
    <xdr:ext cx="736600" cy="259045"/>
    <xdr:sp macro="" textlink="">
      <xdr:nvSpPr>
        <xdr:cNvPr id="398" name="テキスト ボックス 397"/>
        <xdr:cNvSpPr txBox="1"/>
      </xdr:nvSpPr>
      <xdr:spPr>
        <a:xfrm>
          <a:off x="15798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140970</xdr:rowOff>
    </xdr:from>
    <xdr:to>
      <xdr:col>22</xdr:col>
      <xdr:colOff>254000</xdr:colOff>
      <xdr:row>44</xdr:row>
      <xdr:rowOff>71120</xdr:rowOff>
    </xdr:to>
    <xdr:sp macro="" textlink="">
      <xdr:nvSpPr>
        <xdr:cNvPr id="399" name="円/楕円 398"/>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55897</xdr:rowOff>
    </xdr:from>
    <xdr:ext cx="762000" cy="259045"/>
    <xdr:sp macro="" textlink="">
      <xdr:nvSpPr>
        <xdr:cNvPr id="400" name="テキスト ボックス 399"/>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17780</xdr:rowOff>
    </xdr:from>
    <xdr:to>
      <xdr:col>21</xdr:col>
      <xdr:colOff>50800</xdr:colOff>
      <xdr:row>44</xdr:row>
      <xdr:rowOff>119380</xdr:rowOff>
    </xdr:to>
    <xdr:sp macro="" textlink="">
      <xdr:nvSpPr>
        <xdr:cNvPr id="401" name="円/楕円 400"/>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104157</xdr:rowOff>
    </xdr:from>
    <xdr:ext cx="762000" cy="259045"/>
    <xdr:sp macro="" textlink="">
      <xdr:nvSpPr>
        <xdr:cNvPr id="402" name="テキスト ボックス 401"/>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27432</xdr:rowOff>
    </xdr:from>
    <xdr:to>
      <xdr:col>19</xdr:col>
      <xdr:colOff>533400</xdr:colOff>
      <xdr:row>44</xdr:row>
      <xdr:rowOff>129032</xdr:rowOff>
    </xdr:to>
    <xdr:sp macro="" textlink="">
      <xdr:nvSpPr>
        <xdr:cNvPr id="403" name="円/楕円 402"/>
        <xdr:cNvSpPr/>
      </xdr:nvSpPr>
      <xdr:spPr>
        <a:xfrm>
          <a:off x="13462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113809</xdr:rowOff>
    </xdr:from>
    <xdr:ext cx="762000" cy="259045"/>
    <xdr:sp macro="" textlink="">
      <xdr:nvSpPr>
        <xdr:cNvPr id="404" name="テキスト ボックス 403"/>
        <xdr:cNvSpPr txBox="1"/>
      </xdr:nvSpPr>
      <xdr:spPr>
        <a:xfrm>
          <a:off x="13131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将来負担比率については、</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182.9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％となり、前年度比</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5.2</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ポイントの改善となった。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主な要因として、団塊世代の大量退職に対して職員の新規採用を抑制し、退職手当負担見込額を抑制していることや、公営企業債の償還に充てるための一般会計負担見込額等が減少してきていることがあげられ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1" name="直線コネクタ 420"/>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2" name="テキスト ボックス 421"/>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5" name="直線コネクタ 424"/>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6" name="テキスト ボックス 425"/>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21</xdr:row>
      <xdr:rowOff>74644</xdr:rowOff>
    </xdr:to>
    <xdr:cxnSp macro="">
      <xdr:nvCxnSpPr>
        <xdr:cNvPr id="429" name="直線コネクタ 428"/>
        <xdr:cNvCxnSpPr/>
      </xdr:nvCxnSpPr>
      <xdr:spPr>
        <a:xfrm flipV="1">
          <a:off x="17018000" y="2571750"/>
          <a:ext cx="0" cy="110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46721</xdr:rowOff>
    </xdr:from>
    <xdr:ext cx="762000" cy="259045"/>
    <xdr:sp macro="" textlink="">
      <xdr:nvSpPr>
        <xdr:cNvPr id="430" name="将来負担の状況最小値テキスト"/>
        <xdr:cNvSpPr txBox="1"/>
      </xdr:nvSpPr>
      <xdr:spPr>
        <a:xfrm>
          <a:off x="17106900" y="3647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182.9</a:t>
          </a:r>
          <a:endParaRPr kumimoji="1" lang="ja-JP" altLang="en-US" sz="1000" b="1">
            <a:latin typeface="ＭＳ Ｐゴシック"/>
          </a:endParaRPr>
        </a:p>
      </xdr:txBody>
    </xdr:sp>
    <xdr:clientData/>
  </xdr:oneCellAnchor>
  <xdr:twoCellAnchor>
    <xdr:from>
      <xdr:col>24</xdr:col>
      <xdr:colOff>469900</xdr:colOff>
      <xdr:row>21</xdr:row>
      <xdr:rowOff>74644</xdr:rowOff>
    </xdr:from>
    <xdr:to>
      <xdr:col>24</xdr:col>
      <xdr:colOff>647700</xdr:colOff>
      <xdr:row>21</xdr:row>
      <xdr:rowOff>74644</xdr:rowOff>
    </xdr:to>
    <xdr:cxnSp macro="">
      <xdr:nvCxnSpPr>
        <xdr:cNvPr id="431" name="直線コネクタ 430"/>
        <xdr:cNvCxnSpPr/>
      </xdr:nvCxnSpPr>
      <xdr:spPr>
        <a:xfrm>
          <a:off x="16929100" y="367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2"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3" name="直線コネクタ 432"/>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74644</xdr:rowOff>
    </xdr:from>
    <xdr:to>
      <xdr:col>24</xdr:col>
      <xdr:colOff>558800</xdr:colOff>
      <xdr:row>21</xdr:row>
      <xdr:rowOff>106013</xdr:rowOff>
    </xdr:to>
    <xdr:cxnSp macro="">
      <xdr:nvCxnSpPr>
        <xdr:cNvPr id="434" name="直線コネクタ 433"/>
        <xdr:cNvCxnSpPr/>
      </xdr:nvCxnSpPr>
      <xdr:spPr>
        <a:xfrm flipV="1">
          <a:off x="16179800" y="3675094"/>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77804</xdr:rowOff>
    </xdr:from>
    <xdr:ext cx="762000" cy="259045"/>
    <xdr:sp macro="" textlink="">
      <xdr:nvSpPr>
        <xdr:cNvPr id="435" name="将来負担の状況平均値テキスト"/>
        <xdr:cNvSpPr txBox="1"/>
      </xdr:nvSpPr>
      <xdr:spPr>
        <a:xfrm>
          <a:off x="17106900" y="2649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61277</xdr:rowOff>
    </xdr:from>
    <xdr:to>
      <xdr:col>24</xdr:col>
      <xdr:colOff>609600</xdr:colOff>
      <xdr:row>16</xdr:row>
      <xdr:rowOff>162877</xdr:rowOff>
    </xdr:to>
    <xdr:sp macro="" textlink="">
      <xdr:nvSpPr>
        <xdr:cNvPr id="436" name="フローチャート : 判断 435"/>
        <xdr:cNvSpPr/>
      </xdr:nvSpPr>
      <xdr:spPr>
        <a:xfrm>
          <a:off x="16967200" y="280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106013</xdr:rowOff>
    </xdr:from>
    <xdr:to>
      <xdr:col>23</xdr:col>
      <xdr:colOff>406400</xdr:colOff>
      <xdr:row>21</xdr:row>
      <xdr:rowOff>156686</xdr:rowOff>
    </xdr:to>
    <xdr:cxnSp macro="">
      <xdr:nvCxnSpPr>
        <xdr:cNvPr id="437" name="直線コネクタ 436"/>
        <xdr:cNvCxnSpPr/>
      </xdr:nvCxnSpPr>
      <xdr:spPr>
        <a:xfrm flipV="1">
          <a:off x="15290800" y="370646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105918</xdr:rowOff>
    </xdr:from>
    <xdr:to>
      <xdr:col>23</xdr:col>
      <xdr:colOff>457200</xdr:colOff>
      <xdr:row>17</xdr:row>
      <xdr:rowOff>36068</xdr:rowOff>
    </xdr:to>
    <xdr:sp macro="" textlink="">
      <xdr:nvSpPr>
        <xdr:cNvPr id="438" name="フローチャート : 判断 437"/>
        <xdr:cNvSpPr/>
      </xdr:nvSpPr>
      <xdr:spPr>
        <a:xfrm>
          <a:off x="16129000" y="284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46245</xdr:rowOff>
    </xdr:from>
    <xdr:ext cx="736600" cy="259045"/>
    <xdr:sp macro="" textlink="">
      <xdr:nvSpPr>
        <xdr:cNvPr id="439" name="テキスト ボックス 438"/>
        <xdr:cNvSpPr txBox="1"/>
      </xdr:nvSpPr>
      <xdr:spPr>
        <a:xfrm>
          <a:off x="15798800" y="2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156686</xdr:rowOff>
    </xdr:from>
    <xdr:to>
      <xdr:col>22</xdr:col>
      <xdr:colOff>203200</xdr:colOff>
      <xdr:row>22</xdr:row>
      <xdr:rowOff>30480</xdr:rowOff>
    </xdr:to>
    <xdr:cxnSp macro="">
      <xdr:nvCxnSpPr>
        <xdr:cNvPr id="440" name="直線コネクタ 439"/>
        <xdr:cNvCxnSpPr/>
      </xdr:nvCxnSpPr>
      <xdr:spPr>
        <a:xfrm flipV="1">
          <a:off x="14401800" y="3757136"/>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155988</xdr:rowOff>
    </xdr:from>
    <xdr:to>
      <xdr:col>22</xdr:col>
      <xdr:colOff>254000</xdr:colOff>
      <xdr:row>17</xdr:row>
      <xdr:rowOff>86138</xdr:rowOff>
    </xdr:to>
    <xdr:sp macro="" textlink="">
      <xdr:nvSpPr>
        <xdr:cNvPr id="441" name="フローチャート : 判断 440"/>
        <xdr:cNvSpPr/>
      </xdr:nvSpPr>
      <xdr:spPr>
        <a:xfrm>
          <a:off x="15240000" y="289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96315</xdr:rowOff>
    </xdr:from>
    <xdr:ext cx="762000" cy="259045"/>
    <xdr:sp macro="" textlink="">
      <xdr:nvSpPr>
        <xdr:cNvPr id="442" name="テキスト ボックス 441"/>
        <xdr:cNvSpPr txBox="1"/>
      </xdr:nvSpPr>
      <xdr:spPr>
        <a:xfrm>
          <a:off x="14909800" y="266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30480</xdr:rowOff>
    </xdr:from>
    <xdr:to>
      <xdr:col>21</xdr:col>
      <xdr:colOff>0</xdr:colOff>
      <xdr:row>22</xdr:row>
      <xdr:rowOff>63055</xdr:rowOff>
    </xdr:to>
    <xdr:cxnSp macro="">
      <xdr:nvCxnSpPr>
        <xdr:cNvPr id="443" name="直線コネクタ 442"/>
        <xdr:cNvCxnSpPr/>
      </xdr:nvCxnSpPr>
      <xdr:spPr>
        <a:xfrm flipV="1">
          <a:off x="13512800" y="3802380"/>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52705</xdr:rowOff>
    </xdr:from>
    <xdr:to>
      <xdr:col>21</xdr:col>
      <xdr:colOff>50800</xdr:colOff>
      <xdr:row>17</xdr:row>
      <xdr:rowOff>154305</xdr:rowOff>
    </xdr:to>
    <xdr:sp macro="" textlink="">
      <xdr:nvSpPr>
        <xdr:cNvPr id="444" name="フローチャート : 判断 443"/>
        <xdr:cNvSpPr/>
      </xdr:nvSpPr>
      <xdr:spPr>
        <a:xfrm>
          <a:off x="14351000" y="296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164482</xdr:rowOff>
    </xdr:from>
    <xdr:ext cx="762000" cy="259045"/>
    <xdr:sp macro="" textlink="">
      <xdr:nvSpPr>
        <xdr:cNvPr id="445" name="テキスト ボックス 444"/>
        <xdr:cNvSpPr txBox="1"/>
      </xdr:nvSpPr>
      <xdr:spPr>
        <a:xfrm>
          <a:off x="14020800" y="273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143192</xdr:rowOff>
    </xdr:from>
    <xdr:to>
      <xdr:col>19</xdr:col>
      <xdr:colOff>533400</xdr:colOff>
      <xdr:row>18</xdr:row>
      <xdr:rowOff>73342</xdr:rowOff>
    </xdr:to>
    <xdr:sp macro="" textlink="">
      <xdr:nvSpPr>
        <xdr:cNvPr id="446" name="フローチャート : 判断 445"/>
        <xdr:cNvSpPr/>
      </xdr:nvSpPr>
      <xdr:spPr>
        <a:xfrm>
          <a:off x="13462000" y="30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83519</xdr:rowOff>
    </xdr:from>
    <xdr:ext cx="762000" cy="259045"/>
    <xdr:sp macro="" textlink="">
      <xdr:nvSpPr>
        <xdr:cNvPr id="447" name="テキスト ボックス 446"/>
        <xdr:cNvSpPr txBox="1"/>
      </xdr:nvSpPr>
      <xdr:spPr>
        <a:xfrm>
          <a:off x="13131800" y="2826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21</xdr:row>
      <xdr:rowOff>23844</xdr:rowOff>
    </xdr:from>
    <xdr:to>
      <xdr:col>24</xdr:col>
      <xdr:colOff>609600</xdr:colOff>
      <xdr:row>21</xdr:row>
      <xdr:rowOff>125444</xdr:rowOff>
    </xdr:to>
    <xdr:sp macro="" textlink="">
      <xdr:nvSpPr>
        <xdr:cNvPr id="453" name="円/楕円 452"/>
        <xdr:cNvSpPr/>
      </xdr:nvSpPr>
      <xdr:spPr>
        <a:xfrm>
          <a:off x="16967200" y="36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91171</xdr:rowOff>
    </xdr:from>
    <xdr:ext cx="762000" cy="259045"/>
    <xdr:sp macro="" textlink="">
      <xdr:nvSpPr>
        <xdr:cNvPr id="454" name="将来負担の状況該当値テキスト"/>
        <xdr:cNvSpPr txBox="1"/>
      </xdr:nvSpPr>
      <xdr:spPr>
        <a:xfrm>
          <a:off x="17106900" y="3520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182.9</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55213</xdr:rowOff>
    </xdr:from>
    <xdr:to>
      <xdr:col>23</xdr:col>
      <xdr:colOff>457200</xdr:colOff>
      <xdr:row>21</xdr:row>
      <xdr:rowOff>156813</xdr:rowOff>
    </xdr:to>
    <xdr:sp macro="" textlink="">
      <xdr:nvSpPr>
        <xdr:cNvPr id="455" name="円/楕円 454"/>
        <xdr:cNvSpPr/>
      </xdr:nvSpPr>
      <xdr:spPr>
        <a:xfrm>
          <a:off x="16129000" y="365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141590</xdr:rowOff>
    </xdr:from>
    <xdr:ext cx="736600" cy="259045"/>
    <xdr:sp macro="" textlink="">
      <xdr:nvSpPr>
        <xdr:cNvPr id="456" name="テキスト ボックス 455"/>
        <xdr:cNvSpPr txBox="1"/>
      </xdr:nvSpPr>
      <xdr:spPr>
        <a:xfrm>
          <a:off x="15798800" y="374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188.1</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105886</xdr:rowOff>
    </xdr:from>
    <xdr:to>
      <xdr:col>22</xdr:col>
      <xdr:colOff>254000</xdr:colOff>
      <xdr:row>22</xdr:row>
      <xdr:rowOff>36036</xdr:rowOff>
    </xdr:to>
    <xdr:sp macro="" textlink="">
      <xdr:nvSpPr>
        <xdr:cNvPr id="457" name="円/楕円 456"/>
        <xdr:cNvSpPr/>
      </xdr:nvSpPr>
      <xdr:spPr>
        <a:xfrm>
          <a:off x="15240000" y="370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20813</xdr:rowOff>
    </xdr:from>
    <xdr:ext cx="762000" cy="259045"/>
    <xdr:sp macro="" textlink="">
      <xdr:nvSpPr>
        <xdr:cNvPr id="458" name="テキスト ボックス 457"/>
        <xdr:cNvSpPr txBox="1"/>
      </xdr:nvSpPr>
      <xdr:spPr>
        <a:xfrm>
          <a:off x="14909800" y="379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196.5</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151130</xdr:rowOff>
    </xdr:from>
    <xdr:to>
      <xdr:col>21</xdr:col>
      <xdr:colOff>50800</xdr:colOff>
      <xdr:row>22</xdr:row>
      <xdr:rowOff>81280</xdr:rowOff>
    </xdr:to>
    <xdr:sp macro="" textlink="">
      <xdr:nvSpPr>
        <xdr:cNvPr id="459" name="円/楕円 458"/>
        <xdr:cNvSpPr/>
      </xdr:nvSpPr>
      <xdr:spPr>
        <a:xfrm>
          <a:off x="14351000" y="37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66057</xdr:rowOff>
    </xdr:from>
    <xdr:ext cx="762000" cy="259045"/>
    <xdr:sp macro="" textlink="">
      <xdr:nvSpPr>
        <xdr:cNvPr id="460" name="テキスト ボックス 459"/>
        <xdr:cNvSpPr txBox="1"/>
      </xdr:nvSpPr>
      <xdr:spPr>
        <a:xfrm>
          <a:off x="14020800" y="383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204.0</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12255</xdr:rowOff>
    </xdr:from>
    <xdr:to>
      <xdr:col>19</xdr:col>
      <xdr:colOff>533400</xdr:colOff>
      <xdr:row>22</xdr:row>
      <xdr:rowOff>113855</xdr:rowOff>
    </xdr:to>
    <xdr:sp macro="" textlink="">
      <xdr:nvSpPr>
        <xdr:cNvPr id="461" name="円/楕円 460"/>
        <xdr:cNvSpPr/>
      </xdr:nvSpPr>
      <xdr:spPr>
        <a:xfrm>
          <a:off x="13462000" y="37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98632</xdr:rowOff>
    </xdr:from>
    <xdr:ext cx="762000" cy="259045"/>
    <xdr:sp macro="" textlink="">
      <xdr:nvSpPr>
        <xdr:cNvPr id="462" name="テキスト ボックス 461"/>
        <xdr:cNvSpPr txBox="1"/>
      </xdr:nvSpPr>
      <xdr:spPr>
        <a:xfrm>
          <a:off x="13131800" y="387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363,756
360,898
276.94
125,618,186
125,406,499
50,359
75,320,302
215,458,021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182.9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27.5</a:t>
          </a:r>
          <a:r>
            <a:rPr kumimoji="1" lang="ja-JP" altLang="ja-JP" sz="1100">
              <a:solidFill>
                <a:schemeClr val="dk1"/>
              </a:solidFill>
              <a:effectLst/>
              <a:latin typeface="+mn-lt"/>
              <a:ea typeface="+mn-ea"/>
              <a:cs typeface="+mn-cs"/>
            </a:rPr>
            <a:t>％と類似団体と比較して人件費が高くなっているのは、ごみ収集業務、保育所・幼稚園等を直営で行っているため、職員数が類似団体と比較して多くなっているためである。また、国の給与減額措置に準拠した給与カットの終了や、退職手当債の減少が前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ポイント増加となった主な要因である。</a:t>
          </a:r>
          <a:endParaRPr lang="ja-JP" altLang="ja-JP" sz="11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定員適正化計画に基づく職員数の削減（平成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人の削減）、民間委託化等業務運営の見直し等により、引き続き行財政改革の取組を通じて、人件費の削減に努める。</a:t>
          </a:r>
          <a:endParaRPr lang="ja-JP" altLang="ja-JP" sz="11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42</xdr:row>
      <xdr:rowOff>7257</xdr:rowOff>
    </xdr:to>
    <xdr:cxnSp macro="">
      <xdr:nvCxnSpPr>
        <xdr:cNvPr id="61" name="直線コネクタ 60"/>
        <xdr:cNvCxnSpPr/>
      </xdr:nvCxnSpPr>
      <xdr:spPr>
        <a:xfrm flipV="1">
          <a:off x="4826000" y="56079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107950</xdr:rowOff>
    </xdr:from>
    <xdr:to>
      <xdr:col>7</xdr:col>
      <xdr:colOff>15875</xdr:colOff>
      <xdr:row>40</xdr:row>
      <xdr:rowOff>99785</xdr:rowOff>
    </xdr:to>
    <xdr:cxnSp macro="">
      <xdr:nvCxnSpPr>
        <xdr:cNvPr id="66" name="直線コネクタ 65"/>
        <xdr:cNvCxnSpPr/>
      </xdr:nvCxnSpPr>
      <xdr:spPr>
        <a:xfrm>
          <a:off x="3987800" y="67945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107950</xdr:rowOff>
    </xdr:from>
    <xdr:to>
      <xdr:col>5</xdr:col>
      <xdr:colOff>549275</xdr:colOff>
      <xdr:row>40</xdr:row>
      <xdr:rowOff>165100</xdr:rowOff>
    </xdr:to>
    <xdr:cxnSp macro="">
      <xdr:nvCxnSpPr>
        <xdr:cNvPr id="69" name="直線コネクタ 68"/>
        <xdr:cNvCxnSpPr/>
      </xdr:nvCxnSpPr>
      <xdr:spPr>
        <a:xfrm flipV="1">
          <a:off x="3098800" y="6794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0" name="フローチャート : 判断 69"/>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1" name="テキスト ボックス 70"/>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165100</xdr:rowOff>
    </xdr:from>
    <xdr:to>
      <xdr:col>4</xdr:col>
      <xdr:colOff>346075</xdr:colOff>
      <xdr:row>42</xdr:row>
      <xdr:rowOff>18143</xdr:rowOff>
    </xdr:to>
    <xdr:cxnSp macro="">
      <xdr:nvCxnSpPr>
        <xdr:cNvPr id="72" name="直線コネクタ 71"/>
        <xdr:cNvCxnSpPr/>
      </xdr:nvCxnSpPr>
      <xdr:spPr>
        <a:xfrm flipV="1">
          <a:off x="2209800" y="70231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65315</xdr:rowOff>
    </xdr:from>
    <xdr:to>
      <xdr:col>4</xdr:col>
      <xdr:colOff>396875</xdr:colOff>
      <xdr:row>38</xdr:row>
      <xdr:rowOff>166915</xdr:rowOff>
    </xdr:to>
    <xdr:sp macro="" textlink="">
      <xdr:nvSpPr>
        <xdr:cNvPr id="73" name="フローチャート : 判断 72"/>
        <xdr:cNvSpPr/>
      </xdr:nvSpPr>
      <xdr:spPr>
        <a:xfrm>
          <a:off x="3048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5641</xdr:rowOff>
    </xdr:from>
    <xdr:ext cx="762000" cy="259045"/>
    <xdr:sp macro="" textlink="">
      <xdr:nvSpPr>
        <xdr:cNvPr id="74" name="テキスト ボックス 73"/>
        <xdr:cNvSpPr txBox="1"/>
      </xdr:nvSpPr>
      <xdr:spPr>
        <a:xfrm>
          <a:off x="2717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124278</xdr:rowOff>
    </xdr:from>
    <xdr:to>
      <xdr:col>3</xdr:col>
      <xdr:colOff>142875</xdr:colOff>
      <xdr:row>42</xdr:row>
      <xdr:rowOff>18143</xdr:rowOff>
    </xdr:to>
    <xdr:cxnSp macro="">
      <xdr:nvCxnSpPr>
        <xdr:cNvPr id="75" name="直線コネクタ 74"/>
        <xdr:cNvCxnSpPr/>
      </xdr:nvCxnSpPr>
      <xdr:spPr>
        <a:xfrm>
          <a:off x="1320800" y="7153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6" name="フローチャート : 判断 75"/>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81841</xdr:rowOff>
    </xdr:from>
    <xdr:ext cx="762000" cy="259045"/>
    <xdr:sp macro="" textlink="">
      <xdr:nvSpPr>
        <xdr:cNvPr id="77" name="テキスト ボックス 76"/>
        <xdr:cNvSpPr txBox="1"/>
      </xdr:nvSpPr>
      <xdr:spPr>
        <a:xfrm>
          <a:off x="1828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8" name="フローチャート : 判断 77"/>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48985</xdr:rowOff>
    </xdr:from>
    <xdr:to>
      <xdr:col>7</xdr:col>
      <xdr:colOff>66675</xdr:colOff>
      <xdr:row>40</xdr:row>
      <xdr:rowOff>150585</xdr:rowOff>
    </xdr:to>
    <xdr:sp macro="" textlink="">
      <xdr:nvSpPr>
        <xdr:cNvPr id="85" name="円/楕円 84"/>
        <xdr:cNvSpPr/>
      </xdr:nvSpPr>
      <xdr:spPr>
        <a:xfrm>
          <a:off x="47752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21062</xdr:rowOff>
    </xdr:from>
    <xdr:ext cx="762000" cy="259045"/>
    <xdr:sp macro="" textlink="">
      <xdr:nvSpPr>
        <xdr:cNvPr id="86" name="人件費該当値テキスト"/>
        <xdr:cNvSpPr txBox="1"/>
      </xdr:nvSpPr>
      <xdr:spPr>
        <a:xfrm>
          <a:off x="4914900" y="68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57150</xdr:rowOff>
    </xdr:from>
    <xdr:to>
      <xdr:col>5</xdr:col>
      <xdr:colOff>600075</xdr:colOff>
      <xdr:row>39</xdr:row>
      <xdr:rowOff>158750</xdr:rowOff>
    </xdr:to>
    <xdr:sp macro="" textlink="">
      <xdr:nvSpPr>
        <xdr:cNvPr id="87" name="円/楕円 86"/>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143527</xdr:rowOff>
    </xdr:from>
    <xdr:ext cx="736600" cy="259045"/>
    <xdr:sp macro="" textlink="">
      <xdr:nvSpPr>
        <xdr:cNvPr id="88" name="テキスト ボックス 87"/>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114300</xdr:rowOff>
    </xdr:from>
    <xdr:to>
      <xdr:col>4</xdr:col>
      <xdr:colOff>396875</xdr:colOff>
      <xdr:row>41</xdr:row>
      <xdr:rowOff>44450</xdr:rowOff>
    </xdr:to>
    <xdr:sp macro="" textlink="">
      <xdr:nvSpPr>
        <xdr:cNvPr id="89" name="円/楕円 88"/>
        <xdr:cNvSpPr/>
      </xdr:nvSpPr>
      <xdr:spPr>
        <a:xfrm>
          <a:off x="3048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29227</xdr:rowOff>
    </xdr:from>
    <xdr:ext cx="762000" cy="259045"/>
    <xdr:sp macro="" textlink="">
      <xdr:nvSpPr>
        <xdr:cNvPr id="90" name="テキスト ボックス 89"/>
        <xdr:cNvSpPr txBox="1"/>
      </xdr:nvSpPr>
      <xdr:spPr>
        <a:xfrm>
          <a:off x="2717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138793</xdr:rowOff>
    </xdr:from>
    <xdr:to>
      <xdr:col>3</xdr:col>
      <xdr:colOff>193675</xdr:colOff>
      <xdr:row>42</xdr:row>
      <xdr:rowOff>68943</xdr:rowOff>
    </xdr:to>
    <xdr:sp macro="" textlink="">
      <xdr:nvSpPr>
        <xdr:cNvPr id="91" name="円/楕円 90"/>
        <xdr:cNvSpPr/>
      </xdr:nvSpPr>
      <xdr:spPr>
        <a:xfrm>
          <a:off x="2159000" y="71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53720</xdr:rowOff>
    </xdr:from>
    <xdr:ext cx="762000" cy="259045"/>
    <xdr:sp macro="" textlink="">
      <xdr:nvSpPr>
        <xdr:cNvPr id="92" name="テキスト ボックス 91"/>
        <xdr:cNvSpPr txBox="1"/>
      </xdr:nvSpPr>
      <xdr:spPr>
        <a:xfrm>
          <a:off x="1828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73478</xdr:rowOff>
    </xdr:from>
    <xdr:to>
      <xdr:col>1</xdr:col>
      <xdr:colOff>676275</xdr:colOff>
      <xdr:row>42</xdr:row>
      <xdr:rowOff>3628</xdr:rowOff>
    </xdr:to>
    <xdr:sp macro="" textlink="">
      <xdr:nvSpPr>
        <xdr:cNvPr id="93" name="円/楕円 92"/>
        <xdr:cNvSpPr/>
      </xdr:nvSpPr>
      <xdr:spPr>
        <a:xfrm>
          <a:off x="1270000" y="71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159855</xdr:rowOff>
    </xdr:from>
    <xdr:ext cx="762000" cy="259045"/>
    <xdr:sp macro="" textlink="">
      <xdr:nvSpPr>
        <xdr:cNvPr id="94" name="テキスト ボックス 93"/>
        <xdr:cNvSpPr txBox="1"/>
      </xdr:nvSpPr>
      <xdr:spPr>
        <a:xfrm>
          <a:off x="939800" y="71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ポイント増加となった。近年の増加要因は業務の民間委託化を推進し、職員人件費等から委託料へのシフトが起きているためである。具体的にはごみの収集業務や、学校給食調理業務など</a:t>
          </a:r>
          <a:r>
            <a:rPr kumimoji="1" lang="ja-JP" altLang="en-US" sz="1100">
              <a:solidFill>
                <a:schemeClr val="dk1"/>
              </a:solidFill>
              <a:effectLst/>
              <a:latin typeface="+mn-lt"/>
              <a:ea typeface="+mn-ea"/>
              <a:cs typeface="+mn-cs"/>
            </a:rPr>
            <a:t>を実施しているが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今後も適切に</a:t>
          </a:r>
          <a:r>
            <a:rPr kumimoji="1" lang="ja-JP" altLang="ja-JP" sz="1100">
              <a:solidFill>
                <a:schemeClr val="dk1"/>
              </a:solidFill>
              <a:effectLst/>
              <a:latin typeface="+mn-lt"/>
              <a:ea typeface="+mn-ea"/>
              <a:cs typeface="+mn-cs"/>
            </a:rPr>
            <a:t>民間委託化を進めてい</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2" name="直線コネクタ 121"/>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101600</xdr:rowOff>
    </xdr:from>
    <xdr:to>
      <xdr:col>24</xdr:col>
      <xdr:colOff>31750</xdr:colOff>
      <xdr:row>18</xdr:row>
      <xdr:rowOff>114300</xdr:rowOff>
    </xdr:to>
    <xdr:cxnSp macro="">
      <xdr:nvCxnSpPr>
        <xdr:cNvPr id="127" name="直線コネクタ 126"/>
        <xdr:cNvCxnSpPr/>
      </xdr:nvCxnSpPr>
      <xdr:spPr>
        <a:xfrm>
          <a:off x="15671800" y="3187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133350</xdr:rowOff>
    </xdr:from>
    <xdr:to>
      <xdr:col>22</xdr:col>
      <xdr:colOff>565150</xdr:colOff>
      <xdr:row>18</xdr:row>
      <xdr:rowOff>101600</xdr:rowOff>
    </xdr:to>
    <xdr:cxnSp macro="">
      <xdr:nvCxnSpPr>
        <xdr:cNvPr id="130" name="直線コネクタ 129"/>
        <xdr:cNvCxnSpPr/>
      </xdr:nvCxnSpPr>
      <xdr:spPr>
        <a:xfrm>
          <a:off x="14782800" y="3048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95250</xdr:rowOff>
    </xdr:from>
    <xdr:to>
      <xdr:col>21</xdr:col>
      <xdr:colOff>361950</xdr:colOff>
      <xdr:row>17</xdr:row>
      <xdr:rowOff>133350</xdr:rowOff>
    </xdr:to>
    <xdr:cxnSp macro="">
      <xdr:nvCxnSpPr>
        <xdr:cNvPr id="133" name="直線コネクタ 132"/>
        <xdr:cNvCxnSpPr/>
      </xdr:nvCxnSpPr>
      <xdr:spPr>
        <a:xfrm>
          <a:off x="13893800" y="300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158750</xdr:rowOff>
    </xdr:from>
    <xdr:to>
      <xdr:col>21</xdr:col>
      <xdr:colOff>412750</xdr:colOff>
      <xdr:row>16</xdr:row>
      <xdr:rowOff>88900</xdr:rowOff>
    </xdr:to>
    <xdr:sp macro="" textlink="">
      <xdr:nvSpPr>
        <xdr:cNvPr id="134" name="フローチャート : 判断 133"/>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99077</xdr:rowOff>
    </xdr:from>
    <xdr:ext cx="762000" cy="259045"/>
    <xdr:sp macro="" textlink="">
      <xdr:nvSpPr>
        <xdr:cNvPr id="135" name="テキスト ボックス 134"/>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19050</xdr:rowOff>
    </xdr:from>
    <xdr:to>
      <xdr:col>20</xdr:col>
      <xdr:colOff>158750</xdr:colOff>
      <xdr:row>17</xdr:row>
      <xdr:rowOff>95250</xdr:rowOff>
    </xdr:to>
    <xdr:cxnSp macro="">
      <xdr:nvCxnSpPr>
        <xdr:cNvPr id="136" name="直線コネクタ 135"/>
        <xdr:cNvCxnSpPr/>
      </xdr:nvCxnSpPr>
      <xdr:spPr>
        <a:xfrm>
          <a:off x="13004800" y="2933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107950</xdr:rowOff>
    </xdr:from>
    <xdr:to>
      <xdr:col>20</xdr:col>
      <xdr:colOff>209550</xdr:colOff>
      <xdr:row>16</xdr:row>
      <xdr:rowOff>38100</xdr:rowOff>
    </xdr:to>
    <xdr:sp macro="" textlink="">
      <xdr:nvSpPr>
        <xdr:cNvPr id="137" name="フローチャート :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39" name="フローチャート :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40" name="テキスト ボックス 139"/>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63500</xdr:rowOff>
    </xdr:from>
    <xdr:to>
      <xdr:col>24</xdr:col>
      <xdr:colOff>82550</xdr:colOff>
      <xdr:row>18</xdr:row>
      <xdr:rowOff>165100</xdr:rowOff>
    </xdr:to>
    <xdr:sp macro="" textlink="">
      <xdr:nvSpPr>
        <xdr:cNvPr id="146" name="円/楕円 145"/>
        <xdr:cNvSpPr/>
      </xdr:nvSpPr>
      <xdr:spPr>
        <a:xfrm>
          <a:off x="164592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35577</xdr:rowOff>
    </xdr:from>
    <xdr:ext cx="762000" cy="259045"/>
    <xdr:sp macro="" textlink="">
      <xdr:nvSpPr>
        <xdr:cNvPr id="147" name="物件費該当値テキスト"/>
        <xdr:cNvSpPr txBox="1"/>
      </xdr:nvSpPr>
      <xdr:spPr>
        <a:xfrm>
          <a:off x="165989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50800</xdr:rowOff>
    </xdr:from>
    <xdr:to>
      <xdr:col>22</xdr:col>
      <xdr:colOff>615950</xdr:colOff>
      <xdr:row>18</xdr:row>
      <xdr:rowOff>152400</xdr:rowOff>
    </xdr:to>
    <xdr:sp macro="" textlink="">
      <xdr:nvSpPr>
        <xdr:cNvPr id="148" name="円/楕円 147"/>
        <xdr:cNvSpPr/>
      </xdr:nvSpPr>
      <xdr:spPr>
        <a:xfrm>
          <a:off x="15621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137177</xdr:rowOff>
    </xdr:from>
    <xdr:ext cx="736600" cy="259045"/>
    <xdr:sp macro="" textlink="">
      <xdr:nvSpPr>
        <xdr:cNvPr id="149" name="テキスト ボックス 148"/>
        <xdr:cNvSpPr txBox="1"/>
      </xdr:nvSpPr>
      <xdr:spPr>
        <a:xfrm>
          <a:off x="15290800" y="322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82550</xdr:rowOff>
    </xdr:from>
    <xdr:to>
      <xdr:col>21</xdr:col>
      <xdr:colOff>412750</xdr:colOff>
      <xdr:row>18</xdr:row>
      <xdr:rowOff>12700</xdr:rowOff>
    </xdr:to>
    <xdr:sp macro="" textlink="">
      <xdr:nvSpPr>
        <xdr:cNvPr id="150" name="円/楕円 149"/>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168927</xdr:rowOff>
    </xdr:from>
    <xdr:ext cx="762000" cy="259045"/>
    <xdr:sp macro="" textlink="">
      <xdr:nvSpPr>
        <xdr:cNvPr id="151" name="テキスト ボックス 150"/>
        <xdr:cNvSpPr txBox="1"/>
      </xdr:nvSpPr>
      <xdr:spPr>
        <a:xfrm>
          <a:off x="14401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44450</xdr:rowOff>
    </xdr:from>
    <xdr:to>
      <xdr:col>20</xdr:col>
      <xdr:colOff>209550</xdr:colOff>
      <xdr:row>17</xdr:row>
      <xdr:rowOff>146050</xdr:rowOff>
    </xdr:to>
    <xdr:sp macro="" textlink="">
      <xdr:nvSpPr>
        <xdr:cNvPr id="152" name="円/楕円 151"/>
        <xdr:cNvSpPr/>
      </xdr:nvSpPr>
      <xdr:spPr>
        <a:xfrm>
          <a:off x="13843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130827</xdr:rowOff>
    </xdr:from>
    <xdr:ext cx="762000" cy="259045"/>
    <xdr:sp macro="" textlink="">
      <xdr:nvSpPr>
        <xdr:cNvPr id="153" name="テキスト ボックス 152"/>
        <xdr:cNvSpPr txBox="1"/>
      </xdr:nvSpPr>
      <xdr:spPr>
        <a:xfrm>
          <a:off x="13512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139700</xdr:rowOff>
    </xdr:from>
    <xdr:to>
      <xdr:col>19</xdr:col>
      <xdr:colOff>6350</xdr:colOff>
      <xdr:row>17</xdr:row>
      <xdr:rowOff>69850</xdr:rowOff>
    </xdr:to>
    <xdr:sp macro="" textlink="">
      <xdr:nvSpPr>
        <xdr:cNvPr id="154" name="円/楕円 153"/>
        <xdr:cNvSpPr/>
      </xdr:nvSpPr>
      <xdr:spPr>
        <a:xfrm>
          <a:off x="12954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54627</xdr:rowOff>
    </xdr:from>
    <xdr:ext cx="762000" cy="259045"/>
    <xdr:sp macro="" textlink="">
      <xdr:nvSpPr>
        <xdr:cNvPr id="155" name="テキスト ボックス 154"/>
        <xdr:cNvSpPr txBox="1"/>
      </xdr:nvSpPr>
      <xdr:spPr>
        <a:xfrm>
          <a:off x="12623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社会保障関係費の負担増に伴い、扶助費に係る比率は類似団体同様に</a:t>
          </a:r>
          <a:r>
            <a:rPr kumimoji="1" lang="ja-JP" altLang="en-US" sz="1100">
              <a:solidFill>
                <a:schemeClr val="dk1"/>
              </a:solidFill>
              <a:effectLst/>
              <a:latin typeface="+mn-lt"/>
              <a:ea typeface="+mn-ea"/>
              <a:cs typeface="+mn-cs"/>
            </a:rPr>
            <a:t>本</a:t>
          </a:r>
          <a:r>
            <a:rPr kumimoji="1" lang="ja-JP" altLang="ja-JP" sz="1100">
              <a:solidFill>
                <a:schemeClr val="dk1"/>
              </a:solidFill>
              <a:effectLst/>
              <a:latin typeface="+mn-lt"/>
              <a:ea typeface="+mn-ea"/>
              <a:cs typeface="+mn-cs"/>
            </a:rPr>
            <a:t>市においても上昇傾向にある。主な要因</a:t>
          </a:r>
          <a:r>
            <a:rPr kumimoji="1" lang="ja-JP" altLang="en-US" sz="1100">
              <a:solidFill>
                <a:schemeClr val="dk1"/>
              </a:solidFill>
              <a:effectLst/>
              <a:latin typeface="+mn-lt"/>
              <a:ea typeface="+mn-ea"/>
              <a:cs typeface="+mn-cs"/>
            </a:rPr>
            <a:t>として</a:t>
          </a:r>
          <a:r>
            <a:rPr kumimoji="1" lang="ja-JP" altLang="ja-JP" sz="1100">
              <a:solidFill>
                <a:schemeClr val="dk1"/>
              </a:solidFill>
              <a:effectLst/>
              <a:latin typeface="+mn-lt"/>
              <a:ea typeface="+mn-ea"/>
              <a:cs typeface="+mn-cs"/>
            </a:rPr>
            <a:t>民間保育所措置</a:t>
          </a:r>
          <a:r>
            <a:rPr kumimoji="1" lang="ja-JP" altLang="en-US" sz="1100">
              <a:solidFill>
                <a:schemeClr val="dk1"/>
              </a:solidFill>
              <a:effectLst/>
              <a:latin typeface="+mn-lt"/>
              <a:ea typeface="+mn-ea"/>
              <a:cs typeface="+mn-cs"/>
            </a:rPr>
            <a:t>費や障害者福祉に係る</a:t>
          </a:r>
          <a:r>
            <a:rPr kumimoji="1" lang="ja-JP" altLang="ja-JP" sz="1100">
              <a:solidFill>
                <a:schemeClr val="dk1"/>
              </a:solidFill>
              <a:effectLst/>
              <a:latin typeface="+mn-lt"/>
              <a:ea typeface="+mn-ea"/>
              <a:cs typeface="+mn-cs"/>
            </a:rPr>
            <a:t>給付費の増</a:t>
          </a:r>
          <a:r>
            <a:rPr kumimoji="1" lang="ja-JP" altLang="en-US" sz="1100">
              <a:solidFill>
                <a:schemeClr val="dk1"/>
              </a:solidFill>
              <a:effectLst/>
              <a:latin typeface="+mn-lt"/>
              <a:ea typeface="+mn-ea"/>
              <a:cs typeface="+mn-cs"/>
            </a:rPr>
            <a:t>加等</a:t>
          </a:r>
          <a:r>
            <a:rPr kumimoji="1" lang="ja-JP" altLang="ja-JP" sz="1100">
              <a:solidFill>
                <a:schemeClr val="dk1"/>
              </a:solidFill>
              <a:effectLst/>
              <a:latin typeface="+mn-lt"/>
              <a:ea typeface="+mn-ea"/>
              <a:cs typeface="+mn-cs"/>
            </a:rPr>
            <a:t>があげられる。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今後も高水準で推移することが予想されるため、引き続き適切な給付を行うよう努め、社会保障費の上昇に対応していく。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15422</xdr:rowOff>
    </xdr:to>
    <xdr:cxnSp macro="">
      <xdr:nvCxnSpPr>
        <xdr:cNvPr id="185" name="直線コネクタ 184"/>
        <xdr:cNvCxnSpPr/>
      </xdr:nvCxnSpPr>
      <xdr:spPr>
        <a:xfrm flipV="1">
          <a:off x="4826000" y="9211128"/>
          <a:ext cx="0" cy="1262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158949</xdr:rowOff>
    </xdr:from>
    <xdr:ext cx="762000" cy="259045"/>
    <xdr:sp macro="" textlink="">
      <xdr:nvSpPr>
        <xdr:cNvPr id="186"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15422</xdr:rowOff>
    </xdr:from>
    <xdr:to>
      <xdr:col>7</xdr:col>
      <xdr:colOff>104775</xdr:colOff>
      <xdr:row>61</xdr:row>
      <xdr:rowOff>15422</xdr:rowOff>
    </xdr:to>
    <xdr:cxnSp macro="">
      <xdr:nvCxnSpPr>
        <xdr:cNvPr id="187" name="直線コネクタ 186"/>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91622</xdr:rowOff>
    </xdr:from>
    <xdr:to>
      <xdr:col>7</xdr:col>
      <xdr:colOff>15875</xdr:colOff>
      <xdr:row>57</xdr:row>
      <xdr:rowOff>124278</xdr:rowOff>
    </xdr:to>
    <xdr:cxnSp macro="">
      <xdr:nvCxnSpPr>
        <xdr:cNvPr id="190" name="直線コネクタ 189"/>
        <xdr:cNvCxnSpPr/>
      </xdr:nvCxnSpPr>
      <xdr:spPr>
        <a:xfrm>
          <a:off x="3987800" y="9864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78212</xdr:rowOff>
    </xdr:from>
    <xdr:ext cx="762000" cy="259045"/>
    <xdr:sp macro="" textlink="">
      <xdr:nvSpPr>
        <xdr:cNvPr id="191" name="扶助費平均値テキスト"/>
        <xdr:cNvSpPr txBox="1"/>
      </xdr:nvSpPr>
      <xdr:spPr>
        <a:xfrm>
          <a:off x="4914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106135</xdr:rowOff>
    </xdr:from>
    <xdr:to>
      <xdr:col>7</xdr:col>
      <xdr:colOff>66675</xdr:colOff>
      <xdr:row>58</xdr:row>
      <xdr:rowOff>36285</xdr:rowOff>
    </xdr:to>
    <xdr:sp macro="" textlink="">
      <xdr:nvSpPr>
        <xdr:cNvPr id="192" name="フローチャート : 判断 191"/>
        <xdr:cNvSpPr/>
      </xdr:nvSpPr>
      <xdr:spPr>
        <a:xfrm>
          <a:off x="4775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58965</xdr:rowOff>
    </xdr:from>
    <xdr:to>
      <xdr:col>5</xdr:col>
      <xdr:colOff>549275</xdr:colOff>
      <xdr:row>57</xdr:row>
      <xdr:rowOff>91622</xdr:rowOff>
    </xdr:to>
    <xdr:cxnSp macro="">
      <xdr:nvCxnSpPr>
        <xdr:cNvPr id="193" name="直線コネクタ 192"/>
        <xdr:cNvCxnSpPr/>
      </xdr:nvCxnSpPr>
      <xdr:spPr>
        <a:xfrm>
          <a:off x="3098800" y="9831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73478</xdr:rowOff>
    </xdr:from>
    <xdr:to>
      <xdr:col>5</xdr:col>
      <xdr:colOff>600075</xdr:colOff>
      <xdr:row>58</xdr:row>
      <xdr:rowOff>3628</xdr:rowOff>
    </xdr:to>
    <xdr:sp macro="" textlink="">
      <xdr:nvSpPr>
        <xdr:cNvPr id="194" name="フローチャート : 判断 193"/>
        <xdr:cNvSpPr/>
      </xdr:nvSpPr>
      <xdr:spPr>
        <a:xfrm>
          <a:off x="3937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159855</xdr:rowOff>
    </xdr:from>
    <xdr:ext cx="736600" cy="259045"/>
    <xdr:sp macro="" textlink="">
      <xdr:nvSpPr>
        <xdr:cNvPr id="195" name="テキスト ボックス 194"/>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4535</xdr:rowOff>
    </xdr:from>
    <xdr:to>
      <xdr:col>4</xdr:col>
      <xdr:colOff>346075</xdr:colOff>
      <xdr:row>57</xdr:row>
      <xdr:rowOff>58965</xdr:rowOff>
    </xdr:to>
    <xdr:cxnSp macro="">
      <xdr:nvCxnSpPr>
        <xdr:cNvPr id="196" name="直線コネクタ 195"/>
        <xdr:cNvCxnSpPr/>
      </xdr:nvCxnSpPr>
      <xdr:spPr>
        <a:xfrm>
          <a:off x="2209800" y="9777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62593</xdr:rowOff>
    </xdr:from>
    <xdr:to>
      <xdr:col>4</xdr:col>
      <xdr:colOff>396875</xdr:colOff>
      <xdr:row>57</xdr:row>
      <xdr:rowOff>164193</xdr:rowOff>
    </xdr:to>
    <xdr:sp macro="" textlink="">
      <xdr:nvSpPr>
        <xdr:cNvPr id="197" name="フローチャート : 判断 196"/>
        <xdr:cNvSpPr/>
      </xdr:nvSpPr>
      <xdr:spPr>
        <a:xfrm>
          <a:off x="3048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148970</xdr:rowOff>
    </xdr:from>
    <xdr:ext cx="762000" cy="259045"/>
    <xdr:sp macro="" textlink="">
      <xdr:nvSpPr>
        <xdr:cNvPr id="198" name="テキスト ボックス 197"/>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110672</xdr:rowOff>
    </xdr:from>
    <xdr:to>
      <xdr:col>3</xdr:col>
      <xdr:colOff>142875</xdr:colOff>
      <xdr:row>57</xdr:row>
      <xdr:rowOff>4535</xdr:rowOff>
    </xdr:to>
    <xdr:cxnSp macro="">
      <xdr:nvCxnSpPr>
        <xdr:cNvPr id="199" name="直線コネクタ 198"/>
        <xdr:cNvCxnSpPr/>
      </xdr:nvCxnSpPr>
      <xdr:spPr>
        <a:xfrm>
          <a:off x="1320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168728</xdr:rowOff>
    </xdr:from>
    <xdr:to>
      <xdr:col>3</xdr:col>
      <xdr:colOff>193675</xdr:colOff>
      <xdr:row>57</xdr:row>
      <xdr:rowOff>98878</xdr:rowOff>
    </xdr:to>
    <xdr:sp macro="" textlink="">
      <xdr:nvSpPr>
        <xdr:cNvPr id="200" name="フローチャート : 判断 199"/>
        <xdr:cNvSpPr/>
      </xdr:nvSpPr>
      <xdr:spPr>
        <a:xfrm>
          <a:off x="2159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83655</xdr:rowOff>
    </xdr:from>
    <xdr:ext cx="762000" cy="259045"/>
    <xdr:sp macro="" textlink="">
      <xdr:nvSpPr>
        <xdr:cNvPr id="201" name="テキスト ボックス 200"/>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8165</xdr:rowOff>
    </xdr:from>
    <xdr:to>
      <xdr:col>1</xdr:col>
      <xdr:colOff>676275</xdr:colOff>
      <xdr:row>57</xdr:row>
      <xdr:rowOff>109765</xdr:rowOff>
    </xdr:to>
    <xdr:sp macro="" textlink="">
      <xdr:nvSpPr>
        <xdr:cNvPr id="202" name="フローチャート : 判断 201"/>
        <xdr:cNvSpPr/>
      </xdr:nvSpPr>
      <xdr:spPr>
        <a:xfrm>
          <a:off x="1270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94542</xdr:rowOff>
    </xdr:from>
    <xdr:ext cx="762000" cy="259045"/>
    <xdr:sp macro="" textlink="">
      <xdr:nvSpPr>
        <xdr:cNvPr id="203" name="テキスト ボックス 202"/>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73478</xdr:rowOff>
    </xdr:from>
    <xdr:to>
      <xdr:col>7</xdr:col>
      <xdr:colOff>66675</xdr:colOff>
      <xdr:row>58</xdr:row>
      <xdr:rowOff>3628</xdr:rowOff>
    </xdr:to>
    <xdr:sp macro="" textlink="">
      <xdr:nvSpPr>
        <xdr:cNvPr id="209" name="円/楕円 208"/>
        <xdr:cNvSpPr/>
      </xdr:nvSpPr>
      <xdr:spPr>
        <a:xfrm>
          <a:off x="4775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90005</xdr:rowOff>
    </xdr:from>
    <xdr:ext cx="762000" cy="259045"/>
    <xdr:sp macro="" textlink="">
      <xdr:nvSpPr>
        <xdr:cNvPr id="210" name="扶助費該当値テキスト"/>
        <xdr:cNvSpPr txBox="1"/>
      </xdr:nvSpPr>
      <xdr:spPr>
        <a:xfrm>
          <a:off x="49149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40822</xdr:rowOff>
    </xdr:from>
    <xdr:to>
      <xdr:col>5</xdr:col>
      <xdr:colOff>600075</xdr:colOff>
      <xdr:row>57</xdr:row>
      <xdr:rowOff>142422</xdr:rowOff>
    </xdr:to>
    <xdr:sp macro="" textlink="">
      <xdr:nvSpPr>
        <xdr:cNvPr id="211" name="円/楕円 210"/>
        <xdr:cNvSpPr/>
      </xdr:nvSpPr>
      <xdr:spPr>
        <a:xfrm>
          <a:off x="393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152599</xdr:rowOff>
    </xdr:from>
    <xdr:ext cx="736600" cy="259045"/>
    <xdr:sp macro="" textlink="">
      <xdr:nvSpPr>
        <xdr:cNvPr id="212" name="テキスト ボックス 211"/>
        <xdr:cNvSpPr txBox="1"/>
      </xdr:nvSpPr>
      <xdr:spPr>
        <a:xfrm>
          <a:off x="3606800" y="958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8165</xdr:rowOff>
    </xdr:from>
    <xdr:to>
      <xdr:col>4</xdr:col>
      <xdr:colOff>396875</xdr:colOff>
      <xdr:row>57</xdr:row>
      <xdr:rowOff>109765</xdr:rowOff>
    </xdr:to>
    <xdr:sp macro="" textlink="">
      <xdr:nvSpPr>
        <xdr:cNvPr id="213" name="円/楕円 212"/>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119942</xdr:rowOff>
    </xdr:from>
    <xdr:ext cx="762000" cy="259045"/>
    <xdr:sp macro="" textlink="">
      <xdr:nvSpPr>
        <xdr:cNvPr id="214" name="テキスト ボックス 213"/>
        <xdr:cNvSpPr txBox="1"/>
      </xdr:nvSpPr>
      <xdr:spPr>
        <a:xfrm>
          <a:off x="2717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125185</xdr:rowOff>
    </xdr:from>
    <xdr:to>
      <xdr:col>3</xdr:col>
      <xdr:colOff>193675</xdr:colOff>
      <xdr:row>57</xdr:row>
      <xdr:rowOff>55335</xdr:rowOff>
    </xdr:to>
    <xdr:sp macro="" textlink="">
      <xdr:nvSpPr>
        <xdr:cNvPr id="215" name="円/楕円 214"/>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65512</xdr:rowOff>
    </xdr:from>
    <xdr:ext cx="762000" cy="259045"/>
    <xdr:sp macro="" textlink="">
      <xdr:nvSpPr>
        <xdr:cNvPr id="216" name="テキスト ボックス 215"/>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59872</xdr:rowOff>
    </xdr:from>
    <xdr:to>
      <xdr:col>1</xdr:col>
      <xdr:colOff>676275</xdr:colOff>
      <xdr:row>56</xdr:row>
      <xdr:rowOff>161472</xdr:rowOff>
    </xdr:to>
    <xdr:sp macro="" textlink="">
      <xdr:nvSpPr>
        <xdr:cNvPr id="217" name="円/楕円 216"/>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199</xdr:rowOff>
    </xdr:from>
    <xdr:ext cx="762000" cy="259045"/>
    <xdr:sp macro="" textlink="">
      <xdr:nvSpPr>
        <xdr:cNvPr id="218" name="テキスト ボックス 217"/>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社会保障関係費の増加に伴う介護保険特別会計等への繰出金が増加しているが、下水道事業の公営企業化に伴う繰出金の減少により前年度に比べ</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高齢化等に伴う社会保障関係費の増加等により</a:t>
          </a:r>
          <a:r>
            <a:rPr kumimoji="1" lang="ja-JP" altLang="ja-JP" sz="1100">
              <a:solidFill>
                <a:schemeClr val="dk1"/>
              </a:solidFill>
              <a:effectLst/>
              <a:latin typeface="+mn-lt"/>
              <a:ea typeface="+mn-ea"/>
              <a:cs typeface="+mn-cs"/>
            </a:rPr>
            <a:t>特別会計への負担増が予想されるが、経費の節減はもとより、給付費の適正化、予防事業の強化等により普通会計の負担額</a:t>
          </a:r>
          <a:r>
            <a:rPr kumimoji="1" lang="ja-JP" altLang="en-US" sz="1100">
              <a:solidFill>
                <a:schemeClr val="dk1"/>
              </a:solidFill>
              <a:effectLst/>
              <a:latin typeface="+mn-lt"/>
              <a:ea typeface="+mn-ea"/>
              <a:cs typeface="+mn-cs"/>
            </a:rPr>
            <a:t>の抑制に</a:t>
          </a:r>
          <a:r>
            <a:rPr kumimoji="1" lang="ja-JP" altLang="ja-JP" sz="1100">
              <a:solidFill>
                <a:schemeClr val="dk1"/>
              </a:solidFill>
              <a:effectLst/>
              <a:latin typeface="+mn-lt"/>
              <a:ea typeface="+mn-ea"/>
              <a:cs typeface="+mn-cs"/>
            </a:rPr>
            <a:t>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58420</xdr:rowOff>
    </xdr:to>
    <xdr:cxnSp macro="">
      <xdr:nvCxnSpPr>
        <xdr:cNvPr id="246" name="直線コネクタ 245"/>
        <xdr:cNvCxnSpPr/>
      </xdr:nvCxnSpPr>
      <xdr:spPr>
        <a:xfrm flipV="1">
          <a:off x="16510000" y="9080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7"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8" name="直線コネクタ 247"/>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107950</xdr:rowOff>
    </xdr:from>
    <xdr:to>
      <xdr:col>24</xdr:col>
      <xdr:colOff>31750</xdr:colOff>
      <xdr:row>56</xdr:row>
      <xdr:rowOff>58420</xdr:rowOff>
    </xdr:to>
    <xdr:cxnSp macro="">
      <xdr:nvCxnSpPr>
        <xdr:cNvPr id="251" name="直線コネクタ 250"/>
        <xdr:cNvCxnSpPr/>
      </xdr:nvCxnSpPr>
      <xdr:spPr>
        <a:xfrm flipV="1">
          <a:off x="15671800" y="95377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120667</xdr:rowOff>
    </xdr:from>
    <xdr:ext cx="762000" cy="259045"/>
    <xdr:sp macro="" textlink="">
      <xdr:nvSpPr>
        <xdr:cNvPr id="252"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53" name="フローチャート : 判断 252"/>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58420</xdr:rowOff>
    </xdr:from>
    <xdr:to>
      <xdr:col>22</xdr:col>
      <xdr:colOff>565150</xdr:colOff>
      <xdr:row>56</xdr:row>
      <xdr:rowOff>81280</xdr:rowOff>
    </xdr:to>
    <xdr:cxnSp macro="">
      <xdr:nvCxnSpPr>
        <xdr:cNvPr id="254" name="直線コネクタ 253"/>
        <xdr:cNvCxnSpPr/>
      </xdr:nvCxnSpPr>
      <xdr:spPr>
        <a:xfrm flipV="1">
          <a:off x="14782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55" name="フローチャート : 判断 254"/>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56" name="テキスト ボックス 255"/>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73660</xdr:rowOff>
    </xdr:from>
    <xdr:to>
      <xdr:col>21</xdr:col>
      <xdr:colOff>361950</xdr:colOff>
      <xdr:row>56</xdr:row>
      <xdr:rowOff>81280</xdr:rowOff>
    </xdr:to>
    <xdr:cxnSp macro="">
      <xdr:nvCxnSpPr>
        <xdr:cNvPr id="257" name="直線コネクタ 256"/>
        <xdr:cNvCxnSpPr/>
      </xdr:nvCxnSpPr>
      <xdr:spPr>
        <a:xfrm>
          <a:off x="13893800" y="967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118110</xdr:rowOff>
    </xdr:from>
    <xdr:to>
      <xdr:col>21</xdr:col>
      <xdr:colOff>412750</xdr:colOff>
      <xdr:row>56</xdr:row>
      <xdr:rowOff>48260</xdr:rowOff>
    </xdr:to>
    <xdr:sp macro="" textlink="">
      <xdr:nvSpPr>
        <xdr:cNvPr id="258" name="フローチャート : 判断 257"/>
        <xdr:cNvSpPr/>
      </xdr:nvSpPr>
      <xdr:spPr>
        <a:xfrm>
          <a:off x="14732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59" name="テキスト ボックス 258"/>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73660</xdr:rowOff>
    </xdr:to>
    <xdr:cxnSp macro="">
      <xdr:nvCxnSpPr>
        <xdr:cNvPr id="260" name="直線コネクタ 259"/>
        <xdr:cNvCxnSpPr/>
      </xdr:nvCxnSpPr>
      <xdr:spPr>
        <a:xfrm>
          <a:off x="13004800" y="9613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110490</xdr:rowOff>
    </xdr:from>
    <xdr:to>
      <xdr:col>20</xdr:col>
      <xdr:colOff>209550</xdr:colOff>
      <xdr:row>56</xdr:row>
      <xdr:rowOff>40640</xdr:rowOff>
    </xdr:to>
    <xdr:sp macro="" textlink="">
      <xdr:nvSpPr>
        <xdr:cNvPr id="261" name="フローチャート : 判断 260"/>
        <xdr:cNvSpPr/>
      </xdr:nvSpPr>
      <xdr:spPr>
        <a:xfrm>
          <a:off x="13843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62" name="テキスト ボックス 261"/>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63" name="フローチャート : 判断 262"/>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64" name="テキスト ボックス 263"/>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57150</xdr:rowOff>
    </xdr:from>
    <xdr:to>
      <xdr:col>24</xdr:col>
      <xdr:colOff>82550</xdr:colOff>
      <xdr:row>55</xdr:row>
      <xdr:rowOff>158750</xdr:rowOff>
    </xdr:to>
    <xdr:sp macro="" textlink="">
      <xdr:nvSpPr>
        <xdr:cNvPr id="270" name="円/楕円 269"/>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73677</xdr:rowOff>
    </xdr:from>
    <xdr:ext cx="762000" cy="259045"/>
    <xdr:sp macro="" textlink="">
      <xdr:nvSpPr>
        <xdr:cNvPr id="271"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xdr:rowOff>
    </xdr:from>
    <xdr:to>
      <xdr:col>22</xdr:col>
      <xdr:colOff>615950</xdr:colOff>
      <xdr:row>56</xdr:row>
      <xdr:rowOff>109220</xdr:rowOff>
    </xdr:to>
    <xdr:sp macro="" textlink="">
      <xdr:nvSpPr>
        <xdr:cNvPr id="272" name="円/楕円 271"/>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93997</xdr:rowOff>
    </xdr:from>
    <xdr:ext cx="736600" cy="259045"/>
    <xdr:sp macro="" textlink="">
      <xdr:nvSpPr>
        <xdr:cNvPr id="273" name="テキスト ボックス 272"/>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4" name="円/楕円 273"/>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116857</xdr:rowOff>
    </xdr:from>
    <xdr:ext cx="762000" cy="259045"/>
    <xdr:sp macro="" textlink="">
      <xdr:nvSpPr>
        <xdr:cNvPr id="275" name="テキスト ボックス 274"/>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22860</xdr:rowOff>
    </xdr:from>
    <xdr:to>
      <xdr:col>20</xdr:col>
      <xdr:colOff>209550</xdr:colOff>
      <xdr:row>56</xdr:row>
      <xdr:rowOff>124460</xdr:rowOff>
    </xdr:to>
    <xdr:sp macro="" textlink="">
      <xdr:nvSpPr>
        <xdr:cNvPr id="276" name="円/楕円 275"/>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77" name="テキスト ボックス 276"/>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8" name="円/楕円 277"/>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79" name="テキスト ボックス 278"/>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公営企業化に伴う下水道事業への補助金の増により、前年度に比べ</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ポイント増加となった。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補助費等は類似団体平均と比較して低い水準にはあるが、今後も事務事業や補助金の見直し等を行うことにより経費総額を抑制し、財政健全化に努めていく。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7" name="直線コネクタ 306"/>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8"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9" name="直線コネクタ 308"/>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63500</xdr:rowOff>
    </xdr:from>
    <xdr:to>
      <xdr:col>24</xdr:col>
      <xdr:colOff>31750</xdr:colOff>
      <xdr:row>35</xdr:row>
      <xdr:rowOff>31750</xdr:rowOff>
    </xdr:to>
    <xdr:cxnSp macro="">
      <xdr:nvCxnSpPr>
        <xdr:cNvPr id="312" name="直線コネクタ 311"/>
        <xdr:cNvCxnSpPr/>
      </xdr:nvCxnSpPr>
      <xdr:spPr>
        <a:xfrm>
          <a:off x="15671800" y="58928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111777</xdr:rowOff>
    </xdr:from>
    <xdr:ext cx="762000" cy="259045"/>
    <xdr:sp macro="" textlink="">
      <xdr:nvSpPr>
        <xdr:cNvPr id="313"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139700</xdr:rowOff>
    </xdr:from>
    <xdr:to>
      <xdr:col>24</xdr:col>
      <xdr:colOff>82550</xdr:colOff>
      <xdr:row>37</xdr:row>
      <xdr:rowOff>69850</xdr:rowOff>
    </xdr:to>
    <xdr:sp macro="" textlink="">
      <xdr:nvSpPr>
        <xdr:cNvPr id="314" name="フローチャート :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63500</xdr:rowOff>
    </xdr:from>
    <xdr:to>
      <xdr:col>22</xdr:col>
      <xdr:colOff>565150</xdr:colOff>
      <xdr:row>34</xdr:row>
      <xdr:rowOff>88900</xdr:rowOff>
    </xdr:to>
    <xdr:cxnSp macro="">
      <xdr:nvCxnSpPr>
        <xdr:cNvPr id="315" name="直線コネクタ 314"/>
        <xdr:cNvCxnSpPr/>
      </xdr:nvCxnSpPr>
      <xdr:spPr>
        <a:xfrm flipV="1">
          <a:off x="14782800" y="5892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101600</xdr:rowOff>
    </xdr:from>
    <xdr:to>
      <xdr:col>22</xdr:col>
      <xdr:colOff>615950</xdr:colOff>
      <xdr:row>37</xdr:row>
      <xdr:rowOff>31750</xdr:rowOff>
    </xdr:to>
    <xdr:sp macro="" textlink="">
      <xdr:nvSpPr>
        <xdr:cNvPr id="316" name="フローチャート : 判断 315"/>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16527</xdr:rowOff>
    </xdr:from>
    <xdr:ext cx="736600" cy="259045"/>
    <xdr:sp macro="" textlink="">
      <xdr:nvSpPr>
        <xdr:cNvPr id="317" name="テキスト ボックス 316"/>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50800</xdr:rowOff>
    </xdr:from>
    <xdr:to>
      <xdr:col>21</xdr:col>
      <xdr:colOff>361950</xdr:colOff>
      <xdr:row>34</xdr:row>
      <xdr:rowOff>88900</xdr:rowOff>
    </xdr:to>
    <xdr:cxnSp macro="">
      <xdr:nvCxnSpPr>
        <xdr:cNvPr id="318" name="直線コネクタ 317"/>
        <xdr:cNvCxnSpPr/>
      </xdr:nvCxnSpPr>
      <xdr:spPr>
        <a:xfrm>
          <a:off x="13893800" y="588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9" name="フローチャート :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20" name="テキスト ボックス 319"/>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38100</xdr:rowOff>
    </xdr:from>
    <xdr:to>
      <xdr:col>20</xdr:col>
      <xdr:colOff>158750</xdr:colOff>
      <xdr:row>34</xdr:row>
      <xdr:rowOff>50800</xdr:rowOff>
    </xdr:to>
    <xdr:cxnSp macro="">
      <xdr:nvCxnSpPr>
        <xdr:cNvPr id="321" name="直線コネクタ 320"/>
        <xdr:cNvCxnSpPr/>
      </xdr:nvCxnSpPr>
      <xdr:spPr>
        <a:xfrm>
          <a:off x="13004800" y="586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88900</xdr:rowOff>
    </xdr:from>
    <xdr:to>
      <xdr:col>20</xdr:col>
      <xdr:colOff>209550</xdr:colOff>
      <xdr:row>37</xdr:row>
      <xdr:rowOff>19050</xdr:rowOff>
    </xdr:to>
    <xdr:sp macro="" textlink="">
      <xdr:nvSpPr>
        <xdr:cNvPr id="322" name="フローチャート : 判断 321"/>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3827</xdr:rowOff>
    </xdr:from>
    <xdr:ext cx="762000" cy="259045"/>
    <xdr:sp macro="" textlink="">
      <xdr:nvSpPr>
        <xdr:cNvPr id="323" name="テキスト ボックス 322"/>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4" name="フローチャート : 判断 323"/>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25" name="テキスト ボックス 324"/>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152400</xdr:rowOff>
    </xdr:from>
    <xdr:to>
      <xdr:col>24</xdr:col>
      <xdr:colOff>82550</xdr:colOff>
      <xdr:row>35</xdr:row>
      <xdr:rowOff>82550</xdr:rowOff>
    </xdr:to>
    <xdr:sp macro="" textlink="">
      <xdr:nvSpPr>
        <xdr:cNvPr id="331" name="円/楕円 330"/>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168927</xdr:rowOff>
    </xdr:from>
    <xdr:ext cx="762000" cy="259045"/>
    <xdr:sp macro="" textlink="">
      <xdr:nvSpPr>
        <xdr:cNvPr id="332" name="補助費等該当値テキスト"/>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12700</xdr:rowOff>
    </xdr:from>
    <xdr:to>
      <xdr:col>22</xdr:col>
      <xdr:colOff>615950</xdr:colOff>
      <xdr:row>34</xdr:row>
      <xdr:rowOff>114300</xdr:rowOff>
    </xdr:to>
    <xdr:sp macro="" textlink="">
      <xdr:nvSpPr>
        <xdr:cNvPr id="333" name="円/楕円 332"/>
        <xdr:cNvSpPr/>
      </xdr:nvSpPr>
      <xdr:spPr>
        <a:xfrm>
          <a:off x="15621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124477</xdr:rowOff>
    </xdr:from>
    <xdr:ext cx="736600" cy="259045"/>
    <xdr:sp macro="" textlink="">
      <xdr:nvSpPr>
        <xdr:cNvPr id="334" name="テキスト ボックス 333"/>
        <xdr:cNvSpPr txBox="1"/>
      </xdr:nvSpPr>
      <xdr:spPr>
        <a:xfrm>
          <a:off x="15290800" y="561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38100</xdr:rowOff>
    </xdr:from>
    <xdr:to>
      <xdr:col>21</xdr:col>
      <xdr:colOff>412750</xdr:colOff>
      <xdr:row>34</xdr:row>
      <xdr:rowOff>139700</xdr:rowOff>
    </xdr:to>
    <xdr:sp macro="" textlink="">
      <xdr:nvSpPr>
        <xdr:cNvPr id="335" name="円/楕円 334"/>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149877</xdr:rowOff>
    </xdr:from>
    <xdr:ext cx="762000" cy="259045"/>
    <xdr:sp macro="" textlink="">
      <xdr:nvSpPr>
        <xdr:cNvPr id="336" name="テキスト ボックス 335"/>
        <xdr:cNvSpPr txBox="1"/>
      </xdr:nvSpPr>
      <xdr:spPr>
        <a:xfrm>
          <a:off x="14401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0</xdr:rowOff>
    </xdr:from>
    <xdr:to>
      <xdr:col>20</xdr:col>
      <xdr:colOff>209550</xdr:colOff>
      <xdr:row>34</xdr:row>
      <xdr:rowOff>101600</xdr:rowOff>
    </xdr:to>
    <xdr:sp macro="" textlink="">
      <xdr:nvSpPr>
        <xdr:cNvPr id="337" name="円/楕円 336"/>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111777</xdr:rowOff>
    </xdr:from>
    <xdr:ext cx="762000" cy="259045"/>
    <xdr:sp macro="" textlink="">
      <xdr:nvSpPr>
        <xdr:cNvPr id="338" name="テキスト ボックス 337"/>
        <xdr:cNvSpPr txBox="1"/>
      </xdr:nvSpPr>
      <xdr:spPr>
        <a:xfrm>
          <a:off x="13512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158750</xdr:rowOff>
    </xdr:from>
    <xdr:to>
      <xdr:col>19</xdr:col>
      <xdr:colOff>6350</xdr:colOff>
      <xdr:row>34</xdr:row>
      <xdr:rowOff>88900</xdr:rowOff>
    </xdr:to>
    <xdr:sp macro="" textlink="">
      <xdr:nvSpPr>
        <xdr:cNvPr id="339" name="円/楕円 338"/>
        <xdr:cNvSpPr/>
      </xdr:nvSpPr>
      <xdr:spPr>
        <a:xfrm>
          <a:off x="12954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99077</xdr:rowOff>
    </xdr:from>
    <xdr:ext cx="762000" cy="259045"/>
    <xdr:sp macro="" textlink="">
      <xdr:nvSpPr>
        <xdr:cNvPr id="340" name="テキスト ボックス 339"/>
        <xdr:cNvSpPr txBox="1"/>
      </xdr:nvSpPr>
      <xdr:spPr>
        <a:xfrm>
          <a:off x="12623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新市建設計画に</a:t>
          </a:r>
          <a:r>
            <a:rPr lang="ja-JP" altLang="en-US" sz="1100">
              <a:solidFill>
                <a:schemeClr val="dk1"/>
              </a:solidFill>
              <a:effectLst/>
              <a:latin typeface="+mn-lt"/>
              <a:ea typeface="+mn-ea"/>
              <a:cs typeface="+mn-cs"/>
            </a:rPr>
            <a:t>係る</a:t>
          </a:r>
          <a:r>
            <a:rPr lang="ja-JP" altLang="ja-JP" sz="1100">
              <a:solidFill>
                <a:schemeClr val="dk1"/>
              </a:solidFill>
              <a:effectLst/>
              <a:latin typeface="+mn-lt"/>
              <a:ea typeface="+mn-ea"/>
              <a:cs typeface="+mn-cs"/>
            </a:rPr>
            <a:t>合併特例債や、臨時財政対策債の償還が増加していることなどに伴い、公債費総額としては前年</a:t>
          </a:r>
          <a:r>
            <a:rPr lang="ja-JP" altLang="en-US" sz="1100">
              <a:solidFill>
                <a:schemeClr val="dk1"/>
              </a:solidFill>
              <a:effectLst/>
              <a:latin typeface="+mn-lt"/>
              <a:ea typeface="+mn-ea"/>
              <a:cs typeface="+mn-cs"/>
            </a:rPr>
            <a:t>度</a:t>
          </a:r>
          <a:r>
            <a:rPr lang="ja-JP" altLang="ja-JP" sz="1100">
              <a:solidFill>
                <a:schemeClr val="dk1"/>
              </a:solidFill>
              <a:effectLst/>
              <a:latin typeface="+mn-lt"/>
              <a:ea typeface="+mn-ea"/>
              <a:cs typeface="+mn-cs"/>
            </a:rPr>
            <a:t>より増加し、</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経常収支比率の分母となる歳入が減少したため、公債費に</a:t>
          </a:r>
          <a:r>
            <a:rPr lang="ja-JP" altLang="en-US" sz="1100">
              <a:solidFill>
                <a:schemeClr val="dk1"/>
              </a:solidFill>
              <a:effectLst/>
              <a:latin typeface="+mn-lt"/>
              <a:ea typeface="+mn-ea"/>
              <a:cs typeface="+mn-cs"/>
            </a:rPr>
            <a:t>係る</a:t>
          </a:r>
          <a:r>
            <a:rPr lang="ja-JP" altLang="ja-JP" sz="1100">
              <a:solidFill>
                <a:schemeClr val="dk1"/>
              </a:solidFill>
              <a:effectLst/>
              <a:latin typeface="+mn-lt"/>
              <a:ea typeface="+mn-ea"/>
              <a:cs typeface="+mn-cs"/>
            </a:rPr>
            <a:t>経常収支比率は類似団体平均を</a:t>
          </a:r>
          <a:r>
            <a:rPr lang="en-US" altLang="ja-JP" sz="1100">
              <a:solidFill>
                <a:schemeClr val="dk1"/>
              </a:solidFill>
              <a:effectLst/>
              <a:latin typeface="+mn-lt"/>
              <a:ea typeface="+mn-ea"/>
              <a:cs typeface="+mn-cs"/>
            </a:rPr>
            <a:t>6.1</a:t>
          </a:r>
          <a:r>
            <a:rPr lang="ja-JP" altLang="ja-JP" sz="1100">
              <a:solidFill>
                <a:schemeClr val="dk1"/>
              </a:solidFill>
              <a:effectLst/>
              <a:latin typeface="+mn-lt"/>
              <a:ea typeface="+mn-ea"/>
              <a:cs typeface="+mn-cs"/>
            </a:rPr>
            <a:t>ポイント上回った。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普通建設事業の精査による市債発行の適正化を図り、市債残高の抑制に努めていく。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104140</xdr:rowOff>
    </xdr:from>
    <xdr:to>
      <xdr:col>7</xdr:col>
      <xdr:colOff>15875</xdr:colOff>
      <xdr:row>81</xdr:row>
      <xdr:rowOff>133858</xdr:rowOff>
    </xdr:to>
    <xdr:cxnSp macro="">
      <xdr:nvCxnSpPr>
        <xdr:cNvPr id="366" name="直線コネクタ 365"/>
        <xdr:cNvCxnSpPr/>
      </xdr:nvCxnSpPr>
      <xdr:spPr>
        <a:xfrm flipV="1">
          <a:off x="4826000" y="12448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67"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68" name="直線コネクタ 367"/>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19067</xdr:rowOff>
    </xdr:from>
    <xdr:ext cx="762000" cy="259045"/>
    <xdr:sp macro="" textlink="">
      <xdr:nvSpPr>
        <xdr:cNvPr id="369"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72</xdr:row>
      <xdr:rowOff>104140</xdr:rowOff>
    </xdr:from>
    <xdr:to>
      <xdr:col>7</xdr:col>
      <xdr:colOff>104775</xdr:colOff>
      <xdr:row>72</xdr:row>
      <xdr:rowOff>104140</xdr:rowOff>
    </xdr:to>
    <xdr:cxnSp macro="">
      <xdr:nvCxnSpPr>
        <xdr:cNvPr id="370" name="直線コネクタ 369"/>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122428</xdr:rowOff>
    </xdr:from>
    <xdr:to>
      <xdr:col>7</xdr:col>
      <xdr:colOff>15875</xdr:colOff>
      <xdr:row>80</xdr:row>
      <xdr:rowOff>131572</xdr:rowOff>
    </xdr:to>
    <xdr:cxnSp macro="">
      <xdr:nvCxnSpPr>
        <xdr:cNvPr id="371" name="直線コネクタ 370"/>
        <xdr:cNvCxnSpPr/>
      </xdr:nvCxnSpPr>
      <xdr:spPr>
        <a:xfrm>
          <a:off x="3987800" y="138384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21844</xdr:rowOff>
    </xdr:from>
    <xdr:to>
      <xdr:col>5</xdr:col>
      <xdr:colOff>549275</xdr:colOff>
      <xdr:row>80</xdr:row>
      <xdr:rowOff>122428</xdr:rowOff>
    </xdr:to>
    <xdr:cxnSp macro="">
      <xdr:nvCxnSpPr>
        <xdr:cNvPr id="374" name="直線コネクタ 373"/>
        <xdr:cNvCxnSpPr/>
      </xdr:nvCxnSpPr>
      <xdr:spPr>
        <a:xfrm>
          <a:off x="3098800" y="137378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5" name="フローチャート : 判断 374"/>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6" name="テキスト ボックス 375"/>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21844</xdr:rowOff>
    </xdr:from>
    <xdr:to>
      <xdr:col>4</xdr:col>
      <xdr:colOff>346075</xdr:colOff>
      <xdr:row>80</xdr:row>
      <xdr:rowOff>85852</xdr:rowOff>
    </xdr:to>
    <xdr:cxnSp macro="">
      <xdr:nvCxnSpPr>
        <xdr:cNvPr id="377" name="直線コネクタ 376"/>
        <xdr:cNvCxnSpPr/>
      </xdr:nvCxnSpPr>
      <xdr:spPr>
        <a:xfrm flipV="1">
          <a:off x="2209800" y="137378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8" name="フローチャート : 判断 377"/>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9" name="テキスト ボックス 378"/>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49276</xdr:rowOff>
    </xdr:from>
    <xdr:to>
      <xdr:col>3</xdr:col>
      <xdr:colOff>142875</xdr:colOff>
      <xdr:row>80</xdr:row>
      <xdr:rowOff>85852</xdr:rowOff>
    </xdr:to>
    <xdr:cxnSp macro="">
      <xdr:nvCxnSpPr>
        <xdr:cNvPr id="380" name="直線コネクタ 379"/>
        <xdr:cNvCxnSpPr/>
      </xdr:nvCxnSpPr>
      <xdr:spPr>
        <a:xfrm>
          <a:off x="1320800" y="137652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81" name="フローチャート : 判断 38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82" name="テキスト ボックス 381"/>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83" name="フローチャート : 判断 38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4" name="テキスト ボックス 383"/>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80772</xdr:rowOff>
    </xdr:from>
    <xdr:to>
      <xdr:col>7</xdr:col>
      <xdr:colOff>66675</xdr:colOff>
      <xdr:row>81</xdr:row>
      <xdr:rowOff>10922</xdr:rowOff>
    </xdr:to>
    <xdr:sp macro="" textlink="">
      <xdr:nvSpPr>
        <xdr:cNvPr id="390" name="円/楕円 389"/>
        <xdr:cNvSpPr/>
      </xdr:nvSpPr>
      <xdr:spPr>
        <a:xfrm>
          <a:off x="47752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52849</xdr:rowOff>
    </xdr:from>
    <xdr:ext cx="762000" cy="259045"/>
    <xdr:sp macro="" textlink="">
      <xdr:nvSpPr>
        <xdr:cNvPr id="391" name="公債費該当値テキスト"/>
        <xdr:cNvSpPr txBox="1"/>
      </xdr:nvSpPr>
      <xdr:spPr>
        <a:xfrm>
          <a:off x="49149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71628</xdr:rowOff>
    </xdr:from>
    <xdr:to>
      <xdr:col>5</xdr:col>
      <xdr:colOff>600075</xdr:colOff>
      <xdr:row>81</xdr:row>
      <xdr:rowOff>1778</xdr:rowOff>
    </xdr:to>
    <xdr:sp macro="" textlink="">
      <xdr:nvSpPr>
        <xdr:cNvPr id="392" name="円/楕円 391"/>
        <xdr:cNvSpPr/>
      </xdr:nvSpPr>
      <xdr:spPr>
        <a:xfrm>
          <a:off x="39370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158005</xdr:rowOff>
    </xdr:from>
    <xdr:ext cx="736600" cy="259045"/>
    <xdr:sp macro="" textlink="">
      <xdr:nvSpPr>
        <xdr:cNvPr id="393" name="テキスト ボックス 392"/>
        <xdr:cNvSpPr txBox="1"/>
      </xdr:nvSpPr>
      <xdr:spPr>
        <a:xfrm>
          <a:off x="3606800" y="1387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142494</xdr:rowOff>
    </xdr:from>
    <xdr:to>
      <xdr:col>4</xdr:col>
      <xdr:colOff>396875</xdr:colOff>
      <xdr:row>80</xdr:row>
      <xdr:rowOff>72644</xdr:rowOff>
    </xdr:to>
    <xdr:sp macro="" textlink="">
      <xdr:nvSpPr>
        <xdr:cNvPr id="394" name="円/楕円 393"/>
        <xdr:cNvSpPr/>
      </xdr:nvSpPr>
      <xdr:spPr>
        <a:xfrm>
          <a:off x="3048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57421</xdr:rowOff>
    </xdr:from>
    <xdr:ext cx="762000" cy="259045"/>
    <xdr:sp macro="" textlink="">
      <xdr:nvSpPr>
        <xdr:cNvPr id="395" name="テキスト ボックス 394"/>
        <xdr:cNvSpPr txBox="1"/>
      </xdr:nvSpPr>
      <xdr:spPr>
        <a:xfrm>
          <a:off x="2717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35052</xdr:rowOff>
    </xdr:from>
    <xdr:to>
      <xdr:col>3</xdr:col>
      <xdr:colOff>193675</xdr:colOff>
      <xdr:row>80</xdr:row>
      <xdr:rowOff>136652</xdr:rowOff>
    </xdr:to>
    <xdr:sp macro="" textlink="">
      <xdr:nvSpPr>
        <xdr:cNvPr id="396" name="円/楕円 395"/>
        <xdr:cNvSpPr/>
      </xdr:nvSpPr>
      <xdr:spPr>
        <a:xfrm>
          <a:off x="2159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121429</xdr:rowOff>
    </xdr:from>
    <xdr:ext cx="762000" cy="259045"/>
    <xdr:sp macro="" textlink="">
      <xdr:nvSpPr>
        <xdr:cNvPr id="397" name="テキスト ボックス 396"/>
        <xdr:cNvSpPr txBox="1"/>
      </xdr:nvSpPr>
      <xdr:spPr>
        <a:xfrm>
          <a:off x="1828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169926</xdr:rowOff>
    </xdr:from>
    <xdr:to>
      <xdr:col>1</xdr:col>
      <xdr:colOff>676275</xdr:colOff>
      <xdr:row>80</xdr:row>
      <xdr:rowOff>100076</xdr:rowOff>
    </xdr:to>
    <xdr:sp macro="" textlink="">
      <xdr:nvSpPr>
        <xdr:cNvPr id="398" name="円/楕円 397"/>
        <xdr:cNvSpPr/>
      </xdr:nvSpPr>
      <xdr:spPr>
        <a:xfrm>
          <a:off x="1270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84853</xdr:rowOff>
    </xdr:from>
    <xdr:ext cx="762000" cy="259045"/>
    <xdr:sp macro="" textlink="">
      <xdr:nvSpPr>
        <xdr:cNvPr id="399" name="テキスト ボックス 398"/>
        <xdr:cNvSpPr txBox="1"/>
      </xdr:nvSpPr>
      <xdr:spPr>
        <a:xfrm>
          <a:off x="939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補助費等は下水道事業の公営企業化により、比率が大きく変動している。その他の費目においては、前年度と比較して増加あるいは同程度で推移しており、特に退職手当債の減少等に伴う人件費</a:t>
          </a:r>
          <a:r>
            <a:rPr kumimoji="1" lang="ja-JP" altLang="en-US" sz="1100">
              <a:solidFill>
                <a:schemeClr val="dk1"/>
              </a:solidFill>
              <a:effectLst/>
              <a:latin typeface="+mn-lt"/>
              <a:ea typeface="+mn-ea"/>
              <a:cs typeface="+mn-cs"/>
            </a:rPr>
            <a:t>充当財源</a:t>
          </a:r>
          <a:r>
            <a:rPr kumimoji="1" lang="ja-JP" altLang="ja-JP" sz="1100">
              <a:solidFill>
                <a:schemeClr val="dk1"/>
              </a:solidFill>
              <a:effectLst/>
              <a:latin typeface="+mn-lt"/>
              <a:ea typeface="+mn-ea"/>
              <a:cs typeface="+mn-cs"/>
            </a:rPr>
            <a:t>の増加、社会保障関係費の増に伴う扶助費の増加が大きい。</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今後も職員数の削減や事業の内容・手法の見直しなど行財政改革を推進し、財政の健全化に努める。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46989</xdr:rowOff>
    </xdr:to>
    <xdr:cxnSp macro="">
      <xdr:nvCxnSpPr>
        <xdr:cNvPr id="427" name="直線コネクタ 426"/>
        <xdr:cNvCxnSpPr/>
      </xdr:nvCxnSpPr>
      <xdr:spPr>
        <a:xfrm flipV="1">
          <a:off x="16510000" y="12768580"/>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19066</xdr:rowOff>
    </xdr:from>
    <xdr:ext cx="762000" cy="259045"/>
    <xdr:sp macro="" textlink="">
      <xdr:nvSpPr>
        <xdr:cNvPr id="428" name="公債費以外最小値テキスト"/>
        <xdr:cNvSpPr txBox="1"/>
      </xdr:nvSpPr>
      <xdr:spPr>
        <a:xfrm>
          <a:off x="16598900" y="137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628650</xdr:colOff>
      <xdr:row>80</xdr:row>
      <xdr:rowOff>46989</xdr:rowOff>
    </xdr:from>
    <xdr:to>
      <xdr:col>24</xdr:col>
      <xdr:colOff>120650</xdr:colOff>
      <xdr:row>80</xdr:row>
      <xdr:rowOff>46989</xdr:rowOff>
    </xdr:to>
    <xdr:cxnSp macro="">
      <xdr:nvCxnSpPr>
        <xdr:cNvPr id="429" name="直線コネクタ 428"/>
        <xdr:cNvCxnSpPr/>
      </xdr:nvCxnSpPr>
      <xdr:spPr>
        <a:xfrm>
          <a:off x="16421100" y="1376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0"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1" name="直線コネクタ 430"/>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43180</xdr:rowOff>
    </xdr:from>
    <xdr:to>
      <xdr:col>24</xdr:col>
      <xdr:colOff>31750</xdr:colOff>
      <xdr:row>78</xdr:row>
      <xdr:rowOff>96520</xdr:rowOff>
    </xdr:to>
    <xdr:cxnSp macro="">
      <xdr:nvCxnSpPr>
        <xdr:cNvPr id="432" name="直線コネクタ 431"/>
        <xdr:cNvCxnSpPr/>
      </xdr:nvCxnSpPr>
      <xdr:spPr>
        <a:xfrm>
          <a:off x="15671800" y="13416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138447</xdr:rowOff>
    </xdr:from>
    <xdr:ext cx="762000" cy="259045"/>
    <xdr:sp macro="" textlink="">
      <xdr:nvSpPr>
        <xdr:cNvPr id="433"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34" name="フローチャート : 判断 433"/>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43180</xdr:rowOff>
    </xdr:from>
    <xdr:to>
      <xdr:col>22</xdr:col>
      <xdr:colOff>565150</xdr:colOff>
      <xdr:row>78</xdr:row>
      <xdr:rowOff>88900</xdr:rowOff>
    </xdr:to>
    <xdr:cxnSp macro="">
      <xdr:nvCxnSpPr>
        <xdr:cNvPr id="435" name="直線コネクタ 434"/>
        <xdr:cNvCxnSpPr/>
      </xdr:nvCxnSpPr>
      <xdr:spPr>
        <a:xfrm flipV="1">
          <a:off x="14782800" y="1341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6" name="フローチャート : 判断 435"/>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27957</xdr:rowOff>
    </xdr:from>
    <xdr:ext cx="736600" cy="259045"/>
    <xdr:sp macro="" textlink="">
      <xdr:nvSpPr>
        <xdr:cNvPr id="437" name="テキスト ボックス 436"/>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88900</xdr:rowOff>
    </xdr:from>
    <xdr:to>
      <xdr:col>21</xdr:col>
      <xdr:colOff>361950</xdr:colOff>
      <xdr:row>78</xdr:row>
      <xdr:rowOff>111761</xdr:rowOff>
    </xdr:to>
    <xdr:cxnSp macro="">
      <xdr:nvCxnSpPr>
        <xdr:cNvPr id="438" name="直線コネクタ 437"/>
        <xdr:cNvCxnSpPr/>
      </xdr:nvCxnSpPr>
      <xdr:spPr>
        <a:xfrm flipV="1">
          <a:off x="13893800" y="13462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102870</xdr:rowOff>
    </xdr:from>
    <xdr:to>
      <xdr:col>21</xdr:col>
      <xdr:colOff>412750</xdr:colOff>
      <xdr:row>78</xdr:row>
      <xdr:rowOff>33020</xdr:rowOff>
    </xdr:to>
    <xdr:sp macro="" textlink="">
      <xdr:nvSpPr>
        <xdr:cNvPr id="439" name="フローチャート : 判断 438"/>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43197</xdr:rowOff>
    </xdr:from>
    <xdr:ext cx="762000" cy="259045"/>
    <xdr:sp macro="" textlink="">
      <xdr:nvSpPr>
        <xdr:cNvPr id="440" name="テキスト ボックス 439"/>
        <xdr:cNvSpPr txBox="1"/>
      </xdr:nvSpPr>
      <xdr:spPr>
        <a:xfrm>
          <a:off x="14401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8889</xdr:rowOff>
    </xdr:from>
    <xdr:to>
      <xdr:col>20</xdr:col>
      <xdr:colOff>158750</xdr:colOff>
      <xdr:row>78</xdr:row>
      <xdr:rowOff>111761</xdr:rowOff>
    </xdr:to>
    <xdr:cxnSp macro="">
      <xdr:nvCxnSpPr>
        <xdr:cNvPr id="441" name="直線コネクタ 440"/>
        <xdr:cNvCxnSpPr/>
      </xdr:nvCxnSpPr>
      <xdr:spPr>
        <a:xfrm>
          <a:off x="13004800" y="1338198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72389</xdr:rowOff>
    </xdr:from>
    <xdr:to>
      <xdr:col>20</xdr:col>
      <xdr:colOff>209550</xdr:colOff>
      <xdr:row>78</xdr:row>
      <xdr:rowOff>2539</xdr:rowOff>
    </xdr:to>
    <xdr:sp macro="" textlink="">
      <xdr:nvSpPr>
        <xdr:cNvPr id="442" name="フローチャート : 判断 441"/>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12716</xdr:rowOff>
    </xdr:from>
    <xdr:ext cx="762000" cy="259045"/>
    <xdr:sp macro="" textlink="">
      <xdr:nvSpPr>
        <xdr:cNvPr id="443" name="テキスト ボックス 442"/>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44" name="フローチャート : 判断 443"/>
        <xdr:cNvSpPr/>
      </xdr:nvSpPr>
      <xdr:spPr>
        <a:xfrm>
          <a:off x="12954000" y="132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165116</xdr:rowOff>
    </xdr:from>
    <xdr:ext cx="762000" cy="259045"/>
    <xdr:sp macro="" textlink="">
      <xdr:nvSpPr>
        <xdr:cNvPr id="445" name="テキスト ボックス 444"/>
        <xdr:cNvSpPr txBox="1"/>
      </xdr:nvSpPr>
      <xdr:spPr>
        <a:xfrm>
          <a:off x="12623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51" name="円/楕円 450"/>
        <xdr:cNvSpPr/>
      </xdr:nvSpPr>
      <xdr:spPr>
        <a:xfrm>
          <a:off x="16459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17797</xdr:rowOff>
    </xdr:from>
    <xdr:ext cx="762000" cy="259045"/>
    <xdr:sp macro="" textlink="">
      <xdr:nvSpPr>
        <xdr:cNvPr id="452" name="公債費以外該当値テキスト"/>
        <xdr:cNvSpPr txBox="1"/>
      </xdr:nvSpPr>
      <xdr:spPr>
        <a:xfrm>
          <a:off x="16598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163830</xdr:rowOff>
    </xdr:from>
    <xdr:to>
      <xdr:col>22</xdr:col>
      <xdr:colOff>615950</xdr:colOff>
      <xdr:row>78</xdr:row>
      <xdr:rowOff>93980</xdr:rowOff>
    </xdr:to>
    <xdr:sp macro="" textlink="">
      <xdr:nvSpPr>
        <xdr:cNvPr id="453" name="円/楕円 452"/>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78757</xdr:rowOff>
    </xdr:from>
    <xdr:ext cx="736600" cy="259045"/>
    <xdr:sp macro="" textlink="">
      <xdr:nvSpPr>
        <xdr:cNvPr id="454" name="テキスト ボックス 453"/>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38100</xdr:rowOff>
    </xdr:from>
    <xdr:to>
      <xdr:col>21</xdr:col>
      <xdr:colOff>412750</xdr:colOff>
      <xdr:row>78</xdr:row>
      <xdr:rowOff>139700</xdr:rowOff>
    </xdr:to>
    <xdr:sp macro="" textlink="">
      <xdr:nvSpPr>
        <xdr:cNvPr id="455" name="円/楕円 454"/>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124477</xdr:rowOff>
    </xdr:from>
    <xdr:ext cx="762000" cy="259045"/>
    <xdr:sp macro="" textlink="">
      <xdr:nvSpPr>
        <xdr:cNvPr id="456" name="テキスト ボックス 455"/>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60961</xdr:rowOff>
    </xdr:from>
    <xdr:to>
      <xdr:col>20</xdr:col>
      <xdr:colOff>209550</xdr:colOff>
      <xdr:row>78</xdr:row>
      <xdr:rowOff>162561</xdr:rowOff>
    </xdr:to>
    <xdr:sp macro="" textlink="">
      <xdr:nvSpPr>
        <xdr:cNvPr id="457" name="円/楕円 456"/>
        <xdr:cNvSpPr/>
      </xdr:nvSpPr>
      <xdr:spPr>
        <a:xfrm>
          <a:off x="13843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147338</xdr:rowOff>
    </xdr:from>
    <xdr:ext cx="762000" cy="259045"/>
    <xdr:sp macro="" textlink="">
      <xdr:nvSpPr>
        <xdr:cNvPr id="458" name="テキスト ボックス 457"/>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129539</xdr:rowOff>
    </xdr:from>
    <xdr:to>
      <xdr:col>19</xdr:col>
      <xdr:colOff>6350</xdr:colOff>
      <xdr:row>78</xdr:row>
      <xdr:rowOff>59689</xdr:rowOff>
    </xdr:to>
    <xdr:sp macro="" textlink="">
      <xdr:nvSpPr>
        <xdr:cNvPr id="459" name="円/楕円 458"/>
        <xdr:cNvSpPr/>
      </xdr:nvSpPr>
      <xdr:spPr>
        <a:xfrm>
          <a:off x="12954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44466</xdr:rowOff>
    </xdr:from>
    <xdr:ext cx="762000" cy="259045"/>
    <xdr:sp macro="" textlink="">
      <xdr:nvSpPr>
        <xdr:cNvPr id="460" name="テキスト ボックス 459"/>
        <xdr:cNvSpPr txBox="1"/>
      </xdr:nvSpPr>
      <xdr:spPr>
        <a:xfrm>
          <a:off x="12623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奈良県奈良市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138369</xdr:rowOff>
    </xdr:from>
    <xdr:to>
      <xdr:col>4</xdr:col>
      <xdr:colOff>1117600</xdr:colOff>
      <xdr:row>20</xdr:row>
      <xdr:rowOff>41763</xdr:rowOff>
    </xdr:to>
    <xdr:cxnSp macro="">
      <xdr:nvCxnSpPr>
        <xdr:cNvPr id="43" name="直線コネクタ 42"/>
        <xdr:cNvCxnSpPr/>
      </xdr:nvCxnSpPr>
      <xdr:spPr bwMode="auto">
        <a:xfrm flipV="1">
          <a:off x="5651500" y="2243394"/>
          <a:ext cx="0" cy="1274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13840</xdr:rowOff>
    </xdr:from>
    <xdr:ext cx="762000" cy="259045"/>
    <xdr:sp macro="" textlink="">
      <xdr:nvSpPr>
        <xdr:cNvPr id="44" name="人口1人当たり決算額の推移最小値テキスト130"/>
        <xdr:cNvSpPr txBox="1"/>
      </xdr:nvSpPr>
      <xdr:spPr>
        <a:xfrm>
          <a:off x="5740400" y="349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49,156</a:t>
          </a:r>
          <a:endParaRPr kumimoji="1" lang="ja-JP" altLang="en-US" sz="1000" b="1">
            <a:latin typeface="ＭＳ Ｐゴシック"/>
          </a:endParaRPr>
        </a:p>
      </xdr:txBody>
    </xdr:sp>
    <xdr:clientData/>
  </xdr:oneCellAnchor>
  <xdr:twoCellAnchor>
    <xdr:from>
      <xdr:col>4</xdr:col>
      <xdr:colOff>1028700</xdr:colOff>
      <xdr:row>20</xdr:row>
      <xdr:rowOff>41763</xdr:rowOff>
    </xdr:from>
    <xdr:to>
      <xdr:col>5</xdr:col>
      <xdr:colOff>73025</xdr:colOff>
      <xdr:row>20</xdr:row>
      <xdr:rowOff>41763</xdr:rowOff>
    </xdr:to>
    <xdr:cxnSp macro="">
      <xdr:nvCxnSpPr>
        <xdr:cNvPr id="45" name="直線コネクタ 44"/>
        <xdr:cNvCxnSpPr/>
      </xdr:nvCxnSpPr>
      <xdr:spPr bwMode="auto">
        <a:xfrm>
          <a:off x="5562600" y="3518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53296</xdr:rowOff>
    </xdr:from>
    <xdr:ext cx="762000" cy="259045"/>
    <xdr:sp macro="" textlink="">
      <xdr:nvSpPr>
        <xdr:cNvPr id="46" name="人口1人当たり決算額の推移最大値テキスト130"/>
        <xdr:cNvSpPr txBox="1"/>
      </xdr:nvSpPr>
      <xdr:spPr>
        <a:xfrm>
          <a:off x="5740400" y="198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77,043</a:t>
          </a:r>
          <a:endParaRPr kumimoji="1" lang="ja-JP" altLang="en-US" sz="1000" b="1">
            <a:latin typeface="ＭＳ Ｐゴシック"/>
          </a:endParaRPr>
        </a:p>
      </xdr:txBody>
    </xdr:sp>
    <xdr:clientData/>
  </xdr:oneCellAnchor>
  <xdr:twoCellAnchor>
    <xdr:from>
      <xdr:col>4</xdr:col>
      <xdr:colOff>1028700</xdr:colOff>
      <xdr:row>12</xdr:row>
      <xdr:rowOff>138369</xdr:rowOff>
    </xdr:from>
    <xdr:to>
      <xdr:col>5</xdr:col>
      <xdr:colOff>73025</xdr:colOff>
      <xdr:row>12</xdr:row>
      <xdr:rowOff>138369</xdr:rowOff>
    </xdr:to>
    <xdr:cxnSp macro="">
      <xdr:nvCxnSpPr>
        <xdr:cNvPr id="47" name="直線コネクタ 46"/>
        <xdr:cNvCxnSpPr/>
      </xdr:nvCxnSpPr>
      <xdr:spPr bwMode="auto">
        <a:xfrm>
          <a:off x="5562600" y="22433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131648</xdr:rowOff>
    </xdr:from>
    <xdr:to>
      <xdr:col>4</xdr:col>
      <xdr:colOff>1117600</xdr:colOff>
      <xdr:row>15</xdr:row>
      <xdr:rowOff>82225</xdr:rowOff>
    </xdr:to>
    <xdr:cxnSp macro="">
      <xdr:nvCxnSpPr>
        <xdr:cNvPr id="48" name="直線コネクタ 47"/>
        <xdr:cNvCxnSpPr/>
      </xdr:nvCxnSpPr>
      <xdr:spPr bwMode="auto">
        <a:xfrm flipV="1">
          <a:off x="5003800" y="2579573"/>
          <a:ext cx="647700" cy="122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134993</xdr:rowOff>
    </xdr:from>
    <xdr:ext cx="762000" cy="259045"/>
    <xdr:sp macro="" textlink="">
      <xdr:nvSpPr>
        <xdr:cNvPr id="49" name="人口1人当たり決算額の推移平均値テキスト130"/>
        <xdr:cNvSpPr txBox="1"/>
      </xdr:nvSpPr>
      <xdr:spPr>
        <a:xfrm>
          <a:off x="5740400" y="292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162916</xdr:rowOff>
    </xdr:from>
    <xdr:to>
      <xdr:col>5</xdr:col>
      <xdr:colOff>34925</xdr:colOff>
      <xdr:row>17</xdr:row>
      <xdr:rowOff>93066</xdr:rowOff>
    </xdr:to>
    <xdr:sp macro="" textlink="">
      <xdr:nvSpPr>
        <xdr:cNvPr id="50" name="フローチャート : 判断 49"/>
        <xdr:cNvSpPr/>
      </xdr:nvSpPr>
      <xdr:spPr bwMode="auto">
        <a:xfrm>
          <a:off x="56007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83779</xdr:rowOff>
    </xdr:from>
    <xdr:to>
      <xdr:col>4</xdr:col>
      <xdr:colOff>469900</xdr:colOff>
      <xdr:row>15</xdr:row>
      <xdr:rowOff>82225</xdr:rowOff>
    </xdr:to>
    <xdr:cxnSp macro="">
      <xdr:nvCxnSpPr>
        <xdr:cNvPr id="51" name="直線コネクタ 50"/>
        <xdr:cNvCxnSpPr/>
      </xdr:nvCxnSpPr>
      <xdr:spPr bwMode="auto">
        <a:xfrm>
          <a:off x="4305300" y="2531704"/>
          <a:ext cx="698500" cy="169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70881</xdr:rowOff>
    </xdr:from>
    <xdr:to>
      <xdr:col>4</xdr:col>
      <xdr:colOff>520700</xdr:colOff>
      <xdr:row>18</xdr:row>
      <xdr:rowOff>1031</xdr:rowOff>
    </xdr:to>
    <xdr:sp macro="" textlink="">
      <xdr:nvSpPr>
        <xdr:cNvPr id="52" name="フローチャート : 判断 51"/>
        <xdr:cNvSpPr/>
      </xdr:nvSpPr>
      <xdr:spPr bwMode="auto">
        <a:xfrm>
          <a:off x="4953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157258</xdr:rowOff>
    </xdr:from>
    <xdr:ext cx="736600" cy="259045"/>
    <xdr:sp macro="" textlink="">
      <xdr:nvSpPr>
        <xdr:cNvPr id="53" name="テキスト ボックス 52"/>
        <xdr:cNvSpPr txBox="1"/>
      </xdr:nvSpPr>
      <xdr:spPr>
        <a:xfrm>
          <a:off x="4622800" y="311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135214</xdr:rowOff>
    </xdr:from>
    <xdr:to>
      <xdr:col>3</xdr:col>
      <xdr:colOff>904875</xdr:colOff>
      <xdr:row>14</xdr:row>
      <xdr:rowOff>83779</xdr:rowOff>
    </xdr:to>
    <xdr:cxnSp macro="">
      <xdr:nvCxnSpPr>
        <xdr:cNvPr id="54" name="直線コネクタ 53"/>
        <xdr:cNvCxnSpPr/>
      </xdr:nvCxnSpPr>
      <xdr:spPr bwMode="auto">
        <a:xfrm>
          <a:off x="3606800" y="2411689"/>
          <a:ext cx="698500" cy="120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156149</xdr:rowOff>
    </xdr:from>
    <xdr:to>
      <xdr:col>3</xdr:col>
      <xdr:colOff>955675</xdr:colOff>
      <xdr:row>17</xdr:row>
      <xdr:rowOff>86299</xdr:rowOff>
    </xdr:to>
    <xdr:sp macro="" textlink="">
      <xdr:nvSpPr>
        <xdr:cNvPr id="55" name="フローチャート : 判断 54"/>
        <xdr:cNvSpPr/>
      </xdr:nvSpPr>
      <xdr:spPr bwMode="auto">
        <a:xfrm>
          <a:off x="4254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71076</xdr:rowOff>
    </xdr:from>
    <xdr:ext cx="762000" cy="259045"/>
    <xdr:sp macro="" textlink="">
      <xdr:nvSpPr>
        <xdr:cNvPr id="56" name="テキスト ボックス 55"/>
        <xdr:cNvSpPr txBox="1"/>
      </xdr:nvSpPr>
      <xdr:spPr>
        <a:xfrm>
          <a:off x="3924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135214</xdr:rowOff>
    </xdr:from>
    <xdr:to>
      <xdr:col>3</xdr:col>
      <xdr:colOff>206375</xdr:colOff>
      <xdr:row>13</xdr:row>
      <xdr:rowOff>170373</xdr:rowOff>
    </xdr:to>
    <xdr:cxnSp macro="">
      <xdr:nvCxnSpPr>
        <xdr:cNvPr id="57" name="直線コネクタ 56"/>
        <xdr:cNvCxnSpPr/>
      </xdr:nvCxnSpPr>
      <xdr:spPr bwMode="auto">
        <a:xfrm flipV="1">
          <a:off x="2908300" y="2411689"/>
          <a:ext cx="698500" cy="35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62423</xdr:rowOff>
    </xdr:from>
    <xdr:to>
      <xdr:col>3</xdr:col>
      <xdr:colOff>257175</xdr:colOff>
      <xdr:row>16</xdr:row>
      <xdr:rowOff>164023</xdr:rowOff>
    </xdr:to>
    <xdr:sp macro="" textlink="">
      <xdr:nvSpPr>
        <xdr:cNvPr id="58" name="フローチャート : 判断 57"/>
        <xdr:cNvSpPr/>
      </xdr:nvSpPr>
      <xdr:spPr bwMode="auto">
        <a:xfrm>
          <a:off x="35560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148800</xdr:rowOff>
    </xdr:from>
    <xdr:ext cx="762000" cy="259045"/>
    <xdr:sp macro="" textlink="">
      <xdr:nvSpPr>
        <xdr:cNvPr id="59" name="テキスト ボックス 58"/>
        <xdr:cNvSpPr txBox="1"/>
      </xdr:nvSpPr>
      <xdr:spPr>
        <a:xfrm>
          <a:off x="3225800" y="293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66492</xdr:rowOff>
    </xdr:from>
    <xdr:to>
      <xdr:col>2</xdr:col>
      <xdr:colOff>692150</xdr:colOff>
      <xdr:row>16</xdr:row>
      <xdr:rowOff>168092</xdr:rowOff>
    </xdr:to>
    <xdr:sp macro="" textlink="">
      <xdr:nvSpPr>
        <xdr:cNvPr id="60" name="フローチャート : 判断 59"/>
        <xdr:cNvSpPr/>
      </xdr:nvSpPr>
      <xdr:spPr bwMode="auto">
        <a:xfrm>
          <a:off x="2857500" y="285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152869</xdr:rowOff>
    </xdr:from>
    <xdr:ext cx="762000" cy="259045"/>
    <xdr:sp macro="" textlink="">
      <xdr:nvSpPr>
        <xdr:cNvPr id="61" name="テキスト ボックス 60"/>
        <xdr:cNvSpPr txBox="1"/>
      </xdr:nvSpPr>
      <xdr:spPr>
        <a:xfrm>
          <a:off x="2527300" y="294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80848</xdr:rowOff>
    </xdr:from>
    <xdr:to>
      <xdr:col>5</xdr:col>
      <xdr:colOff>34925</xdr:colOff>
      <xdr:row>15</xdr:row>
      <xdr:rowOff>10998</xdr:rowOff>
    </xdr:to>
    <xdr:sp macro="" textlink="">
      <xdr:nvSpPr>
        <xdr:cNvPr id="67" name="円/楕円 66"/>
        <xdr:cNvSpPr/>
      </xdr:nvSpPr>
      <xdr:spPr bwMode="auto">
        <a:xfrm>
          <a:off x="5600700" y="2528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97375</xdr:rowOff>
    </xdr:from>
    <xdr:ext cx="762000" cy="259045"/>
    <xdr:sp macro="" textlink="">
      <xdr:nvSpPr>
        <xdr:cNvPr id="68" name="人口1人当たり決算額の推移該当値テキスト130"/>
        <xdr:cNvSpPr txBox="1"/>
      </xdr:nvSpPr>
      <xdr:spPr>
        <a:xfrm>
          <a:off x="5740400" y="2373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69,690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31425</xdr:rowOff>
    </xdr:from>
    <xdr:to>
      <xdr:col>4</xdr:col>
      <xdr:colOff>520700</xdr:colOff>
      <xdr:row>15</xdr:row>
      <xdr:rowOff>133025</xdr:rowOff>
    </xdr:to>
    <xdr:sp macro="" textlink="">
      <xdr:nvSpPr>
        <xdr:cNvPr id="69" name="円/楕円 68"/>
        <xdr:cNvSpPr/>
      </xdr:nvSpPr>
      <xdr:spPr bwMode="auto">
        <a:xfrm>
          <a:off x="4953000" y="2650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143202</xdr:rowOff>
    </xdr:from>
    <xdr:ext cx="736600" cy="259045"/>
    <xdr:sp macro="" textlink="">
      <xdr:nvSpPr>
        <xdr:cNvPr id="70" name="テキスト ボックス 69"/>
        <xdr:cNvSpPr txBox="1"/>
      </xdr:nvSpPr>
      <xdr:spPr>
        <a:xfrm>
          <a:off x="4622800" y="241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67,021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32979</xdr:rowOff>
    </xdr:from>
    <xdr:to>
      <xdr:col>3</xdr:col>
      <xdr:colOff>955675</xdr:colOff>
      <xdr:row>14</xdr:row>
      <xdr:rowOff>134579</xdr:rowOff>
    </xdr:to>
    <xdr:sp macro="" textlink="">
      <xdr:nvSpPr>
        <xdr:cNvPr id="71" name="円/楕円 70"/>
        <xdr:cNvSpPr/>
      </xdr:nvSpPr>
      <xdr:spPr bwMode="auto">
        <a:xfrm>
          <a:off x="4254500" y="2480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144756</xdr:rowOff>
    </xdr:from>
    <xdr:ext cx="762000" cy="259045"/>
    <xdr:sp macro="" textlink="">
      <xdr:nvSpPr>
        <xdr:cNvPr id="72" name="テキスト ボックス 71"/>
        <xdr:cNvSpPr txBox="1"/>
      </xdr:nvSpPr>
      <xdr:spPr>
        <a:xfrm>
          <a:off x="3924300" y="22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70,737</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84414</xdr:rowOff>
    </xdr:from>
    <xdr:to>
      <xdr:col>3</xdr:col>
      <xdr:colOff>257175</xdr:colOff>
      <xdr:row>14</xdr:row>
      <xdr:rowOff>14564</xdr:rowOff>
    </xdr:to>
    <xdr:sp macro="" textlink="">
      <xdr:nvSpPr>
        <xdr:cNvPr id="73" name="円/楕円 72"/>
        <xdr:cNvSpPr/>
      </xdr:nvSpPr>
      <xdr:spPr bwMode="auto">
        <a:xfrm>
          <a:off x="3556000" y="2360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24741</xdr:rowOff>
    </xdr:from>
    <xdr:ext cx="762000" cy="259045"/>
    <xdr:sp macro="" textlink="">
      <xdr:nvSpPr>
        <xdr:cNvPr id="74" name="テキスト ボックス 73"/>
        <xdr:cNvSpPr txBox="1"/>
      </xdr:nvSpPr>
      <xdr:spPr>
        <a:xfrm>
          <a:off x="3225800" y="212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73,362</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119573</xdr:rowOff>
    </xdr:from>
    <xdr:to>
      <xdr:col>2</xdr:col>
      <xdr:colOff>692150</xdr:colOff>
      <xdr:row>14</xdr:row>
      <xdr:rowOff>49723</xdr:rowOff>
    </xdr:to>
    <xdr:sp macro="" textlink="">
      <xdr:nvSpPr>
        <xdr:cNvPr id="75" name="円/楕円 74"/>
        <xdr:cNvSpPr/>
      </xdr:nvSpPr>
      <xdr:spPr bwMode="auto">
        <a:xfrm>
          <a:off x="2857500" y="2396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59900</xdr:rowOff>
    </xdr:from>
    <xdr:ext cx="762000" cy="259045"/>
    <xdr:sp macro="" textlink="">
      <xdr:nvSpPr>
        <xdr:cNvPr id="76" name="テキスト ボックス 75"/>
        <xdr:cNvSpPr txBox="1"/>
      </xdr:nvSpPr>
      <xdr:spPr>
        <a:xfrm>
          <a:off x="2527300" y="216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153022</xdr:rowOff>
    </xdr:from>
    <xdr:to>
      <xdr:col>4</xdr:col>
      <xdr:colOff>1117600</xdr:colOff>
      <xdr:row>37</xdr:row>
      <xdr:rowOff>178930</xdr:rowOff>
    </xdr:to>
    <xdr:cxnSp macro="">
      <xdr:nvCxnSpPr>
        <xdr:cNvPr id="104" name="直線コネクタ 103"/>
        <xdr:cNvCxnSpPr/>
      </xdr:nvCxnSpPr>
      <xdr:spPr bwMode="auto">
        <a:xfrm flipV="1">
          <a:off x="5651500" y="6077572"/>
          <a:ext cx="0" cy="12260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151007</xdr:rowOff>
    </xdr:from>
    <xdr:ext cx="762000" cy="259045"/>
    <xdr:sp macro="" textlink="">
      <xdr:nvSpPr>
        <xdr:cNvPr id="105" name="人口1人当たり決算額の推移最小値テキスト445"/>
        <xdr:cNvSpPr txBox="1"/>
      </xdr:nvSpPr>
      <xdr:spPr>
        <a:xfrm>
          <a:off x="5740400" y="72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-3,363</a:t>
          </a:r>
          <a:endParaRPr kumimoji="1" lang="ja-JP" altLang="en-US" sz="1000" b="1">
            <a:latin typeface="ＭＳ Ｐゴシック"/>
          </a:endParaRPr>
        </a:p>
      </xdr:txBody>
    </xdr:sp>
    <xdr:clientData/>
  </xdr:oneCellAnchor>
  <xdr:twoCellAnchor>
    <xdr:from>
      <xdr:col>4</xdr:col>
      <xdr:colOff>1028700</xdr:colOff>
      <xdr:row>37</xdr:row>
      <xdr:rowOff>178930</xdr:rowOff>
    </xdr:from>
    <xdr:to>
      <xdr:col>5</xdr:col>
      <xdr:colOff>73025</xdr:colOff>
      <xdr:row>37</xdr:row>
      <xdr:rowOff>178930</xdr:rowOff>
    </xdr:to>
    <xdr:cxnSp macro="">
      <xdr:nvCxnSpPr>
        <xdr:cNvPr id="106" name="直線コネクタ 105"/>
        <xdr:cNvCxnSpPr/>
      </xdr:nvCxnSpPr>
      <xdr:spPr bwMode="auto">
        <a:xfrm>
          <a:off x="5562600" y="7303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67949</xdr:rowOff>
    </xdr:from>
    <xdr:ext cx="762000" cy="259045"/>
    <xdr:sp macro="" textlink="">
      <xdr:nvSpPr>
        <xdr:cNvPr id="107" name="人口1人当たり決算額の推移最大値テキスト445"/>
        <xdr:cNvSpPr txBox="1"/>
      </xdr:nvSpPr>
      <xdr:spPr>
        <a:xfrm>
          <a:off x="5740400" y="582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28,817</a:t>
          </a:r>
          <a:endParaRPr kumimoji="1" lang="ja-JP" altLang="en-US" sz="1000" b="1">
            <a:latin typeface="ＭＳ Ｐゴシック"/>
          </a:endParaRPr>
        </a:p>
      </xdr:txBody>
    </xdr:sp>
    <xdr:clientData/>
  </xdr:oneCellAnchor>
  <xdr:twoCellAnchor>
    <xdr:from>
      <xdr:col>4</xdr:col>
      <xdr:colOff>1028700</xdr:colOff>
      <xdr:row>33</xdr:row>
      <xdr:rowOff>153022</xdr:rowOff>
    </xdr:from>
    <xdr:to>
      <xdr:col>5</xdr:col>
      <xdr:colOff>73025</xdr:colOff>
      <xdr:row>33</xdr:row>
      <xdr:rowOff>153022</xdr:rowOff>
    </xdr:to>
    <xdr:cxnSp macro="">
      <xdr:nvCxnSpPr>
        <xdr:cNvPr id="108" name="直線コネクタ 107"/>
        <xdr:cNvCxnSpPr/>
      </xdr:nvCxnSpPr>
      <xdr:spPr bwMode="auto">
        <a:xfrm>
          <a:off x="5562600" y="6077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311442</xdr:rowOff>
    </xdr:from>
    <xdr:to>
      <xdr:col>4</xdr:col>
      <xdr:colOff>1117600</xdr:colOff>
      <xdr:row>34</xdr:row>
      <xdr:rowOff>1194</xdr:rowOff>
    </xdr:to>
    <xdr:cxnSp macro="">
      <xdr:nvCxnSpPr>
        <xdr:cNvPr id="109" name="直線コネクタ 108"/>
        <xdr:cNvCxnSpPr/>
      </xdr:nvCxnSpPr>
      <xdr:spPr bwMode="auto">
        <a:xfrm>
          <a:off x="5003800" y="6235992"/>
          <a:ext cx="647700" cy="32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26636</xdr:rowOff>
    </xdr:from>
    <xdr:ext cx="762000" cy="259045"/>
    <xdr:sp macro="" textlink="">
      <xdr:nvSpPr>
        <xdr:cNvPr id="110" name="人口1人当たり決算額の推移平均値テキスト445"/>
        <xdr:cNvSpPr txBox="1"/>
      </xdr:nvSpPr>
      <xdr:spPr>
        <a:xfrm>
          <a:off x="5740400" y="663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54559</xdr:rowOff>
    </xdr:from>
    <xdr:to>
      <xdr:col>5</xdr:col>
      <xdr:colOff>34925</xdr:colOff>
      <xdr:row>35</xdr:row>
      <xdr:rowOff>156159</xdr:rowOff>
    </xdr:to>
    <xdr:sp macro="" textlink="">
      <xdr:nvSpPr>
        <xdr:cNvPr id="111" name="フローチャート : 判断 110"/>
        <xdr:cNvSpPr/>
      </xdr:nvSpPr>
      <xdr:spPr bwMode="auto">
        <a:xfrm>
          <a:off x="56007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311442</xdr:rowOff>
    </xdr:from>
    <xdr:to>
      <xdr:col>4</xdr:col>
      <xdr:colOff>469900</xdr:colOff>
      <xdr:row>34</xdr:row>
      <xdr:rowOff>29312</xdr:rowOff>
    </xdr:to>
    <xdr:cxnSp macro="">
      <xdr:nvCxnSpPr>
        <xdr:cNvPr id="112" name="直線コネクタ 111"/>
        <xdr:cNvCxnSpPr/>
      </xdr:nvCxnSpPr>
      <xdr:spPr bwMode="auto">
        <a:xfrm flipV="1">
          <a:off x="4305300" y="6235992"/>
          <a:ext cx="698500" cy="60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336347</xdr:rowOff>
    </xdr:from>
    <xdr:to>
      <xdr:col>4</xdr:col>
      <xdr:colOff>520700</xdr:colOff>
      <xdr:row>35</xdr:row>
      <xdr:rowOff>95047</xdr:rowOff>
    </xdr:to>
    <xdr:sp macro="" textlink="">
      <xdr:nvSpPr>
        <xdr:cNvPr id="113" name="フローチャート : 判断 112"/>
        <xdr:cNvSpPr/>
      </xdr:nvSpPr>
      <xdr:spPr bwMode="auto">
        <a:xfrm>
          <a:off x="49530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79824</xdr:rowOff>
    </xdr:from>
    <xdr:ext cx="736600" cy="259045"/>
    <xdr:sp macro="" textlink="">
      <xdr:nvSpPr>
        <xdr:cNvPr id="114" name="テキスト ボックス 113"/>
        <xdr:cNvSpPr txBox="1"/>
      </xdr:nvSpPr>
      <xdr:spPr>
        <a:xfrm>
          <a:off x="4622800" y="669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320243</xdr:rowOff>
    </xdr:from>
    <xdr:to>
      <xdr:col>3</xdr:col>
      <xdr:colOff>904875</xdr:colOff>
      <xdr:row>34</xdr:row>
      <xdr:rowOff>29312</xdr:rowOff>
    </xdr:to>
    <xdr:cxnSp macro="">
      <xdr:nvCxnSpPr>
        <xdr:cNvPr id="115" name="直線コネクタ 114"/>
        <xdr:cNvCxnSpPr/>
      </xdr:nvCxnSpPr>
      <xdr:spPr bwMode="auto">
        <a:xfrm>
          <a:off x="3606800" y="6244793"/>
          <a:ext cx="698500" cy="51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307581</xdr:rowOff>
    </xdr:from>
    <xdr:to>
      <xdr:col>3</xdr:col>
      <xdr:colOff>955675</xdr:colOff>
      <xdr:row>35</xdr:row>
      <xdr:rowOff>66281</xdr:rowOff>
    </xdr:to>
    <xdr:sp macro="" textlink="">
      <xdr:nvSpPr>
        <xdr:cNvPr id="116" name="フローチャート : 判断 115"/>
        <xdr:cNvSpPr/>
      </xdr:nvSpPr>
      <xdr:spPr bwMode="auto">
        <a:xfrm>
          <a:off x="4254500" y="6575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51058</xdr:rowOff>
    </xdr:from>
    <xdr:ext cx="762000" cy="259045"/>
    <xdr:sp macro="" textlink="">
      <xdr:nvSpPr>
        <xdr:cNvPr id="117" name="テキスト ボックス 116"/>
        <xdr:cNvSpPr txBox="1"/>
      </xdr:nvSpPr>
      <xdr:spPr>
        <a:xfrm>
          <a:off x="3924300" y="666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299479</xdr:rowOff>
    </xdr:from>
    <xdr:to>
      <xdr:col>3</xdr:col>
      <xdr:colOff>206375</xdr:colOff>
      <xdr:row>33</xdr:row>
      <xdr:rowOff>320243</xdr:rowOff>
    </xdr:to>
    <xdr:cxnSp macro="">
      <xdr:nvCxnSpPr>
        <xdr:cNvPr id="118" name="直線コネクタ 117"/>
        <xdr:cNvCxnSpPr/>
      </xdr:nvCxnSpPr>
      <xdr:spPr bwMode="auto">
        <a:xfrm>
          <a:off x="2908300" y="6224029"/>
          <a:ext cx="698500" cy="20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237858</xdr:rowOff>
    </xdr:from>
    <xdr:to>
      <xdr:col>3</xdr:col>
      <xdr:colOff>257175</xdr:colOff>
      <xdr:row>34</xdr:row>
      <xdr:rowOff>339458</xdr:rowOff>
    </xdr:to>
    <xdr:sp macro="" textlink="">
      <xdr:nvSpPr>
        <xdr:cNvPr id="119" name="フローチャート : 判断 118"/>
        <xdr:cNvSpPr/>
      </xdr:nvSpPr>
      <xdr:spPr bwMode="auto">
        <a:xfrm>
          <a:off x="3556000" y="650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324235</xdr:rowOff>
    </xdr:from>
    <xdr:ext cx="762000" cy="259045"/>
    <xdr:sp macro="" textlink="">
      <xdr:nvSpPr>
        <xdr:cNvPr id="120" name="テキスト ボックス 119"/>
        <xdr:cNvSpPr txBox="1"/>
      </xdr:nvSpPr>
      <xdr:spPr>
        <a:xfrm>
          <a:off x="3225800" y="659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213741</xdr:rowOff>
    </xdr:from>
    <xdr:to>
      <xdr:col>2</xdr:col>
      <xdr:colOff>692150</xdr:colOff>
      <xdr:row>34</xdr:row>
      <xdr:rowOff>315340</xdr:rowOff>
    </xdr:to>
    <xdr:sp macro="" textlink="">
      <xdr:nvSpPr>
        <xdr:cNvPr id="121" name="フローチャート : 判断 120"/>
        <xdr:cNvSpPr/>
      </xdr:nvSpPr>
      <xdr:spPr bwMode="auto">
        <a:xfrm>
          <a:off x="2857500" y="6481191"/>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300118</xdr:rowOff>
    </xdr:from>
    <xdr:ext cx="762000" cy="259045"/>
    <xdr:sp macro="" textlink="">
      <xdr:nvSpPr>
        <xdr:cNvPr id="122" name="テキスト ボックス 121"/>
        <xdr:cNvSpPr txBox="1"/>
      </xdr:nvSpPr>
      <xdr:spPr>
        <a:xfrm>
          <a:off x="2527300" y="656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293294</xdr:rowOff>
    </xdr:from>
    <xdr:to>
      <xdr:col>5</xdr:col>
      <xdr:colOff>34925</xdr:colOff>
      <xdr:row>34</xdr:row>
      <xdr:rowOff>51994</xdr:rowOff>
    </xdr:to>
    <xdr:sp macro="" textlink="">
      <xdr:nvSpPr>
        <xdr:cNvPr id="128" name="円/楕円 127"/>
        <xdr:cNvSpPr/>
      </xdr:nvSpPr>
      <xdr:spPr bwMode="auto">
        <a:xfrm>
          <a:off x="5600700" y="6217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138371</xdr:rowOff>
    </xdr:from>
    <xdr:ext cx="762000" cy="259045"/>
    <xdr:sp macro="" textlink="">
      <xdr:nvSpPr>
        <xdr:cNvPr id="129" name="人口1人当たり決算額の推移該当値テキスト445"/>
        <xdr:cNvSpPr txBox="1"/>
      </xdr:nvSpPr>
      <xdr:spPr>
        <a:xfrm>
          <a:off x="5740400" y="606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23,802</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260642</xdr:rowOff>
    </xdr:from>
    <xdr:to>
      <xdr:col>4</xdr:col>
      <xdr:colOff>520700</xdr:colOff>
      <xdr:row>34</xdr:row>
      <xdr:rowOff>19342</xdr:rowOff>
    </xdr:to>
    <xdr:sp macro="" textlink="">
      <xdr:nvSpPr>
        <xdr:cNvPr id="130" name="円/楕円 129"/>
        <xdr:cNvSpPr/>
      </xdr:nvSpPr>
      <xdr:spPr bwMode="auto">
        <a:xfrm>
          <a:off x="4953000" y="6185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29519</xdr:rowOff>
    </xdr:from>
    <xdr:ext cx="736600" cy="259045"/>
    <xdr:sp macro="" textlink="">
      <xdr:nvSpPr>
        <xdr:cNvPr id="131" name="テキスト ボックス 130"/>
        <xdr:cNvSpPr txBox="1"/>
      </xdr:nvSpPr>
      <xdr:spPr>
        <a:xfrm>
          <a:off x="4622800" y="595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24,659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321412</xdr:rowOff>
    </xdr:from>
    <xdr:to>
      <xdr:col>3</xdr:col>
      <xdr:colOff>955675</xdr:colOff>
      <xdr:row>34</xdr:row>
      <xdr:rowOff>80112</xdr:rowOff>
    </xdr:to>
    <xdr:sp macro="" textlink="">
      <xdr:nvSpPr>
        <xdr:cNvPr id="132" name="円/楕円 131"/>
        <xdr:cNvSpPr/>
      </xdr:nvSpPr>
      <xdr:spPr bwMode="auto">
        <a:xfrm>
          <a:off x="4254500" y="6245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90289</xdr:rowOff>
    </xdr:from>
    <xdr:ext cx="762000" cy="259045"/>
    <xdr:sp macro="" textlink="">
      <xdr:nvSpPr>
        <xdr:cNvPr id="133" name="テキスト ボックス 132"/>
        <xdr:cNvSpPr txBox="1"/>
      </xdr:nvSpPr>
      <xdr:spPr>
        <a:xfrm>
          <a:off x="3924300" y="601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23,064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269443</xdr:rowOff>
    </xdr:from>
    <xdr:to>
      <xdr:col>3</xdr:col>
      <xdr:colOff>257175</xdr:colOff>
      <xdr:row>34</xdr:row>
      <xdr:rowOff>28143</xdr:rowOff>
    </xdr:to>
    <xdr:sp macro="" textlink="">
      <xdr:nvSpPr>
        <xdr:cNvPr id="134" name="円/楕円 133"/>
        <xdr:cNvSpPr/>
      </xdr:nvSpPr>
      <xdr:spPr bwMode="auto">
        <a:xfrm>
          <a:off x="3556000" y="6193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38320</xdr:rowOff>
    </xdr:from>
    <xdr:ext cx="762000" cy="259045"/>
    <xdr:sp macro="" textlink="">
      <xdr:nvSpPr>
        <xdr:cNvPr id="135" name="テキスト ボックス 134"/>
        <xdr:cNvSpPr txBox="1"/>
      </xdr:nvSpPr>
      <xdr:spPr>
        <a:xfrm>
          <a:off x="3225800" y="59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24,428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248679</xdr:rowOff>
    </xdr:from>
    <xdr:to>
      <xdr:col>2</xdr:col>
      <xdr:colOff>692150</xdr:colOff>
      <xdr:row>34</xdr:row>
      <xdr:rowOff>7379</xdr:rowOff>
    </xdr:to>
    <xdr:sp macro="" textlink="">
      <xdr:nvSpPr>
        <xdr:cNvPr id="136" name="円/楕円 135"/>
        <xdr:cNvSpPr/>
      </xdr:nvSpPr>
      <xdr:spPr bwMode="auto">
        <a:xfrm>
          <a:off x="2857500" y="6173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17556</xdr:rowOff>
    </xdr:from>
    <xdr:ext cx="762000" cy="259045"/>
    <xdr:sp macro="" textlink="">
      <xdr:nvSpPr>
        <xdr:cNvPr id="137" name="テキスト ボックス 136"/>
        <xdr:cNvSpPr txBox="1"/>
      </xdr:nvSpPr>
      <xdr:spPr>
        <a:xfrm>
          <a:off x="2527300" y="594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24,973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財政調整基金の取崩しを行わず、実質収支としては黒字を保ったものの、要因として土地売却収入などの臨時的な収入増があったものであり、今後も、事業の精査、効率的な執行に努め、財政健全化に向けた取組を進め類似団体に比べ少ない状態になっている財政調整基金の確保に努める。</a:t>
          </a: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年度決算におけるすべての会計の実質収支については、</a:t>
          </a:r>
          <a:r>
            <a:rPr kumimoji="1" lang="en-US" altLang="ja-JP" sz="1400">
              <a:latin typeface="ＭＳ ゴシック" pitchFamily="49" charset="-128"/>
              <a:ea typeface="ＭＳ ゴシック" pitchFamily="49" charset="-128"/>
            </a:rPr>
            <a:t>3,100</a:t>
          </a:r>
          <a:r>
            <a:rPr kumimoji="1" lang="ja-JP" altLang="en-US" sz="1400">
              <a:latin typeface="ＭＳ ゴシック" pitchFamily="49" charset="-128"/>
              <a:ea typeface="ＭＳ ゴシック" pitchFamily="49" charset="-128"/>
            </a:rPr>
            <a:t>百万円の黒字であった。</a:t>
          </a: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年度が</a:t>
          </a:r>
          <a:r>
            <a:rPr kumimoji="1" lang="en-US" altLang="ja-JP" sz="1400">
              <a:latin typeface="ＭＳ ゴシック" pitchFamily="49" charset="-128"/>
              <a:ea typeface="ＭＳ ゴシック" pitchFamily="49" charset="-128"/>
            </a:rPr>
            <a:t>2,848</a:t>
          </a:r>
          <a:r>
            <a:rPr kumimoji="1" lang="ja-JP" altLang="en-US" sz="1400">
              <a:latin typeface="ＭＳ ゴシック" pitchFamily="49" charset="-128"/>
              <a:ea typeface="ＭＳ ゴシック" pitchFamily="49" charset="-128"/>
            </a:rPr>
            <a:t>百万円の黒字であったことから、黒字が</a:t>
          </a:r>
          <a:r>
            <a:rPr kumimoji="1" lang="en-US" altLang="ja-JP" sz="1400">
              <a:latin typeface="ＭＳ ゴシック" pitchFamily="49" charset="-128"/>
              <a:ea typeface="ＭＳ ゴシック" pitchFamily="49" charset="-128"/>
            </a:rPr>
            <a:t>252</a:t>
          </a:r>
          <a:r>
            <a:rPr kumimoji="1" lang="ja-JP" altLang="en-US" sz="1400">
              <a:latin typeface="ＭＳ ゴシック" pitchFamily="49" charset="-128"/>
              <a:ea typeface="ＭＳ ゴシック" pitchFamily="49" charset="-128"/>
            </a:rPr>
            <a:t>百万円改善し、連結実質黒字比率は</a:t>
          </a:r>
          <a:r>
            <a:rPr kumimoji="1" lang="en-US" altLang="ja-JP" sz="1400">
              <a:latin typeface="ＭＳ ゴシック" pitchFamily="49" charset="-128"/>
              <a:ea typeface="ＭＳ ゴシック" pitchFamily="49" charset="-128"/>
            </a:rPr>
            <a:t>4.11</a:t>
          </a:r>
          <a:r>
            <a:rPr kumimoji="1" lang="ja-JP" altLang="en-US" sz="1400">
              <a:latin typeface="ＭＳ ゴシック" pitchFamily="49" charset="-128"/>
              <a:ea typeface="ＭＳ ゴシック" pitchFamily="49" charset="-128"/>
            </a:rPr>
            <a:t>％で、前年度の</a:t>
          </a:r>
          <a:r>
            <a:rPr kumimoji="1" lang="en-US" altLang="ja-JP" sz="1400">
              <a:latin typeface="ＭＳ ゴシック" pitchFamily="49" charset="-128"/>
              <a:ea typeface="ＭＳ ゴシック" pitchFamily="49" charset="-128"/>
            </a:rPr>
            <a:t>3.78</a:t>
          </a:r>
          <a:r>
            <a:rPr kumimoji="1" lang="ja-JP" altLang="en-US" sz="1400">
              <a:latin typeface="ＭＳ ゴシック" pitchFamily="49" charset="-128"/>
              <a:ea typeface="ＭＳ ゴシック" pitchFamily="49" charset="-128"/>
            </a:rPr>
            <a:t>％と比較すると</a:t>
          </a:r>
          <a:r>
            <a:rPr kumimoji="1" lang="en-US" altLang="ja-JP" sz="1400">
              <a:latin typeface="ＭＳ ゴシック" pitchFamily="49" charset="-128"/>
              <a:ea typeface="ＭＳ ゴシック" pitchFamily="49" charset="-128"/>
            </a:rPr>
            <a:t>0.33</a:t>
          </a:r>
          <a:r>
            <a:rPr kumimoji="1" lang="ja-JP" altLang="en-US" sz="1400">
              <a:latin typeface="ＭＳ ゴシック" pitchFamily="49" charset="-128"/>
              <a:ea typeface="ＭＳ ゴシック" pitchFamily="49" charset="-128"/>
            </a:rPr>
            <a:t>ポイント改善している。</a:t>
          </a:r>
        </a:p>
        <a:p>
          <a:r>
            <a:rPr kumimoji="1" lang="ja-JP" altLang="en-US" sz="1400">
              <a:latin typeface="ＭＳ ゴシック" pitchFamily="49" charset="-128"/>
              <a:ea typeface="ＭＳ ゴシック" pitchFamily="49" charset="-128"/>
            </a:rPr>
            <a:t>　介護保険特別会計や母子父子福祉資金貸付金特別会計が引き続き黒字を保つとともに、病院事業会計の収入が増加したことが要因である。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実質公債費比率については、３か年平均で</a:t>
          </a:r>
          <a:r>
            <a:rPr kumimoji="1" lang="en-US" altLang="ja-JP" sz="1400">
              <a:latin typeface="ＭＳ ゴシック" pitchFamily="49" charset="-128"/>
              <a:ea typeface="ＭＳ ゴシック" pitchFamily="49" charset="-128"/>
            </a:rPr>
            <a:t>13.3</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ポイントの改善となった。単年度でも、</a:t>
          </a:r>
          <a:r>
            <a:rPr kumimoji="1" lang="en-US" altLang="ja-JP" sz="1400">
              <a:latin typeface="ＭＳ ゴシック" pitchFamily="49" charset="-128"/>
              <a:ea typeface="ＭＳ ゴシック" pitchFamily="49" charset="-128"/>
            </a:rPr>
            <a:t>13.3</a:t>
          </a:r>
          <a:r>
            <a:rPr kumimoji="1" lang="ja-JP" altLang="en-US" sz="1400">
              <a:latin typeface="ＭＳ ゴシック" pitchFamily="49" charset="-128"/>
              <a:ea typeface="ＭＳ ゴシック" pitchFamily="49" charset="-128"/>
            </a:rPr>
            <a:t>％と前年度に比べ</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ポイントの改善となった。</a:t>
          </a:r>
        </a:p>
        <a:p>
          <a:r>
            <a:rPr kumimoji="1" lang="ja-JP" altLang="en-US" sz="1400">
              <a:latin typeface="ＭＳ ゴシック" pitchFamily="49" charset="-128"/>
              <a:ea typeface="ＭＳ ゴシック" pitchFamily="49" charset="-128"/>
            </a:rPr>
            <a:t>　元利償還金は若干増加したものの、基準財政需要額算入額が</a:t>
          </a:r>
          <a:r>
            <a:rPr kumimoji="1" lang="en-US" altLang="ja-JP" sz="1400">
              <a:latin typeface="ＭＳ ゴシック" pitchFamily="49" charset="-128"/>
              <a:ea typeface="ＭＳ ゴシック" pitchFamily="49" charset="-128"/>
            </a:rPr>
            <a:t>460</a:t>
          </a:r>
          <a:r>
            <a:rPr kumimoji="1" lang="ja-JP" altLang="en-US" sz="1400">
              <a:latin typeface="ＭＳ ゴシック" pitchFamily="49" charset="-128"/>
              <a:ea typeface="ＭＳ ゴシック" pitchFamily="49" charset="-128"/>
            </a:rPr>
            <a:t>百万円増加したことが主な要因である。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a:t>
          </a:r>
          <a:r>
            <a:rPr kumimoji="1" lang="en-US" altLang="ja-JP" sz="1400">
              <a:latin typeface="ＭＳ ゴシック" pitchFamily="49" charset="-128"/>
              <a:ea typeface="ＭＳ ゴシック" pitchFamily="49" charset="-128"/>
            </a:rPr>
            <a:t>182.9</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ポイントの改善となった。</a:t>
          </a:r>
        </a:p>
        <a:p>
          <a:r>
            <a:rPr kumimoji="1" lang="ja-JP" altLang="en-US" sz="1400">
              <a:latin typeface="ＭＳ ゴシック" pitchFamily="49" charset="-128"/>
              <a:ea typeface="ＭＳ ゴシック" pitchFamily="49" charset="-128"/>
            </a:rPr>
            <a:t>　主な要因として、団塊世代の大量退職に対して職員の新規採用を抑制し、退職手当負担見込額を抑制していることや、公営企業債の償還に充てるための一般会計負担見込額等が減少してきていることがあげられ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sqref="A1:A1048576"/>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125618186</v>
      </c>
      <c r="BO4" s="349"/>
      <c r="BP4" s="349"/>
      <c r="BQ4" s="349"/>
      <c r="BR4" s="349"/>
      <c r="BS4" s="349"/>
      <c r="BT4" s="349"/>
      <c r="BU4" s="350"/>
      <c r="BV4" s="348">
        <v>123069745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0.1</v>
      </c>
      <c r="CU4" s="355"/>
      <c r="CV4" s="355"/>
      <c r="CW4" s="355"/>
      <c r="CX4" s="355"/>
      <c r="CY4" s="355"/>
      <c r="CZ4" s="355"/>
      <c r="DA4" s="356"/>
      <c r="DB4" s="354">
        <v>0.7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125406499</v>
      </c>
      <c r="BO5" s="386"/>
      <c r="BP5" s="386"/>
      <c r="BQ5" s="386"/>
      <c r="BR5" s="386"/>
      <c r="BS5" s="386"/>
      <c r="BT5" s="386"/>
      <c r="BU5" s="387"/>
      <c r="BV5" s="385">
        <v>122452487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99</v>
      </c>
      <c r="CU5" s="383"/>
      <c r="CV5" s="383"/>
      <c r="CW5" s="383"/>
      <c r="CX5" s="383"/>
      <c r="CY5" s="383"/>
      <c r="CZ5" s="383"/>
      <c r="DA5" s="384"/>
      <c r="DB5" s="382">
        <v>97.5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211687</v>
      </c>
      <c r="BO6" s="386"/>
      <c r="BP6" s="386"/>
      <c r="BQ6" s="386"/>
      <c r="BR6" s="386"/>
      <c r="BS6" s="386"/>
      <c r="BT6" s="386"/>
      <c r="BU6" s="387"/>
      <c r="BV6" s="385">
        <v>617258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109.1</v>
      </c>
      <c r="CU6" s="423"/>
      <c r="CV6" s="423"/>
      <c r="CW6" s="423"/>
      <c r="CX6" s="423"/>
      <c r="CY6" s="423"/>
      <c r="CZ6" s="423"/>
      <c r="DA6" s="424"/>
      <c r="DB6" s="422">
        <v>107.9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161328</v>
      </c>
      <c r="BO7" s="386"/>
      <c r="BP7" s="386"/>
      <c r="BQ7" s="386"/>
      <c r="BR7" s="386"/>
      <c r="BS7" s="386"/>
      <c r="BT7" s="386"/>
      <c r="BU7" s="387"/>
      <c r="BV7" s="385">
        <v>127033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75320302</v>
      </c>
      <c r="CU7" s="386"/>
      <c r="CV7" s="386"/>
      <c r="CW7" s="386"/>
      <c r="CX7" s="386"/>
      <c r="CY7" s="386"/>
      <c r="CZ7" s="386"/>
      <c r="DA7" s="387"/>
      <c r="DB7" s="385">
        <v>75237967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50359</v>
      </c>
      <c r="BO8" s="386"/>
      <c r="BP8" s="386"/>
      <c r="BQ8" s="386"/>
      <c r="BR8" s="386"/>
      <c r="BS8" s="386"/>
      <c r="BT8" s="386"/>
      <c r="BU8" s="387"/>
      <c r="BV8" s="385">
        <v>490225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0.75</v>
      </c>
      <c r="CU8" s="426"/>
      <c r="CV8" s="426"/>
      <c r="CW8" s="426"/>
      <c r="CX8" s="426"/>
      <c r="CY8" s="426"/>
      <c r="CZ8" s="426"/>
      <c r="DA8" s="427"/>
      <c r="DB8" s="425">
        <v>0.75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366591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-439866</v>
      </c>
      <c r="BO9" s="386"/>
      <c r="BP9" s="386"/>
      <c r="BQ9" s="386"/>
      <c r="BR9" s="386"/>
      <c r="BS9" s="386"/>
      <c r="BT9" s="386"/>
      <c r="BU9" s="387"/>
      <c r="BV9" s="385">
        <v>428072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21.8</v>
      </c>
      <c r="CU9" s="383"/>
      <c r="CV9" s="383"/>
      <c r="CW9" s="383"/>
      <c r="CX9" s="383"/>
      <c r="CY9" s="383"/>
      <c r="CZ9" s="383"/>
      <c r="DA9" s="384"/>
      <c r="DB9" s="382">
        <v>22.2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370102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744</v>
      </c>
      <c r="BO10" s="386"/>
      <c r="BP10" s="386"/>
      <c r="BQ10" s="386"/>
      <c r="BR10" s="386"/>
      <c r="BS10" s="386"/>
      <c r="BT10" s="386"/>
      <c r="BU10" s="387"/>
      <c r="BV10" s="385">
        <v>592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363756</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360898</v>
      </c>
      <c r="S13" s="467"/>
      <c r="T13" s="467"/>
      <c r="U13" s="467"/>
      <c r="V13" s="468"/>
      <c r="W13" s="401" t="s">
        <v>124</v>
      </c>
      <c r="X13" s="402"/>
      <c r="Y13" s="402"/>
      <c r="Z13" s="402"/>
      <c r="AA13" s="402"/>
      <c r="AB13" s="392"/>
      <c r="AC13" s="436">
        <v>2244</v>
      </c>
      <c r="AD13" s="437"/>
      <c r="AE13" s="437"/>
      <c r="AF13" s="437"/>
      <c r="AG13" s="476"/>
      <c r="AH13" s="436">
        <v>3134</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-439122</v>
      </c>
      <c r="BO13" s="386"/>
      <c r="BP13" s="386"/>
      <c r="BQ13" s="386"/>
      <c r="BR13" s="386"/>
      <c r="BS13" s="386"/>
      <c r="BT13" s="386"/>
      <c r="BU13" s="387"/>
      <c r="BV13" s="385">
        <v>428664</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13.3</v>
      </c>
      <c r="CU13" s="383"/>
      <c r="CV13" s="383"/>
      <c r="CW13" s="383"/>
      <c r="CX13" s="383"/>
      <c r="CY13" s="383"/>
      <c r="CZ13" s="383"/>
      <c r="DA13" s="384"/>
      <c r="DB13" s="382">
        <v>13.4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364969</v>
      </c>
      <c r="S14" s="467"/>
      <c r="T14" s="467"/>
      <c r="U14" s="467"/>
      <c r="V14" s="468"/>
      <c r="W14" s="375"/>
      <c r="X14" s="376"/>
      <c r="Y14" s="376"/>
      <c r="Z14" s="376"/>
      <c r="AA14" s="376"/>
      <c r="AB14" s="365"/>
      <c r="AC14" s="469">
        <v>1.5</v>
      </c>
      <c r="AD14" s="470"/>
      <c r="AE14" s="470"/>
      <c r="AF14" s="470"/>
      <c r="AG14" s="471"/>
      <c r="AH14" s="469">
        <v>1.9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182.9</v>
      </c>
      <c r="CU14" s="481"/>
      <c r="CV14" s="481"/>
      <c r="CW14" s="481"/>
      <c r="CX14" s="481"/>
      <c r="CY14" s="481"/>
      <c r="CZ14" s="481"/>
      <c r="DA14" s="482"/>
      <c r="DB14" s="480">
        <v>188.1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362118</v>
      </c>
      <c r="S15" s="467"/>
      <c r="T15" s="467"/>
      <c r="U15" s="467"/>
      <c r="V15" s="468"/>
      <c r="W15" s="401" t="s">
        <v>131</v>
      </c>
      <c r="X15" s="402"/>
      <c r="Y15" s="402"/>
      <c r="Z15" s="402"/>
      <c r="AA15" s="402"/>
      <c r="AB15" s="392"/>
      <c r="AC15" s="436">
        <v>28515</v>
      </c>
      <c r="AD15" s="437"/>
      <c r="AE15" s="437"/>
      <c r="AF15" s="437"/>
      <c r="AG15" s="476"/>
      <c r="AH15" s="436">
        <v>32551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40966661</v>
      </c>
      <c r="BO15" s="349"/>
      <c r="BP15" s="349"/>
      <c r="BQ15" s="349"/>
      <c r="BR15" s="349"/>
      <c r="BS15" s="349"/>
      <c r="BT15" s="349"/>
      <c r="BU15" s="350"/>
      <c r="BV15" s="348">
        <v>40290777</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19.100000000000001</v>
      </c>
      <c r="AD16" s="470"/>
      <c r="AE16" s="470"/>
      <c r="AF16" s="470"/>
      <c r="AG16" s="471"/>
      <c r="AH16" s="469">
        <v>19.7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54981771</v>
      </c>
      <c r="BO16" s="386"/>
      <c r="BP16" s="386"/>
      <c r="BQ16" s="386"/>
      <c r="BR16" s="386"/>
      <c r="BS16" s="386"/>
      <c r="BT16" s="386"/>
      <c r="BU16" s="387"/>
      <c r="BV16" s="385">
        <v>54027888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118691</v>
      </c>
      <c r="AD17" s="437"/>
      <c r="AE17" s="437"/>
      <c r="AF17" s="437"/>
      <c r="AG17" s="476"/>
      <c r="AH17" s="436">
        <v>125648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53359279</v>
      </c>
      <c r="BO17" s="386"/>
      <c r="BP17" s="386"/>
      <c r="BQ17" s="386"/>
      <c r="BR17" s="386"/>
      <c r="BS17" s="386"/>
      <c r="BT17" s="386"/>
      <c r="BU17" s="387"/>
      <c r="BV17" s="385">
        <v>52754798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276.94</v>
      </c>
      <c r="M18" s="498"/>
      <c r="N18" s="498"/>
      <c r="O18" s="498"/>
      <c r="P18" s="498"/>
      <c r="Q18" s="498"/>
      <c r="R18" s="499"/>
      <c r="S18" s="499"/>
      <c r="T18" s="499"/>
      <c r="U18" s="499"/>
      <c r="V18" s="500"/>
      <c r="W18" s="403"/>
      <c r="X18" s="404"/>
      <c r="Y18" s="404"/>
      <c r="Z18" s="404"/>
      <c r="AA18" s="404"/>
      <c r="AB18" s="395"/>
      <c r="AC18" s="501">
        <v>79.400000000000006</v>
      </c>
      <c r="AD18" s="502"/>
      <c r="AE18" s="502"/>
      <c r="AF18" s="502"/>
      <c r="AG18" s="503"/>
      <c r="AH18" s="501">
        <v>76.2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75812993</v>
      </c>
      <c r="BO18" s="386"/>
      <c r="BP18" s="386"/>
      <c r="BQ18" s="386"/>
      <c r="BR18" s="386"/>
      <c r="BS18" s="386"/>
      <c r="BT18" s="386"/>
      <c r="BU18" s="387"/>
      <c r="BV18" s="385">
        <v>74659480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1324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83410856</v>
      </c>
      <c r="BO19" s="386"/>
      <c r="BP19" s="386"/>
      <c r="BQ19" s="386"/>
      <c r="BR19" s="386"/>
      <c r="BS19" s="386"/>
      <c r="BT19" s="386"/>
      <c r="BU19" s="387"/>
      <c r="BV19" s="385">
        <v>81856167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147421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215458021</v>
      </c>
      <c r="BO23" s="386"/>
      <c r="BP23" s="386"/>
      <c r="BQ23" s="386"/>
      <c r="BR23" s="386"/>
      <c r="BS23" s="386"/>
      <c r="BT23" s="386"/>
      <c r="BU23" s="387"/>
      <c r="BV23" s="385">
        <v>217072418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10480</v>
      </c>
      <c r="R24" s="437"/>
      <c r="S24" s="437"/>
      <c r="T24" s="437"/>
      <c r="U24" s="437"/>
      <c r="V24" s="476"/>
      <c r="W24" s="531"/>
      <c r="X24" s="519"/>
      <c r="Y24" s="520"/>
      <c r="Z24" s="435" t="s">
        <v>154</v>
      </c>
      <c r="AA24" s="415"/>
      <c r="AB24" s="415"/>
      <c r="AC24" s="415"/>
      <c r="AD24" s="415"/>
      <c r="AE24" s="415"/>
      <c r="AF24" s="415"/>
      <c r="AG24" s="416"/>
      <c r="AH24" s="436">
        <v>2337</v>
      </c>
      <c r="AI24" s="437"/>
      <c r="AJ24" s="437"/>
      <c r="AK24" s="437"/>
      <c r="AL24" s="476"/>
      <c r="AM24" s="436">
        <v>7422312</v>
      </c>
      <c r="AN24" s="437"/>
      <c r="AO24" s="437"/>
      <c r="AP24" s="437"/>
      <c r="AQ24" s="437"/>
      <c r="AR24" s="476"/>
      <c r="AS24" s="436">
        <v>3176</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96994578</v>
      </c>
      <c r="BO24" s="386"/>
      <c r="BP24" s="386"/>
      <c r="BQ24" s="386"/>
      <c r="BR24" s="386"/>
      <c r="BS24" s="386"/>
      <c r="BT24" s="386"/>
      <c r="BU24" s="387"/>
      <c r="BV24" s="385">
        <v>96548232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8850</v>
      </c>
      <c r="R25" s="437"/>
      <c r="S25" s="437"/>
      <c r="T25" s="437"/>
      <c r="U25" s="437"/>
      <c r="V25" s="476"/>
      <c r="W25" s="531"/>
      <c r="X25" s="519"/>
      <c r="Y25" s="520"/>
      <c r="Z25" s="435" t="s">
        <v>157</v>
      </c>
      <c r="AA25" s="415"/>
      <c r="AB25" s="415"/>
      <c r="AC25" s="415"/>
      <c r="AD25" s="415"/>
      <c r="AE25" s="415"/>
      <c r="AF25" s="415"/>
      <c r="AG25" s="416"/>
      <c r="AH25" s="436">
        <v>390</v>
      </c>
      <c r="AI25" s="437"/>
      <c r="AJ25" s="437"/>
      <c r="AK25" s="437"/>
      <c r="AL25" s="476"/>
      <c r="AM25" s="436">
        <v>1184820</v>
      </c>
      <c r="AN25" s="437"/>
      <c r="AO25" s="437"/>
      <c r="AP25" s="437"/>
      <c r="AQ25" s="437"/>
      <c r="AR25" s="476"/>
      <c r="AS25" s="436">
        <v>3038</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18972363</v>
      </c>
      <c r="BO25" s="349"/>
      <c r="BP25" s="349"/>
      <c r="BQ25" s="349"/>
      <c r="BR25" s="349"/>
      <c r="BS25" s="349"/>
      <c r="BT25" s="349"/>
      <c r="BU25" s="350"/>
      <c r="BV25" s="348">
        <v>12580378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7330</v>
      </c>
      <c r="R26" s="437"/>
      <c r="S26" s="437"/>
      <c r="T26" s="437"/>
      <c r="U26" s="437"/>
      <c r="V26" s="476"/>
      <c r="W26" s="531"/>
      <c r="X26" s="519"/>
      <c r="Y26" s="520"/>
      <c r="Z26" s="435" t="s">
        <v>160</v>
      </c>
      <c r="AA26" s="541"/>
      <c r="AB26" s="541"/>
      <c r="AC26" s="541"/>
      <c r="AD26" s="541"/>
      <c r="AE26" s="541"/>
      <c r="AF26" s="541"/>
      <c r="AG26" s="542"/>
      <c r="AH26" s="436">
        <v>370</v>
      </c>
      <c r="AI26" s="437"/>
      <c r="AJ26" s="437"/>
      <c r="AK26" s="437"/>
      <c r="AL26" s="476"/>
      <c r="AM26" s="436">
        <v>1261330</v>
      </c>
      <c r="AN26" s="437"/>
      <c r="AO26" s="437"/>
      <c r="AP26" s="437"/>
      <c r="AQ26" s="437"/>
      <c r="AR26" s="476"/>
      <c r="AS26" s="436">
        <v>3409</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7330</v>
      </c>
      <c r="R27" s="437"/>
      <c r="S27" s="437"/>
      <c r="T27" s="437"/>
      <c r="U27" s="437"/>
      <c r="V27" s="476"/>
      <c r="W27" s="531"/>
      <c r="X27" s="519"/>
      <c r="Y27" s="520"/>
      <c r="Z27" s="435" t="s">
        <v>163</v>
      </c>
      <c r="AA27" s="415"/>
      <c r="AB27" s="415"/>
      <c r="AC27" s="415"/>
      <c r="AD27" s="415"/>
      <c r="AE27" s="415"/>
      <c r="AF27" s="415"/>
      <c r="AG27" s="416"/>
      <c r="AH27" s="436">
        <v>180</v>
      </c>
      <c r="AI27" s="437"/>
      <c r="AJ27" s="437"/>
      <c r="AK27" s="437"/>
      <c r="AL27" s="476"/>
      <c r="AM27" s="436">
        <v>620510</v>
      </c>
      <c r="AN27" s="437"/>
      <c r="AO27" s="437"/>
      <c r="AP27" s="437"/>
      <c r="AQ27" s="437"/>
      <c r="AR27" s="476"/>
      <c r="AS27" s="436">
        <v>3447</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t="s">
        <v>121</v>
      </c>
      <c r="BO27" s="555"/>
      <c r="BP27" s="555"/>
      <c r="BQ27" s="555"/>
      <c r="BR27" s="555"/>
      <c r="BS27" s="555"/>
      <c r="BT27" s="555"/>
      <c r="BU27" s="556"/>
      <c r="BV27" s="554" t="s">
        <v>121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6440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783300</v>
      </c>
      <c r="BO28" s="349"/>
      <c r="BP28" s="349"/>
      <c r="BQ28" s="349"/>
      <c r="BR28" s="349"/>
      <c r="BS28" s="349"/>
      <c r="BT28" s="349"/>
      <c r="BU28" s="350"/>
      <c r="BV28" s="348">
        <v>532556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37</v>
      </c>
      <c r="M29" s="437"/>
      <c r="N29" s="437"/>
      <c r="O29" s="437"/>
      <c r="P29" s="476"/>
      <c r="Q29" s="436">
        <v>5960</v>
      </c>
      <c r="R29" s="437"/>
      <c r="S29" s="437"/>
      <c r="T29" s="437"/>
      <c r="U29" s="437"/>
      <c r="V29" s="476"/>
      <c r="W29" s="532"/>
      <c r="X29" s="533"/>
      <c r="Y29" s="534"/>
      <c r="Z29" s="435" t="s">
        <v>170</v>
      </c>
      <c r="AA29" s="415"/>
      <c r="AB29" s="415"/>
      <c r="AC29" s="415"/>
      <c r="AD29" s="415"/>
      <c r="AE29" s="415"/>
      <c r="AF29" s="415"/>
      <c r="AG29" s="416"/>
      <c r="AH29" s="436">
        <v>2517</v>
      </c>
      <c r="AI29" s="437"/>
      <c r="AJ29" s="437"/>
      <c r="AK29" s="437"/>
      <c r="AL29" s="476"/>
      <c r="AM29" s="436">
        <v>8042822</v>
      </c>
      <c r="AN29" s="437"/>
      <c r="AO29" s="437"/>
      <c r="AP29" s="437"/>
      <c r="AQ29" s="437"/>
      <c r="AR29" s="476"/>
      <c r="AS29" s="436">
        <v>3195</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211603</v>
      </c>
      <c r="BO29" s="386"/>
      <c r="BP29" s="386"/>
      <c r="BQ29" s="386"/>
      <c r="BR29" s="386"/>
      <c r="BS29" s="386"/>
      <c r="BT29" s="386"/>
      <c r="BU29" s="387"/>
      <c r="BV29" s="385">
        <v>161401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97.6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7566230</v>
      </c>
      <c r="BO30" s="555"/>
      <c r="BP30" s="555"/>
      <c r="BQ30" s="555"/>
      <c r="BR30" s="555"/>
      <c r="BS30" s="555"/>
      <c r="BT30" s="555"/>
      <c r="BU30" s="556"/>
      <c r="BV30" s="554">
        <v>7092505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7</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11</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16</v>
      </c>
      <c r="BF34" s="566"/>
      <c r="BG34" s="567" t="str">
        <f>IF('各会計、関係団体の財政状況及び健全化判断比率'!B37="","",'各会計、関係団体の財政状況及び健全化判断比率'!B37)</f>
        <v>針テラス事業特別会計</v>
      </c>
      <c r="BH34" s="567"/>
      <c r="BI34" s="567"/>
      <c r="BJ34" s="567"/>
      <c r="BK34" s="567"/>
      <c r="BL34" s="567"/>
      <c r="BM34" s="567"/>
      <c r="BN34" s="567"/>
      <c r="BO34" s="567"/>
      <c r="BP34" s="567"/>
      <c r="BQ34" s="567"/>
      <c r="BR34" s="567"/>
      <c r="BS34" s="567"/>
      <c r="BT34" s="567"/>
      <c r="BU34" s="567"/>
      <c r="BV34" s="165"/>
      <c r="BW34" s="566">
        <f>IF(BY34="","",MAX(C34:D43,U34:V43,AM34:AN43,BE34:BF43)+1)</f>
        <v>17</v>
      </c>
      <c r="BX34" s="566"/>
      <c r="BY34" s="567" t="str">
        <f>IF('各会計、関係団体の財政状況及び健全化判断比率'!B68="","",'各会計、関係団体の財政状況及び健全化判断比率'!B68)</f>
        <v>奈良県市町村総合事務組合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奈良市清美公社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住宅新築資金等貸付金特別会計</v>
      </c>
      <c r="F35" s="567"/>
      <c r="G35" s="567"/>
      <c r="H35" s="567"/>
      <c r="I35" s="567"/>
      <c r="J35" s="567"/>
      <c r="K35" s="567"/>
      <c r="L35" s="567"/>
      <c r="M35" s="567"/>
      <c r="N35" s="567"/>
      <c r="O35" s="567"/>
      <c r="P35" s="567"/>
      <c r="Q35" s="567"/>
      <c r="R35" s="567"/>
      <c r="S35" s="567"/>
      <c r="T35" s="165"/>
      <c r="U35" s="566">
        <f>IF(W35="","",U34+1)</f>
        <v>8</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12</v>
      </c>
      <c r="AN35" s="566"/>
      <c r="AO35" s="567" t="str">
        <f>IF('各会計、関係団体の財政状況及び健全化判断比率'!B33="","",'各会計、関係団体の財政状況及び健全化判断比率'!B33)</f>
        <v>都祁水道事業会計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18</v>
      </c>
      <c r="BX35" s="566"/>
      <c r="BY35" s="567" t="str">
        <f>IF('各会計、関係団体の財政状況及び健全化判断比率'!B69="","",'各会計、関係団体の財政状況及び健全化判断比率'!B69)</f>
        <v>山辺環境衛生組合</v>
      </c>
      <c r="BZ35" s="567"/>
      <c r="CA35" s="567"/>
      <c r="CB35" s="567"/>
      <c r="CC35" s="567"/>
      <c r="CD35" s="567"/>
      <c r="CE35" s="567"/>
      <c r="CF35" s="567"/>
      <c r="CG35" s="567"/>
      <c r="CH35" s="567"/>
      <c r="CI35" s="567"/>
      <c r="CJ35" s="567"/>
      <c r="CK35" s="567"/>
      <c r="CL35" s="567"/>
      <c r="CM35" s="567"/>
      <c r="CN35" s="165"/>
      <c r="CO35" s="566">
        <f t="shared" ref="CO35:CO43" si="3">IF(CQ35="","",CO34+1)</f>
        <v>22</v>
      </c>
      <c r="CP35" s="566"/>
      <c r="CQ35" s="567" t="str">
        <f>IF('各会計、関係団体の財政状況及び健全化判断比率'!BS8="","",'各会計、関係団体の財政状況及び健全化判断比率'!BS8)</f>
        <v>奈良市市街地開発</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土地区画整理事業特別会計</v>
      </c>
      <c r="F36" s="567"/>
      <c r="G36" s="567"/>
      <c r="H36" s="567"/>
      <c r="I36" s="567"/>
      <c r="J36" s="567"/>
      <c r="K36" s="567"/>
      <c r="L36" s="567"/>
      <c r="M36" s="567"/>
      <c r="N36" s="567"/>
      <c r="O36" s="567"/>
      <c r="P36" s="567"/>
      <c r="Q36" s="567"/>
      <c r="R36" s="567"/>
      <c r="S36" s="567"/>
      <c r="T36" s="165"/>
      <c r="U36" s="566">
        <f t="shared" ref="U36:U43" si="4">IF(W36="","",U35+1)</f>
        <v>9</v>
      </c>
      <c r="V36" s="566"/>
      <c r="W36" s="567" t="str">
        <f>IF('各会計、関係団体の財政状況及び健全化判断比率'!B30="","",'各会計、関係団体の財政状況及び健全化判断比率'!B30)</f>
        <v>駐車場事業特別会計</v>
      </c>
      <c r="X36" s="567"/>
      <c r="Y36" s="567"/>
      <c r="Z36" s="567"/>
      <c r="AA36" s="567"/>
      <c r="AB36" s="567"/>
      <c r="AC36" s="567"/>
      <c r="AD36" s="567"/>
      <c r="AE36" s="567"/>
      <c r="AF36" s="567"/>
      <c r="AG36" s="567"/>
      <c r="AH36" s="567"/>
      <c r="AI36" s="567"/>
      <c r="AJ36" s="567"/>
      <c r="AK36" s="567"/>
      <c r="AL36" s="165"/>
      <c r="AM36" s="566">
        <f t="shared" si="0"/>
        <v>13</v>
      </c>
      <c r="AN36" s="566"/>
      <c r="AO36" s="567" t="str">
        <f>IF('各会計、関係団体の財政状況及び健全化判断比率'!B34="","",'各会計、関係団体の財政状況及び健全化判断比率'!B34)</f>
        <v>月ヶ瀬簡易水道事業会計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19</v>
      </c>
      <c r="BX36" s="566"/>
      <c r="BY36" s="567" t="str">
        <f>IF('各会計、関係団体の財政状況及び健全化判断比率'!B70="","",'各会計、関係団体の財政状況及び健全化判断比率'!B70)</f>
        <v>奈良県住宅新築資金等貸付金回収管理組合</v>
      </c>
      <c r="BZ36" s="567"/>
      <c r="CA36" s="567"/>
      <c r="CB36" s="567"/>
      <c r="CC36" s="567"/>
      <c r="CD36" s="567"/>
      <c r="CE36" s="567"/>
      <c r="CF36" s="567"/>
      <c r="CG36" s="567"/>
      <c r="CH36" s="567"/>
      <c r="CI36" s="567"/>
      <c r="CJ36" s="567"/>
      <c r="CK36" s="567"/>
      <c r="CL36" s="567"/>
      <c r="CM36" s="567"/>
      <c r="CN36" s="165"/>
      <c r="CO36" s="566">
        <f t="shared" si="3"/>
        <v>23</v>
      </c>
      <c r="CP36" s="566"/>
      <c r="CQ36" s="567" t="str">
        <f>IF('各会計、関係団体の財政状況及び健全化判断比率'!BS9="","",'各会計、関係団体の財政状況及び健全化判断比率'!BS9)</f>
        <v>奈良市生涯学習財団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市街地再開発事業特別会計</v>
      </c>
      <c r="F37" s="567"/>
      <c r="G37" s="567"/>
      <c r="H37" s="567"/>
      <c r="I37" s="567"/>
      <c r="J37" s="567"/>
      <c r="K37" s="567"/>
      <c r="L37" s="567"/>
      <c r="M37" s="567"/>
      <c r="N37" s="567"/>
      <c r="O37" s="567"/>
      <c r="P37" s="567"/>
      <c r="Q37" s="567"/>
      <c r="R37" s="567"/>
      <c r="S37" s="567"/>
      <c r="T37" s="165"/>
      <c r="U37" s="566">
        <f t="shared" si="4"/>
        <v>10</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f t="shared" si="0"/>
        <v>14</v>
      </c>
      <c r="AN37" s="566"/>
      <c r="AO37" s="567" t="str">
        <f>IF('各会計、関係団体の財政状況及び健全化判断比率'!B35="","",'各会計、関係団体の財政状況及び健全化判断比率'!B35)</f>
        <v>下水道事業会計</v>
      </c>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20</v>
      </c>
      <c r="BX37" s="566"/>
      <c r="BY37" s="567" t="str">
        <f>IF('各会計、関係団体の財政状況及び健全化判断比率'!B71="","",'各会計、関係団体の財政状況及び健全化判断比率'!B71)</f>
        <v>奈良県後期高齢者医療広域連合</v>
      </c>
      <c r="BZ37" s="567"/>
      <c r="CA37" s="567"/>
      <c r="CB37" s="567"/>
      <c r="CC37" s="567"/>
      <c r="CD37" s="567"/>
      <c r="CE37" s="567"/>
      <c r="CF37" s="567"/>
      <c r="CG37" s="567"/>
      <c r="CH37" s="567"/>
      <c r="CI37" s="567"/>
      <c r="CJ37" s="567"/>
      <c r="CK37" s="567"/>
      <c r="CL37" s="567"/>
      <c r="CM37" s="567"/>
      <c r="CN37" s="165"/>
      <c r="CO37" s="566">
        <f t="shared" si="3"/>
        <v>24</v>
      </c>
      <c r="CP37" s="566"/>
      <c r="CQ37" s="567" t="str">
        <f>IF('各会計、関係団体の財政状況及び健全化判断比率'!BS10="","",'各会計、関係団体の財政状況及び健全化判断比率'!BS10)</f>
        <v>奈良市総合財団</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公共用地取得事業特別会計</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f t="shared" si="0"/>
        <v>15</v>
      </c>
      <c r="AN38" s="566"/>
      <c r="AO38" s="567" t="str">
        <f>IF('各会計、関係団体の財政状況及び健全化判断比率'!B36="","",'各会計、関係団体の財政状況及び健全化判断比率'!B36)</f>
        <v>病院事業会計</v>
      </c>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f t="shared" si="3"/>
        <v>25</v>
      </c>
      <c r="CP38" s="566"/>
      <c r="CQ38" s="567" t="str">
        <f>IF('各会計、関係団体の財政状況及び健全化判断比率'!BS11="","",'各会計、関係団体の財政状況及び健全化判断比率'!BS11)</f>
        <v>まちづくり奈良</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f t="shared" si="5"/>
        <v>6</v>
      </c>
      <c r="D39" s="566"/>
      <c r="E39" s="567" t="str">
        <f>IF('各会計、関係団体の財政状況及び健全化判断比率'!B12="","",'各会計、関係団体の財政状況及び健全化判断比率'!B12)</f>
        <v>母子父子寡婦福祉資金貸付金特別会計</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sqref="A1:A1048576"/>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51198366</v>
      </c>
      <c r="S5" s="583"/>
      <c r="T5" s="583"/>
      <c r="U5" s="583"/>
      <c r="V5" s="583"/>
      <c r="W5" s="583"/>
      <c r="X5" s="583"/>
      <c r="Y5" s="584"/>
      <c r="Z5" s="585">
        <v>40.799999999999997</v>
      </c>
      <c r="AA5" s="585"/>
      <c r="AB5" s="585"/>
      <c r="AC5" s="585"/>
      <c r="AD5" s="586">
        <v>47999734</v>
      </c>
      <c r="AE5" s="586"/>
      <c r="AF5" s="586"/>
      <c r="AG5" s="586"/>
      <c r="AH5" s="586"/>
      <c r="AI5" s="586"/>
      <c r="AJ5" s="586"/>
      <c r="AK5" s="586"/>
      <c r="AL5" s="587">
        <v>69</v>
      </c>
      <c r="AM5" s="588"/>
      <c r="AN5" s="588"/>
      <c r="AO5" s="589"/>
      <c r="AP5" s="579" t="s">
        <v>208</v>
      </c>
      <c r="AQ5" s="580"/>
      <c r="AR5" s="580"/>
      <c r="AS5" s="580"/>
      <c r="AT5" s="580"/>
      <c r="AU5" s="580"/>
      <c r="AV5" s="580"/>
      <c r="AW5" s="580"/>
      <c r="AX5" s="580"/>
      <c r="AY5" s="580"/>
      <c r="AZ5" s="580"/>
      <c r="BA5" s="580"/>
      <c r="BB5" s="580"/>
      <c r="BC5" s="580"/>
      <c r="BD5" s="580"/>
      <c r="BE5" s="580"/>
      <c r="BF5" s="581"/>
      <c r="BG5" s="593">
        <v>47054602</v>
      </c>
      <c r="BH5" s="594"/>
      <c r="BI5" s="594"/>
      <c r="BJ5" s="594"/>
      <c r="BK5" s="594"/>
      <c r="BL5" s="594"/>
      <c r="BM5" s="594"/>
      <c r="BN5" s="595"/>
      <c r="BO5" s="596">
        <v>91.9</v>
      </c>
      <c r="BP5" s="596"/>
      <c r="BQ5" s="596"/>
      <c r="BR5" s="596"/>
      <c r="BS5" s="597">
        <v>482775</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729497</v>
      </c>
      <c r="S6" s="594"/>
      <c r="T6" s="594"/>
      <c r="U6" s="594"/>
      <c r="V6" s="594"/>
      <c r="W6" s="594"/>
      <c r="X6" s="594"/>
      <c r="Y6" s="595"/>
      <c r="Z6" s="596">
        <v>0.6</v>
      </c>
      <c r="AA6" s="596"/>
      <c r="AB6" s="596"/>
      <c r="AC6" s="596"/>
      <c r="AD6" s="597">
        <v>729497</v>
      </c>
      <c r="AE6" s="597"/>
      <c r="AF6" s="597"/>
      <c r="AG6" s="597"/>
      <c r="AH6" s="597"/>
      <c r="AI6" s="597"/>
      <c r="AJ6" s="597"/>
      <c r="AK6" s="597"/>
      <c r="AL6" s="598">
        <v>1</v>
      </c>
      <c r="AM6" s="599"/>
      <c r="AN6" s="599"/>
      <c r="AO6" s="600"/>
      <c r="AP6" s="590" t="s">
        <v>213</v>
      </c>
      <c r="AQ6" s="591"/>
      <c r="AR6" s="591"/>
      <c r="AS6" s="591"/>
      <c r="AT6" s="591"/>
      <c r="AU6" s="591"/>
      <c r="AV6" s="591"/>
      <c r="AW6" s="591"/>
      <c r="AX6" s="591"/>
      <c r="AY6" s="591"/>
      <c r="AZ6" s="591"/>
      <c r="BA6" s="591"/>
      <c r="BB6" s="591"/>
      <c r="BC6" s="591"/>
      <c r="BD6" s="591"/>
      <c r="BE6" s="591"/>
      <c r="BF6" s="592"/>
      <c r="BG6" s="593">
        <v>47054602</v>
      </c>
      <c r="BH6" s="594"/>
      <c r="BI6" s="594"/>
      <c r="BJ6" s="594"/>
      <c r="BK6" s="594"/>
      <c r="BL6" s="594"/>
      <c r="BM6" s="594"/>
      <c r="BN6" s="595"/>
      <c r="BO6" s="596">
        <v>91.9</v>
      </c>
      <c r="BP6" s="596"/>
      <c r="BQ6" s="596"/>
      <c r="BR6" s="596"/>
      <c r="BS6" s="597">
        <v>482775</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726335</v>
      </c>
      <c r="CS6" s="594"/>
      <c r="CT6" s="594"/>
      <c r="CU6" s="594"/>
      <c r="CV6" s="594"/>
      <c r="CW6" s="594"/>
      <c r="CX6" s="594"/>
      <c r="CY6" s="595"/>
      <c r="CZ6" s="596">
        <v>0.6</v>
      </c>
      <c r="DA6" s="596"/>
      <c r="DB6" s="596"/>
      <c r="DC6" s="596"/>
      <c r="DD6" s="602" t="s">
        <v>215</v>
      </c>
      <c r="DE6" s="594"/>
      <c r="DF6" s="594"/>
      <c r="DG6" s="594"/>
      <c r="DH6" s="594"/>
      <c r="DI6" s="594"/>
      <c r="DJ6" s="594"/>
      <c r="DK6" s="594"/>
      <c r="DL6" s="594"/>
      <c r="DM6" s="594"/>
      <c r="DN6" s="594"/>
      <c r="DO6" s="594"/>
      <c r="DP6" s="595"/>
      <c r="DQ6" s="602">
        <v>726331</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181323</v>
      </c>
      <c r="S7" s="594"/>
      <c r="T7" s="594"/>
      <c r="U7" s="594"/>
      <c r="V7" s="594"/>
      <c r="W7" s="594"/>
      <c r="X7" s="594"/>
      <c r="Y7" s="595"/>
      <c r="Z7" s="596">
        <v>0.1</v>
      </c>
      <c r="AA7" s="596"/>
      <c r="AB7" s="596"/>
      <c r="AC7" s="596"/>
      <c r="AD7" s="597">
        <v>181323</v>
      </c>
      <c r="AE7" s="597"/>
      <c r="AF7" s="597"/>
      <c r="AG7" s="597"/>
      <c r="AH7" s="597"/>
      <c r="AI7" s="597"/>
      <c r="AJ7" s="597"/>
      <c r="AK7" s="597"/>
      <c r="AL7" s="598">
        <v>0.3</v>
      </c>
      <c r="AM7" s="599"/>
      <c r="AN7" s="599"/>
      <c r="AO7" s="600"/>
      <c r="AP7" s="590" t="s">
        <v>217</v>
      </c>
      <c r="AQ7" s="591"/>
      <c r="AR7" s="591"/>
      <c r="AS7" s="591"/>
      <c r="AT7" s="591"/>
      <c r="AU7" s="591"/>
      <c r="AV7" s="591"/>
      <c r="AW7" s="591"/>
      <c r="AX7" s="591"/>
      <c r="AY7" s="591"/>
      <c r="AZ7" s="591"/>
      <c r="BA7" s="591"/>
      <c r="BB7" s="591"/>
      <c r="BC7" s="591"/>
      <c r="BD7" s="591"/>
      <c r="BE7" s="591"/>
      <c r="BF7" s="592"/>
      <c r="BG7" s="593">
        <v>25806918</v>
      </c>
      <c r="BH7" s="594"/>
      <c r="BI7" s="594"/>
      <c r="BJ7" s="594"/>
      <c r="BK7" s="594"/>
      <c r="BL7" s="594"/>
      <c r="BM7" s="594"/>
      <c r="BN7" s="595"/>
      <c r="BO7" s="596">
        <v>50.4</v>
      </c>
      <c r="BP7" s="596"/>
      <c r="BQ7" s="596"/>
      <c r="BR7" s="596"/>
      <c r="BS7" s="597">
        <v>482775</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13151391</v>
      </c>
      <c r="CS7" s="594"/>
      <c r="CT7" s="594"/>
      <c r="CU7" s="594"/>
      <c r="CV7" s="594"/>
      <c r="CW7" s="594"/>
      <c r="CX7" s="594"/>
      <c r="CY7" s="595"/>
      <c r="CZ7" s="596">
        <v>10.5</v>
      </c>
      <c r="DA7" s="596"/>
      <c r="DB7" s="596"/>
      <c r="DC7" s="596"/>
      <c r="DD7" s="602">
        <v>494758</v>
      </c>
      <c r="DE7" s="594"/>
      <c r="DF7" s="594"/>
      <c r="DG7" s="594"/>
      <c r="DH7" s="594"/>
      <c r="DI7" s="594"/>
      <c r="DJ7" s="594"/>
      <c r="DK7" s="594"/>
      <c r="DL7" s="594"/>
      <c r="DM7" s="594"/>
      <c r="DN7" s="594"/>
      <c r="DO7" s="594"/>
      <c r="DP7" s="595"/>
      <c r="DQ7" s="602">
        <v>9414140</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803333</v>
      </c>
      <c r="S8" s="594"/>
      <c r="T8" s="594"/>
      <c r="U8" s="594"/>
      <c r="V8" s="594"/>
      <c r="W8" s="594"/>
      <c r="X8" s="594"/>
      <c r="Y8" s="595"/>
      <c r="Z8" s="596">
        <v>0.6</v>
      </c>
      <c r="AA8" s="596"/>
      <c r="AB8" s="596"/>
      <c r="AC8" s="596"/>
      <c r="AD8" s="597">
        <v>803333</v>
      </c>
      <c r="AE8" s="597"/>
      <c r="AF8" s="597"/>
      <c r="AG8" s="597"/>
      <c r="AH8" s="597"/>
      <c r="AI8" s="597"/>
      <c r="AJ8" s="597"/>
      <c r="AK8" s="597"/>
      <c r="AL8" s="598">
        <v>1.2</v>
      </c>
      <c r="AM8" s="599"/>
      <c r="AN8" s="599"/>
      <c r="AO8" s="600"/>
      <c r="AP8" s="590" t="s">
        <v>220</v>
      </c>
      <c r="AQ8" s="591"/>
      <c r="AR8" s="591"/>
      <c r="AS8" s="591"/>
      <c r="AT8" s="591"/>
      <c r="AU8" s="591"/>
      <c r="AV8" s="591"/>
      <c r="AW8" s="591"/>
      <c r="AX8" s="591"/>
      <c r="AY8" s="591"/>
      <c r="AZ8" s="591"/>
      <c r="BA8" s="591"/>
      <c r="BB8" s="591"/>
      <c r="BC8" s="591"/>
      <c r="BD8" s="591"/>
      <c r="BE8" s="591"/>
      <c r="BF8" s="592"/>
      <c r="BG8" s="593">
        <v>565297</v>
      </c>
      <c r="BH8" s="594"/>
      <c r="BI8" s="594"/>
      <c r="BJ8" s="594"/>
      <c r="BK8" s="594"/>
      <c r="BL8" s="594"/>
      <c r="BM8" s="594"/>
      <c r="BN8" s="595"/>
      <c r="BO8" s="596">
        <v>1.1000000000000001</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52733577</v>
      </c>
      <c r="CS8" s="594"/>
      <c r="CT8" s="594"/>
      <c r="CU8" s="594"/>
      <c r="CV8" s="594"/>
      <c r="CW8" s="594"/>
      <c r="CX8" s="594"/>
      <c r="CY8" s="595"/>
      <c r="CZ8" s="596">
        <v>42.1</v>
      </c>
      <c r="DA8" s="596"/>
      <c r="DB8" s="596"/>
      <c r="DC8" s="596"/>
      <c r="DD8" s="602">
        <v>1185948</v>
      </c>
      <c r="DE8" s="594"/>
      <c r="DF8" s="594"/>
      <c r="DG8" s="594"/>
      <c r="DH8" s="594"/>
      <c r="DI8" s="594"/>
      <c r="DJ8" s="594"/>
      <c r="DK8" s="594"/>
      <c r="DL8" s="594"/>
      <c r="DM8" s="594"/>
      <c r="DN8" s="594"/>
      <c r="DO8" s="594"/>
      <c r="DP8" s="595"/>
      <c r="DQ8" s="602">
        <v>25295930</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436464</v>
      </c>
      <c r="S9" s="594"/>
      <c r="T9" s="594"/>
      <c r="U9" s="594"/>
      <c r="V9" s="594"/>
      <c r="W9" s="594"/>
      <c r="X9" s="594"/>
      <c r="Y9" s="595"/>
      <c r="Z9" s="596">
        <v>0.3</v>
      </c>
      <c r="AA9" s="596"/>
      <c r="AB9" s="596"/>
      <c r="AC9" s="596"/>
      <c r="AD9" s="597">
        <v>436464</v>
      </c>
      <c r="AE9" s="597"/>
      <c r="AF9" s="597"/>
      <c r="AG9" s="597"/>
      <c r="AH9" s="597"/>
      <c r="AI9" s="597"/>
      <c r="AJ9" s="597"/>
      <c r="AK9" s="597"/>
      <c r="AL9" s="598">
        <v>0.6</v>
      </c>
      <c r="AM9" s="599"/>
      <c r="AN9" s="599"/>
      <c r="AO9" s="600"/>
      <c r="AP9" s="590" t="s">
        <v>224</v>
      </c>
      <c r="AQ9" s="591"/>
      <c r="AR9" s="591"/>
      <c r="AS9" s="591"/>
      <c r="AT9" s="591"/>
      <c r="AU9" s="591"/>
      <c r="AV9" s="591"/>
      <c r="AW9" s="591"/>
      <c r="AX9" s="591"/>
      <c r="AY9" s="591"/>
      <c r="AZ9" s="591"/>
      <c r="BA9" s="591"/>
      <c r="BB9" s="591"/>
      <c r="BC9" s="591"/>
      <c r="BD9" s="591"/>
      <c r="BE9" s="591"/>
      <c r="BF9" s="592"/>
      <c r="BG9" s="593">
        <v>21423141</v>
      </c>
      <c r="BH9" s="594"/>
      <c r="BI9" s="594"/>
      <c r="BJ9" s="594"/>
      <c r="BK9" s="594"/>
      <c r="BL9" s="594"/>
      <c r="BM9" s="594"/>
      <c r="BN9" s="595"/>
      <c r="BO9" s="596">
        <v>41.8</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10899044</v>
      </c>
      <c r="CS9" s="594"/>
      <c r="CT9" s="594"/>
      <c r="CU9" s="594"/>
      <c r="CV9" s="594"/>
      <c r="CW9" s="594"/>
      <c r="CX9" s="594"/>
      <c r="CY9" s="595"/>
      <c r="CZ9" s="596">
        <v>8.6999999999999993</v>
      </c>
      <c r="DA9" s="596"/>
      <c r="DB9" s="596"/>
      <c r="DC9" s="596"/>
      <c r="DD9" s="602">
        <v>345985</v>
      </c>
      <c r="DE9" s="594"/>
      <c r="DF9" s="594"/>
      <c r="DG9" s="594"/>
      <c r="DH9" s="594"/>
      <c r="DI9" s="594"/>
      <c r="DJ9" s="594"/>
      <c r="DK9" s="594"/>
      <c r="DL9" s="594"/>
      <c r="DM9" s="594"/>
      <c r="DN9" s="594"/>
      <c r="DO9" s="594"/>
      <c r="DP9" s="595"/>
      <c r="DQ9" s="602">
        <v>9736871</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3529165</v>
      </c>
      <c r="S10" s="594"/>
      <c r="T10" s="594"/>
      <c r="U10" s="594"/>
      <c r="V10" s="594"/>
      <c r="W10" s="594"/>
      <c r="X10" s="594"/>
      <c r="Y10" s="595"/>
      <c r="Z10" s="596">
        <v>2.8</v>
      </c>
      <c r="AA10" s="596"/>
      <c r="AB10" s="596"/>
      <c r="AC10" s="596"/>
      <c r="AD10" s="597">
        <v>3529165</v>
      </c>
      <c r="AE10" s="597"/>
      <c r="AF10" s="597"/>
      <c r="AG10" s="597"/>
      <c r="AH10" s="597"/>
      <c r="AI10" s="597"/>
      <c r="AJ10" s="597"/>
      <c r="AK10" s="597"/>
      <c r="AL10" s="598">
        <v>5.0999999999999996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854511</v>
      </c>
      <c r="BH10" s="594"/>
      <c r="BI10" s="594"/>
      <c r="BJ10" s="594"/>
      <c r="BK10" s="594"/>
      <c r="BL10" s="594"/>
      <c r="BM10" s="594"/>
      <c r="BN10" s="595"/>
      <c r="BO10" s="596">
        <v>1.7</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134246</v>
      </c>
      <c r="CS10" s="594"/>
      <c r="CT10" s="594"/>
      <c r="CU10" s="594"/>
      <c r="CV10" s="594"/>
      <c r="CW10" s="594"/>
      <c r="CX10" s="594"/>
      <c r="CY10" s="595"/>
      <c r="CZ10" s="596">
        <v>0.1</v>
      </c>
      <c r="DA10" s="596"/>
      <c r="DB10" s="596"/>
      <c r="DC10" s="596"/>
      <c r="DD10" s="602" t="s">
        <v>221</v>
      </c>
      <c r="DE10" s="594"/>
      <c r="DF10" s="594"/>
      <c r="DG10" s="594"/>
      <c r="DH10" s="594"/>
      <c r="DI10" s="594"/>
      <c r="DJ10" s="594"/>
      <c r="DK10" s="594"/>
      <c r="DL10" s="594"/>
      <c r="DM10" s="594"/>
      <c r="DN10" s="594"/>
      <c r="DO10" s="594"/>
      <c r="DP10" s="595"/>
      <c r="DQ10" s="602">
        <v>109010</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275654</v>
      </c>
      <c r="S11" s="594"/>
      <c r="T11" s="594"/>
      <c r="U11" s="594"/>
      <c r="V11" s="594"/>
      <c r="W11" s="594"/>
      <c r="X11" s="594"/>
      <c r="Y11" s="595"/>
      <c r="Z11" s="596">
        <v>0.2</v>
      </c>
      <c r="AA11" s="596"/>
      <c r="AB11" s="596"/>
      <c r="AC11" s="596"/>
      <c r="AD11" s="597">
        <v>275654</v>
      </c>
      <c r="AE11" s="597"/>
      <c r="AF11" s="597"/>
      <c r="AG11" s="597"/>
      <c r="AH11" s="597"/>
      <c r="AI11" s="597"/>
      <c r="AJ11" s="597"/>
      <c r="AK11" s="597"/>
      <c r="AL11" s="598">
        <v>0.4</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2963969</v>
      </c>
      <c r="BH11" s="594"/>
      <c r="BI11" s="594"/>
      <c r="BJ11" s="594"/>
      <c r="BK11" s="594"/>
      <c r="BL11" s="594"/>
      <c r="BM11" s="594"/>
      <c r="BN11" s="595"/>
      <c r="BO11" s="596">
        <v>5.8</v>
      </c>
      <c r="BP11" s="596"/>
      <c r="BQ11" s="596"/>
      <c r="BR11" s="596"/>
      <c r="BS11" s="602">
        <v>482775</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513900</v>
      </c>
      <c r="CS11" s="594"/>
      <c r="CT11" s="594"/>
      <c r="CU11" s="594"/>
      <c r="CV11" s="594"/>
      <c r="CW11" s="594"/>
      <c r="CX11" s="594"/>
      <c r="CY11" s="595"/>
      <c r="CZ11" s="596">
        <v>0.4</v>
      </c>
      <c r="DA11" s="596"/>
      <c r="DB11" s="596"/>
      <c r="DC11" s="596"/>
      <c r="DD11" s="602">
        <v>209553</v>
      </c>
      <c r="DE11" s="594"/>
      <c r="DF11" s="594"/>
      <c r="DG11" s="594"/>
      <c r="DH11" s="594"/>
      <c r="DI11" s="594"/>
      <c r="DJ11" s="594"/>
      <c r="DK11" s="594"/>
      <c r="DL11" s="594"/>
      <c r="DM11" s="594"/>
      <c r="DN11" s="594"/>
      <c r="DO11" s="594"/>
      <c r="DP11" s="595"/>
      <c r="DQ11" s="602">
        <v>336298</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18898666</v>
      </c>
      <c r="BH12" s="594"/>
      <c r="BI12" s="594"/>
      <c r="BJ12" s="594"/>
      <c r="BK12" s="594"/>
      <c r="BL12" s="594"/>
      <c r="BM12" s="594"/>
      <c r="BN12" s="595"/>
      <c r="BO12" s="596">
        <v>36.9</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2344776</v>
      </c>
      <c r="CS12" s="594"/>
      <c r="CT12" s="594"/>
      <c r="CU12" s="594"/>
      <c r="CV12" s="594"/>
      <c r="CW12" s="594"/>
      <c r="CX12" s="594"/>
      <c r="CY12" s="595"/>
      <c r="CZ12" s="596">
        <v>1.9</v>
      </c>
      <c r="DA12" s="596"/>
      <c r="DB12" s="596"/>
      <c r="DC12" s="596"/>
      <c r="DD12" s="602">
        <v>111812</v>
      </c>
      <c r="DE12" s="594"/>
      <c r="DF12" s="594"/>
      <c r="DG12" s="594"/>
      <c r="DH12" s="594"/>
      <c r="DI12" s="594"/>
      <c r="DJ12" s="594"/>
      <c r="DK12" s="594"/>
      <c r="DL12" s="594"/>
      <c r="DM12" s="594"/>
      <c r="DN12" s="594"/>
      <c r="DO12" s="594"/>
      <c r="DP12" s="595"/>
      <c r="DQ12" s="602">
        <v>1029419</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95984</v>
      </c>
      <c r="S13" s="594"/>
      <c r="T13" s="594"/>
      <c r="U13" s="594"/>
      <c r="V13" s="594"/>
      <c r="W13" s="594"/>
      <c r="X13" s="594"/>
      <c r="Y13" s="595"/>
      <c r="Z13" s="596">
        <v>0.1</v>
      </c>
      <c r="AA13" s="596"/>
      <c r="AB13" s="596"/>
      <c r="AC13" s="596"/>
      <c r="AD13" s="597">
        <v>95984</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18834587</v>
      </c>
      <c r="BH13" s="594"/>
      <c r="BI13" s="594"/>
      <c r="BJ13" s="594"/>
      <c r="BK13" s="594"/>
      <c r="BL13" s="594"/>
      <c r="BM13" s="594"/>
      <c r="BN13" s="595"/>
      <c r="BO13" s="596">
        <v>36.799999999999997</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8597380</v>
      </c>
      <c r="CS13" s="594"/>
      <c r="CT13" s="594"/>
      <c r="CU13" s="594"/>
      <c r="CV13" s="594"/>
      <c r="CW13" s="594"/>
      <c r="CX13" s="594"/>
      <c r="CY13" s="595"/>
      <c r="CZ13" s="596">
        <v>6.9</v>
      </c>
      <c r="DA13" s="596"/>
      <c r="DB13" s="596"/>
      <c r="DC13" s="596"/>
      <c r="DD13" s="602">
        <v>3453809</v>
      </c>
      <c r="DE13" s="594"/>
      <c r="DF13" s="594"/>
      <c r="DG13" s="594"/>
      <c r="DH13" s="594"/>
      <c r="DI13" s="594"/>
      <c r="DJ13" s="594"/>
      <c r="DK13" s="594"/>
      <c r="DL13" s="594"/>
      <c r="DM13" s="594"/>
      <c r="DN13" s="594"/>
      <c r="DO13" s="594"/>
      <c r="DP13" s="595"/>
      <c r="DQ13" s="602">
        <v>5417018</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436463</v>
      </c>
      <c r="BH14" s="594"/>
      <c r="BI14" s="594"/>
      <c r="BJ14" s="594"/>
      <c r="BK14" s="594"/>
      <c r="BL14" s="594"/>
      <c r="BM14" s="594"/>
      <c r="BN14" s="595"/>
      <c r="BO14" s="596">
        <v>0.9</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4332200</v>
      </c>
      <c r="CS14" s="594"/>
      <c r="CT14" s="594"/>
      <c r="CU14" s="594"/>
      <c r="CV14" s="594"/>
      <c r="CW14" s="594"/>
      <c r="CX14" s="594"/>
      <c r="CY14" s="595"/>
      <c r="CZ14" s="596">
        <v>3.5</v>
      </c>
      <c r="DA14" s="596"/>
      <c r="DB14" s="596"/>
      <c r="DC14" s="596"/>
      <c r="DD14" s="602">
        <v>485547</v>
      </c>
      <c r="DE14" s="594"/>
      <c r="DF14" s="594"/>
      <c r="DG14" s="594"/>
      <c r="DH14" s="594"/>
      <c r="DI14" s="594"/>
      <c r="DJ14" s="594"/>
      <c r="DK14" s="594"/>
      <c r="DL14" s="594"/>
      <c r="DM14" s="594"/>
      <c r="DN14" s="594"/>
      <c r="DO14" s="594"/>
      <c r="DP14" s="595"/>
      <c r="DQ14" s="602">
        <v>3831700</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175195</v>
      </c>
      <c r="S15" s="594"/>
      <c r="T15" s="594"/>
      <c r="U15" s="594"/>
      <c r="V15" s="594"/>
      <c r="W15" s="594"/>
      <c r="X15" s="594"/>
      <c r="Y15" s="595"/>
      <c r="Z15" s="596">
        <v>0.1</v>
      </c>
      <c r="AA15" s="596"/>
      <c r="AB15" s="596"/>
      <c r="AC15" s="596"/>
      <c r="AD15" s="597">
        <v>175195</v>
      </c>
      <c r="AE15" s="597"/>
      <c r="AF15" s="597"/>
      <c r="AG15" s="597"/>
      <c r="AH15" s="597"/>
      <c r="AI15" s="597"/>
      <c r="AJ15" s="597"/>
      <c r="AK15" s="597"/>
      <c r="AL15" s="598">
        <v>0.3</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1912555</v>
      </c>
      <c r="BH15" s="594"/>
      <c r="BI15" s="594"/>
      <c r="BJ15" s="594"/>
      <c r="BK15" s="594"/>
      <c r="BL15" s="594"/>
      <c r="BM15" s="594"/>
      <c r="BN15" s="595"/>
      <c r="BO15" s="596">
        <v>3.7</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13402384</v>
      </c>
      <c r="CS15" s="594"/>
      <c r="CT15" s="594"/>
      <c r="CU15" s="594"/>
      <c r="CV15" s="594"/>
      <c r="CW15" s="594"/>
      <c r="CX15" s="594"/>
      <c r="CY15" s="595"/>
      <c r="CZ15" s="596">
        <v>10.7</v>
      </c>
      <c r="DA15" s="596"/>
      <c r="DB15" s="596"/>
      <c r="DC15" s="596"/>
      <c r="DD15" s="602">
        <v>3022646</v>
      </c>
      <c r="DE15" s="594"/>
      <c r="DF15" s="594"/>
      <c r="DG15" s="594"/>
      <c r="DH15" s="594"/>
      <c r="DI15" s="594"/>
      <c r="DJ15" s="594"/>
      <c r="DK15" s="594"/>
      <c r="DL15" s="594"/>
      <c r="DM15" s="594"/>
      <c r="DN15" s="594"/>
      <c r="DO15" s="594"/>
      <c r="DP15" s="595"/>
      <c r="DQ15" s="602">
        <v>9106801</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15779277</v>
      </c>
      <c r="S16" s="594"/>
      <c r="T16" s="594"/>
      <c r="U16" s="594"/>
      <c r="V16" s="594"/>
      <c r="W16" s="594"/>
      <c r="X16" s="594"/>
      <c r="Y16" s="595"/>
      <c r="Z16" s="596">
        <v>12.6</v>
      </c>
      <c r="AA16" s="596"/>
      <c r="AB16" s="596"/>
      <c r="AC16" s="596"/>
      <c r="AD16" s="597">
        <v>14960051</v>
      </c>
      <c r="AE16" s="597"/>
      <c r="AF16" s="597"/>
      <c r="AG16" s="597"/>
      <c r="AH16" s="597"/>
      <c r="AI16" s="597"/>
      <c r="AJ16" s="597"/>
      <c r="AK16" s="597"/>
      <c r="AL16" s="598">
        <v>21.5</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84689</v>
      </c>
      <c r="CS16" s="594"/>
      <c r="CT16" s="594"/>
      <c r="CU16" s="594"/>
      <c r="CV16" s="594"/>
      <c r="CW16" s="594"/>
      <c r="CX16" s="594"/>
      <c r="CY16" s="595"/>
      <c r="CZ16" s="596">
        <v>0.1</v>
      </c>
      <c r="DA16" s="596"/>
      <c r="DB16" s="596"/>
      <c r="DC16" s="596"/>
      <c r="DD16" s="602" t="s">
        <v>221</v>
      </c>
      <c r="DE16" s="594"/>
      <c r="DF16" s="594"/>
      <c r="DG16" s="594"/>
      <c r="DH16" s="594"/>
      <c r="DI16" s="594"/>
      <c r="DJ16" s="594"/>
      <c r="DK16" s="594"/>
      <c r="DL16" s="594"/>
      <c r="DM16" s="594"/>
      <c r="DN16" s="594"/>
      <c r="DO16" s="594"/>
      <c r="DP16" s="595"/>
      <c r="DQ16" s="602">
        <v>6309</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14960051</v>
      </c>
      <c r="S17" s="594"/>
      <c r="T17" s="594"/>
      <c r="U17" s="594"/>
      <c r="V17" s="594"/>
      <c r="W17" s="594"/>
      <c r="X17" s="594"/>
      <c r="Y17" s="595"/>
      <c r="Z17" s="596">
        <v>11.9</v>
      </c>
      <c r="AA17" s="596"/>
      <c r="AB17" s="596"/>
      <c r="AC17" s="596"/>
      <c r="AD17" s="597">
        <v>14960051</v>
      </c>
      <c r="AE17" s="597"/>
      <c r="AF17" s="597"/>
      <c r="AG17" s="597"/>
      <c r="AH17" s="597"/>
      <c r="AI17" s="597"/>
      <c r="AJ17" s="597"/>
      <c r="AK17" s="597"/>
      <c r="AL17" s="598">
        <v>21.5</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18480537</v>
      </c>
      <c r="CS17" s="594"/>
      <c r="CT17" s="594"/>
      <c r="CU17" s="594"/>
      <c r="CV17" s="594"/>
      <c r="CW17" s="594"/>
      <c r="CX17" s="594"/>
      <c r="CY17" s="595"/>
      <c r="CZ17" s="596">
        <v>14.7</v>
      </c>
      <c r="DA17" s="596"/>
      <c r="DB17" s="596"/>
      <c r="DC17" s="596"/>
      <c r="DD17" s="602" t="s">
        <v>221</v>
      </c>
      <c r="DE17" s="594"/>
      <c r="DF17" s="594"/>
      <c r="DG17" s="594"/>
      <c r="DH17" s="594"/>
      <c r="DI17" s="594"/>
      <c r="DJ17" s="594"/>
      <c r="DK17" s="594"/>
      <c r="DL17" s="594"/>
      <c r="DM17" s="594"/>
      <c r="DN17" s="594"/>
      <c r="DO17" s="594"/>
      <c r="DP17" s="595"/>
      <c r="DQ17" s="602">
        <v>18189342</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819226</v>
      </c>
      <c r="S18" s="594"/>
      <c r="T18" s="594"/>
      <c r="U18" s="594"/>
      <c r="V18" s="594"/>
      <c r="W18" s="594"/>
      <c r="X18" s="594"/>
      <c r="Y18" s="595"/>
      <c r="Z18" s="596">
        <v>0.7</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v>6040</v>
      </c>
      <c r="CS18" s="594"/>
      <c r="CT18" s="594"/>
      <c r="CU18" s="594"/>
      <c r="CV18" s="594"/>
      <c r="CW18" s="594"/>
      <c r="CX18" s="594"/>
      <c r="CY18" s="595"/>
      <c r="CZ18" s="596">
        <v>0</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4143764</v>
      </c>
      <c r="BH19" s="594"/>
      <c r="BI19" s="594"/>
      <c r="BJ19" s="594"/>
      <c r="BK19" s="594"/>
      <c r="BL19" s="594"/>
      <c r="BM19" s="594"/>
      <c r="BN19" s="595"/>
      <c r="BO19" s="596">
        <v>8.1</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73204258</v>
      </c>
      <c r="S20" s="594"/>
      <c r="T20" s="594"/>
      <c r="U20" s="594"/>
      <c r="V20" s="594"/>
      <c r="W20" s="594"/>
      <c r="X20" s="594"/>
      <c r="Y20" s="595"/>
      <c r="Z20" s="596">
        <v>58.3</v>
      </c>
      <c r="AA20" s="596"/>
      <c r="AB20" s="596"/>
      <c r="AC20" s="596"/>
      <c r="AD20" s="597">
        <v>69186400</v>
      </c>
      <c r="AE20" s="597"/>
      <c r="AF20" s="597"/>
      <c r="AG20" s="597"/>
      <c r="AH20" s="597"/>
      <c r="AI20" s="597"/>
      <c r="AJ20" s="597"/>
      <c r="AK20" s="597"/>
      <c r="AL20" s="598">
        <v>99.5</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4143764</v>
      </c>
      <c r="BH20" s="594"/>
      <c r="BI20" s="594"/>
      <c r="BJ20" s="594"/>
      <c r="BK20" s="594"/>
      <c r="BL20" s="594"/>
      <c r="BM20" s="594"/>
      <c r="BN20" s="595"/>
      <c r="BO20" s="596">
        <v>8.1</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125406499</v>
      </c>
      <c r="CS20" s="594"/>
      <c r="CT20" s="594"/>
      <c r="CU20" s="594"/>
      <c r="CV20" s="594"/>
      <c r="CW20" s="594"/>
      <c r="CX20" s="594"/>
      <c r="CY20" s="595"/>
      <c r="CZ20" s="596">
        <v>100</v>
      </c>
      <c r="DA20" s="596"/>
      <c r="DB20" s="596"/>
      <c r="DC20" s="596"/>
      <c r="DD20" s="602">
        <v>9310058</v>
      </c>
      <c r="DE20" s="594"/>
      <c r="DF20" s="594"/>
      <c r="DG20" s="594"/>
      <c r="DH20" s="594"/>
      <c r="DI20" s="594"/>
      <c r="DJ20" s="594"/>
      <c r="DK20" s="594"/>
      <c r="DL20" s="594"/>
      <c r="DM20" s="594"/>
      <c r="DN20" s="594"/>
      <c r="DO20" s="594"/>
      <c r="DP20" s="595"/>
      <c r="DQ20" s="602">
        <v>83199169</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43058</v>
      </c>
      <c r="S21" s="594"/>
      <c r="T21" s="594"/>
      <c r="U21" s="594"/>
      <c r="V21" s="594"/>
      <c r="W21" s="594"/>
      <c r="X21" s="594"/>
      <c r="Y21" s="595"/>
      <c r="Z21" s="596">
        <v>0</v>
      </c>
      <c r="AA21" s="596"/>
      <c r="AB21" s="596"/>
      <c r="AC21" s="596"/>
      <c r="AD21" s="597">
        <v>43058</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6995</v>
      </c>
      <c r="BH21" s="594"/>
      <c r="BI21" s="594"/>
      <c r="BJ21" s="594"/>
      <c r="BK21" s="594"/>
      <c r="BL21" s="594"/>
      <c r="BM21" s="594"/>
      <c r="BN21" s="595"/>
      <c r="BO21" s="596">
        <v>0</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896257</v>
      </c>
      <c r="S22" s="594"/>
      <c r="T22" s="594"/>
      <c r="U22" s="594"/>
      <c r="V22" s="594"/>
      <c r="W22" s="594"/>
      <c r="X22" s="594"/>
      <c r="Y22" s="595"/>
      <c r="Z22" s="596">
        <v>0.7</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v>938137</v>
      </c>
      <c r="BH22" s="594"/>
      <c r="BI22" s="594"/>
      <c r="BJ22" s="594"/>
      <c r="BK22" s="594"/>
      <c r="BL22" s="594"/>
      <c r="BM22" s="594"/>
      <c r="BN22" s="595"/>
      <c r="BO22" s="596">
        <v>1.8</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1869555</v>
      </c>
      <c r="S23" s="594"/>
      <c r="T23" s="594"/>
      <c r="U23" s="594"/>
      <c r="V23" s="594"/>
      <c r="W23" s="594"/>
      <c r="X23" s="594"/>
      <c r="Y23" s="595"/>
      <c r="Z23" s="596">
        <v>1.5</v>
      </c>
      <c r="AA23" s="596"/>
      <c r="AB23" s="596"/>
      <c r="AC23" s="596"/>
      <c r="AD23" s="597">
        <v>225230</v>
      </c>
      <c r="AE23" s="597"/>
      <c r="AF23" s="597"/>
      <c r="AG23" s="597"/>
      <c r="AH23" s="597"/>
      <c r="AI23" s="597"/>
      <c r="AJ23" s="597"/>
      <c r="AK23" s="597"/>
      <c r="AL23" s="598">
        <v>0.3</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3198632</v>
      </c>
      <c r="BH23" s="594"/>
      <c r="BI23" s="594"/>
      <c r="BJ23" s="594"/>
      <c r="BK23" s="594"/>
      <c r="BL23" s="594"/>
      <c r="BM23" s="594"/>
      <c r="BN23" s="595"/>
      <c r="BO23" s="596">
        <v>6.2</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656635</v>
      </c>
      <c r="S24" s="594"/>
      <c r="T24" s="594"/>
      <c r="U24" s="594"/>
      <c r="V24" s="594"/>
      <c r="W24" s="594"/>
      <c r="X24" s="594"/>
      <c r="Y24" s="595"/>
      <c r="Z24" s="596">
        <v>0.5</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77145597</v>
      </c>
      <c r="CS24" s="583"/>
      <c r="CT24" s="583"/>
      <c r="CU24" s="583"/>
      <c r="CV24" s="583"/>
      <c r="CW24" s="583"/>
      <c r="CX24" s="583"/>
      <c r="CY24" s="584"/>
      <c r="CZ24" s="620">
        <v>61.5</v>
      </c>
      <c r="DA24" s="621"/>
      <c r="DB24" s="621"/>
      <c r="DC24" s="622"/>
      <c r="DD24" s="619">
        <v>50677924</v>
      </c>
      <c r="DE24" s="583"/>
      <c r="DF24" s="583"/>
      <c r="DG24" s="583"/>
      <c r="DH24" s="583"/>
      <c r="DI24" s="583"/>
      <c r="DJ24" s="583"/>
      <c r="DK24" s="584"/>
      <c r="DL24" s="619">
        <v>50037492</v>
      </c>
      <c r="DM24" s="583"/>
      <c r="DN24" s="583"/>
      <c r="DO24" s="583"/>
      <c r="DP24" s="583"/>
      <c r="DQ24" s="583"/>
      <c r="DR24" s="583"/>
      <c r="DS24" s="583"/>
      <c r="DT24" s="583"/>
      <c r="DU24" s="583"/>
      <c r="DV24" s="584"/>
      <c r="DW24" s="587">
        <v>65.400000000000006</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22368970</v>
      </c>
      <c r="S25" s="594"/>
      <c r="T25" s="594"/>
      <c r="U25" s="594"/>
      <c r="V25" s="594"/>
      <c r="W25" s="594"/>
      <c r="X25" s="594"/>
      <c r="Y25" s="595"/>
      <c r="Z25" s="596">
        <v>17.8</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24689853</v>
      </c>
      <c r="CS25" s="625"/>
      <c r="CT25" s="625"/>
      <c r="CU25" s="625"/>
      <c r="CV25" s="625"/>
      <c r="CW25" s="625"/>
      <c r="CX25" s="625"/>
      <c r="CY25" s="626"/>
      <c r="CZ25" s="627">
        <v>19.7</v>
      </c>
      <c r="DA25" s="628"/>
      <c r="DB25" s="628"/>
      <c r="DC25" s="629"/>
      <c r="DD25" s="602">
        <v>21731554</v>
      </c>
      <c r="DE25" s="625"/>
      <c r="DF25" s="625"/>
      <c r="DG25" s="625"/>
      <c r="DH25" s="625"/>
      <c r="DI25" s="625"/>
      <c r="DJ25" s="625"/>
      <c r="DK25" s="626"/>
      <c r="DL25" s="602">
        <v>21092293</v>
      </c>
      <c r="DM25" s="625"/>
      <c r="DN25" s="625"/>
      <c r="DO25" s="625"/>
      <c r="DP25" s="625"/>
      <c r="DQ25" s="625"/>
      <c r="DR25" s="625"/>
      <c r="DS25" s="625"/>
      <c r="DT25" s="625"/>
      <c r="DU25" s="625"/>
      <c r="DV25" s="626"/>
      <c r="DW25" s="598">
        <v>27.5</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v>3319</v>
      </c>
      <c r="S26" s="594"/>
      <c r="T26" s="594"/>
      <c r="U26" s="594"/>
      <c r="V26" s="594"/>
      <c r="W26" s="594"/>
      <c r="X26" s="594"/>
      <c r="Y26" s="595"/>
      <c r="Z26" s="596">
        <v>0</v>
      </c>
      <c r="AA26" s="596"/>
      <c r="AB26" s="596"/>
      <c r="AC26" s="596"/>
      <c r="AD26" s="597">
        <v>3319</v>
      </c>
      <c r="AE26" s="597"/>
      <c r="AF26" s="597"/>
      <c r="AG26" s="597"/>
      <c r="AH26" s="597"/>
      <c r="AI26" s="597"/>
      <c r="AJ26" s="597"/>
      <c r="AK26" s="597"/>
      <c r="AL26" s="598">
        <v>0</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17645325</v>
      </c>
      <c r="CS26" s="594"/>
      <c r="CT26" s="594"/>
      <c r="CU26" s="594"/>
      <c r="CV26" s="594"/>
      <c r="CW26" s="594"/>
      <c r="CX26" s="594"/>
      <c r="CY26" s="595"/>
      <c r="CZ26" s="627">
        <v>14.1</v>
      </c>
      <c r="DA26" s="628"/>
      <c r="DB26" s="628"/>
      <c r="DC26" s="629"/>
      <c r="DD26" s="602">
        <v>16321969</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6074664</v>
      </c>
      <c r="S27" s="594"/>
      <c r="T27" s="594"/>
      <c r="U27" s="594"/>
      <c r="V27" s="594"/>
      <c r="W27" s="594"/>
      <c r="X27" s="594"/>
      <c r="Y27" s="595"/>
      <c r="Z27" s="596">
        <v>4.8</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51198366</v>
      </c>
      <c r="BH27" s="594"/>
      <c r="BI27" s="594"/>
      <c r="BJ27" s="594"/>
      <c r="BK27" s="594"/>
      <c r="BL27" s="594"/>
      <c r="BM27" s="594"/>
      <c r="BN27" s="595"/>
      <c r="BO27" s="596">
        <v>100</v>
      </c>
      <c r="BP27" s="596"/>
      <c r="BQ27" s="596"/>
      <c r="BR27" s="596"/>
      <c r="BS27" s="602">
        <v>482775</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33975262</v>
      </c>
      <c r="CS27" s="625"/>
      <c r="CT27" s="625"/>
      <c r="CU27" s="625"/>
      <c r="CV27" s="625"/>
      <c r="CW27" s="625"/>
      <c r="CX27" s="625"/>
      <c r="CY27" s="626"/>
      <c r="CZ27" s="627">
        <v>27.1</v>
      </c>
      <c r="DA27" s="628"/>
      <c r="DB27" s="628"/>
      <c r="DC27" s="629"/>
      <c r="DD27" s="602">
        <v>10757083</v>
      </c>
      <c r="DE27" s="625"/>
      <c r="DF27" s="625"/>
      <c r="DG27" s="625"/>
      <c r="DH27" s="625"/>
      <c r="DI27" s="625"/>
      <c r="DJ27" s="625"/>
      <c r="DK27" s="626"/>
      <c r="DL27" s="602">
        <v>10756458</v>
      </c>
      <c r="DM27" s="625"/>
      <c r="DN27" s="625"/>
      <c r="DO27" s="625"/>
      <c r="DP27" s="625"/>
      <c r="DQ27" s="625"/>
      <c r="DR27" s="625"/>
      <c r="DS27" s="625"/>
      <c r="DT27" s="625"/>
      <c r="DU27" s="625"/>
      <c r="DV27" s="626"/>
      <c r="DW27" s="598">
        <v>14</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2171170</v>
      </c>
      <c r="S28" s="594"/>
      <c r="T28" s="594"/>
      <c r="U28" s="594"/>
      <c r="V28" s="594"/>
      <c r="W28" s="594"/>
      <c r="X28" s="594"/>
      <c r="Y28" s="595"/>
      <c r="Z28" s="596">
        <v>1.7</v>
      </c>
      <c r="AA28" s="596"/>
      <c r="AB28" s="596"/>
      <c r="AC28" s="596"/>
      <c r="AD28" s="597">
        <v>54306</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18480482</v>
      </c>
      <c r="CS28" s="594"/>
      <c r="CT28" s="594"/>
      <c r="CU28" s="594"/>
      <c r="CV28" s="594"/>
      <c r="CW28" s="594"/>
      <c r="CX28" s="594"/>
      <c r="CY28" s="595"/>
      <c r="CZ28" s="627">
        <v>14.7</v>
      </c>
      <c r="DA28" s="628"/>
      <c r="DB28" s="628"/>
      <c r="DC28" s="629"/>
      <c r="DD28" s="602">
        <v>18189287</v>
      </c>
      <c r="DE28" s="594"/>
      <c r="DF28" s="594"/>
      <c r="DG28" s="594"/>
      <c r="DH28" s="594"/>
      <c r="DI28" s="594"/>
      <c r="DJ28" s="594"/>
      <c r="DK28" s="595"/>
      <c r="DL28" s="602">
        <v>18188741</v>
      </c>
      <c r="DM28" s="594"/>
      <c r="DN28" s="594"/>
      <c r="DO28" s="594"/>
      <c r="DP28" s="594"/>
      <c r="DQ28" s="594"/>
      <c r="DR28" s="594"/>
      <c r="DS28" s="594"/>
      <c r="DT28" s="594"/>
      <c r="DU28" s="594"/>
      <c r="DV28" s="595"/>
      <c r="DW28" s="598">
        <v>23.8</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606276</v>
      </c>
      <c r="S29" s="594"/>
      <c r="T29" s="594"/>
      <c r="U29" s="594"/>
      <c r="V29" s="594"/>
      <c r="W29" s="594"/>
      <c r="X29" s="594"/>
      <c r="Y29" s="595"/>
      <c r="Z29" s="596">
        <v>0.5</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18462130</v>
      </c>
      <c r="CS29" s="625"/>
      <c r="CT29" s="625"/>
      <c r="CU29" s="625"/>
      <c r="CV29" s="625"/>
      <c r="CW29" s="625"/>
      <c r="CX29" s="625"/>
      <c r="CY29" s="626"/>
      <c r="CZ29" s="627">
        <v>14.7</v>
      </c>
      <c r="DA29" s="628"/>
      <c r="DB29" s="628"/>
      <c r="DC29" s="629"/>
      <c r="DD29" s="602">
        <v>18170935</v>
      </c>
      <c r="DE29" s="625"/>
      <c r="DF29" s="625"/>
      <c r="DG29" s="625"/>
      <c r="DH29" s="625"/>
      <c r="DI29" s="625"/>
      <c r="DJ29" s="625"/>
      <c r="DK29" s="626"/>
      <c r="DL29" s="602">
        <v>18170389</v>
      </c>
      <c r="DM29" s="625"/>
      <c r="DN29" s="625"/>
      <c r="DO29" s="625"/>
      <c r="DP29" s="625"/>
      <c r="DQ29" s="625"/>
      <c r="DR29" s="625"/>
      <c r="DS29" s="625"/>
      <c r="DT29" s="625"/>
      <c r="DU29" s="625"/>
      <c r="DV29" s="626"/>
      <c r="DW29" s="598">
        <v>23.7</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307610</v>
      </c>
      <c r="S30" s="594"/>
      <c r="T30" s="594"/>
      <c r="U30" s="594"/>
      <c r="V30" s="594"/>
      <c r="W30" s="594"/>
      <c r="X30" s="594"/>
      <c r="Y30" s="595"/>
      <c r="Z30" s="596">
        <v>0.2</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98.8</v>
      </c>
      <c r="BH30" s="652"/>
      <c r="BI30" s="652"/>
      <c r="BJ30" s="652"/>
      <c r="BK30" s="652"/>
      <c r="BL30" s="652"/>
      <c r="BM30" s="588">
        <v>93.3</v>
      </c>
      <c r="BN30" s="652"/>
      <c r="BO30" s="652"/>
      <c r="BP30" s="652"/>
      <c r="BQ30" s="653"/>
      <c r="BR30" s="651">
        <v>98.6</v>
      </c>
      <c r="BS30" s="652"/>
      <c r="BT30" s="652"/>
      <c r="BU30" s="652"/>
      <c r="BV30" s="652"/>
      <c r="BW30" s="652"/>
      <c r="BX30" s="588">
        <v>92.7</v>
      </c>
      <c r="BY30" s="652"/>
      <c r="BZ30" s="652"/>
      <c r="CA30" s="652"/>
      <c r="CB30" s="653"/>
      <c r="CD30" s="656"/>
      <c r="CE30" s="657"/>
      <c r="CF30" s="607" t="s">
        <v>293</v>
      </c>
      <c r="CG30" s="608"/>
      <c r="CH30" s="608"/>
      <c r="CI30" s="608"/>
      <c r="CJ30" s="608"/>
      <c r="CK30" s="608"/>
      <c r="CL30" s="608"/>
      <c r="CM30" s="608"/>
      <c r="CN30" s="608"/>
      <c r="CO30" s="608"/>
      <c r="CP30" s="608"/>
      <c r="CQ30" s="609"/>
      <c r="CR30" s="593">
        <v>15735397</v>
      </c>
      <c r="CS30" s="594"/>
      <c r="CT30" s="594"/>
      <c r="CU30" s="594"/>
      <c r="CV30" s="594"/>
      <c r="CW30" s="594"/>
      <c r="CX30" s="594"/>
      <c r="CY30" s="595"/>
      <c r="CZ30" s="627">
        <v>12.5</v>
      </c>
      <c r="DA30" s="628"/>
      <c r="DB30" s="628"/>
      <c r="DC30" s="629"/>
      <c r="DD30" s="602">
        <v>15445430</v>
      </c>
      <c r="DE30" s="594"/>
      <c r="DF30" s="594"/>
      <c r="DG30" s="594"/>
      <c r="DH30" s="594"/>
      <c r="DI30" s="594"/>
      <c r="DJ30" s="594"/>
      <c r="DK30" s="595"/>
      <c r="DL30" s="602">
        <v>15444931</v>
      </c>
      <c r="DM30" s="594"/>
      <c r="DN30" s="594"/>
      <c r="DO30" s="594"/>
      <c r="DP30" s="594"/>
      <c r="DQ30" s="594"/>
      <c r="DR30" s="594"/>
      <c r="DS30" s="594"/>
      <c r="DT30" s="594"/>
      <c r="DU30" s="594"/>
      <c r="DV30" s="595"/>
      <c r="DW30" s="598">
        <v>20.2</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367258</v>
      </c>
      <c r="S31" s="594"/>
      <c r="T31" s="594"/>
      <c r="U31" s="594"/>
      <c r="V31" s="594"/>
      <c r="W31" s="594"/>
      <c r="X31" s="594"/>
      <c r="Y31" s="595"/>
      <c r="Z31" s="596">
        <v>0.3</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99.1</v>
      </c>
      <c r="BH31" s="625"/>
      <c r="BI31" s="625"/>
      <c r="BJ31" s="625"/>
      <c r="BK31" s="625"/>
      <c r="BL31" s="625"/>
      <c r="BM31" s="599">
        <v>95.6</v>
      </c>
      <c r="BN31" s="649"/>
      <c r="BO31" s="649"/>
      <c r="BP31" s="649"/>
      <c r="BQ31" s="650"/>
      <c r="BR31" s="648">
        <v>98.9</v>
      </c>
      <c r="BS31" s="625"/>
      <c r="BT31" s="625"/>
      <c r="BU31" s="625"/>
      <c r="BV31" s="625"/>
      <c r="BW31" s="625"/>
      <c r="BX31" s="599">
        <v>95</v>
      </c>
      <c r="BY31" s="649"/>
      <c r="BZ31" s="649"/>
      <c r="CA31" s="649"/>
      <c r="CB31" s="650"/>
      <c r="CD31" s="656"/>
      <c r="CE31" s="657"/>
      <c r="CF31" s="607" t="s">
        <v>297</v>
      </c>
      <c r="CG31" s="608"/>
      <c r="CH31" s="608"/>
      <c r="CI31" s="608"/>
      <c r="CJ31" s="608"/>
      <c r="CK31" s="608"/>
      <c r="CL31" s="608"/>
      <c r="CM31" s="608"/>
      <c r="CN31" s="608"/>
      <c r="CO31" s="608"/>
      <c r="CP31" s="608"/>
      <c r="CQ31" s="609"/>
      <c r="CR31" s="593">
        <v>2726733</v>
      </c>
      <c r="CS31" s="625"/>
      <c r="CT31" s="625"/>
      <c r="CU31" s="625"/>
      <c r="CV31" s="625"/>
      <c r="CW31" s="625"/>
      <c r="CX31" s="625"/>
      <c r="CY31" s="626"/>
      <c r="CZ31" s="627">
        <v>2.2000000000000002</v>
      </c>
      <c r="DA31" s="628"/>
      <c r="DB31" s="628"/>
      <c r="DC31" s="629"/>
      <c r="DD31" s="602">
        <v>2725505</v>
      </c>
      <c r="DE31" s="625"/>
      <c r="DF31" s="625"/>
      <c r="DG31" s="625"/>
      <c r="DH31" s="625"/>
      <c r="DI31" s="625"/>
      <c r="DJ31" s="625"/>
      <c r="DK31" s="626"/>
      <c r="DL31" s="602">
        <v>2725458</v>
      </c>
      <c r="DM31" s="625"/>
      <c r="DN31" s="625"/>
      <c r="DO31" s="625"/>
      <c r="DP31" s="625"/>
      <c r="DQ31" s="625"/>
      <c r="DR31" s="625"/>
      <c r="DS31" s="625"/>
      <c r="DT31" s="625"/>
      <c r="DU31" s="625"/>
      <c r="DV31" s="626"/>
      <c r="DW31" s="598">
        <v>3.6</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2928156</v>
      </c>
      <c r="S32" s="594"/>
      <c r="T32" s="594"/>
      <c r="U32" s="594"/>
      <c r="V32" s="594"/>
      <c r="W32" s="594"/>
      <c r="X32" s="594"/>
      <c r="Y32" s="595"/>
      <c r="Z32" s="596">
        <v>2.2999999999999998</v>
      </c>
      <c r="AA32" s="596"/>
      <c r="AB32" s="596"/>
      <c r="AC32" s="596"/>
      <c r="AD32" s="597">
        <v>2642</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98.4</v>
      </c>
      <c r="BH32" s="661"/>
      <c r="BI32" s="661"/>
      <c r="BJ32" s="661"/>
      <c r="BK32" s="661"/>
      <c r="BL32" s="661"/>
      <c r="BM32" s="662">
        <v>91.3</v>
      </c>
      <c r="BN32" s="661"/>
      <c r="BO32" s="661"/>
      <c r="BP32" s="661"/>
      <c r="BQ32" s="663"/>
      <c r="BR32" s="660">
        <v>98.2</v>
      </c>
      <c r="BS32" s="661"/>
      <c r="BT32" s="661"/>
      <c r="BU32" s="661"/>
      <c r="BV32" s="661"/>
      <c r="BW32" s="661"/>
      <c r="BX32" s="662">
        <v>90.6</v>
      </c>
      <c r="BY32" s="661"/>
      <c r="BZ32" s="661"/>
      <c r="CA32" s="661"/>
      <c r="CB32" s="663"/>
      <c r="CD32" s="658"/>
      <c r="CE32" s="659"/>
      <c r="CF32" s="607" t="s">
        <v>300</v>
      </c>
      <c r="CG32" s="608"/>
      <c r="CH32" s="608"/>
      <c r="CI32" s="608"/>
      <c r="CJ32" s="608"/>
      <c r="CK32" s="608"/>
      <c r="CL32" s="608"/>
      <c r="CM32" s="608"/>
      <c r="CN32" s="608"/>
      <c r="CO32" s="608"/>
      <c r="CP32" s="608"/>
      <c r="CQ32" s="609"/>
      <c r="CR32" s="593">
        <v>18352</v>
      </c>
      <c r="CS32" s="594"/>
      <c r="CT32" s="594"/>
      <c r="CU32" s="594"/>
      <c r="CV32" s="594"/>
      <c r="CW32" s="594"/>
      <c r="CX32" s="594"/>
      <c r="CY32" s="595"/>
      <c r="CZ32" s="627">
        <v>0</v>
      </c>
      <c r="DA32" s="628"/>
      <c r="DB32" s="628"/>
      <c r="DC32" s="629"/>
      <c r="DD32" s="602">
        <v>18352</v>
      </c>
      <c r="DE32" s="594"/>
      <c r="DF32" s="594"/>
      <c r="DG32" s="594"/>
      <c r="DH32" s="594"/>
      <c r="DI32" s="594"/>
      <c r="DJ32" s="594"/>
      <c r="DK32" s="595"/>
      <c r="DL32" s="602">
        <v>18352</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14121000</v>
      </c>
      <c r="S33" s="594"/>
      <c r="T33" s="594"/>
      <c r="U33" s="594"/>
      <c r="V33" s="594"/>
      <c r="W33" s="594"/>
      <c r="X33" s="594"/>
      <c r="Y33" s="595"/>
      <c r="Z33" s="596">
        <v>11.2</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38866155</v>
      </c>
      <c r="CS33" s="625"/>
      <c r="CT33" s="625"/>
      <c r="CU33" s="625"/>
      <c r="CV33" s="625"/>
      <c r="CW33" s="625"/>
      <c r="CX33" s="625"/>
      <c r="CY33" s="626"/>
      <c r="CZ33" s="627">
        <v>31</v>
      </c>
      <c r="DA33" s="628"/>
      <c r="DB33" s="628"/>
      <c r="DC33" s="629"/>
      <c r="DD33" s="602">
        <v>31237709</v>
      </c>
      <c r="DE33" s="625"/>
      <c r="DF33" s="625"/>
      <c r="DG33" s="625"/>
      <c r="DH33" s="625"/>
      <c r="DI33" s="625"/>
      <c r="DJ33" s="625"/>
      <c r="DK33" s="626"/>
      <c r="DL33" s="602">
        <v>25775501</v>
      </c>
      <c r="DM33" s="625"/>
      <c r="DN33" s="625"/>
      <c r="DO33" s="625"/>
      <c r="DP33" s="625"/>
      <c r="DQ33" s="625"/>
      <c r="DR33" s="625"/>
      <c r="DS33" s="625"/>
      <c r="DT33" s="625"/>
      <c r="DU33" s="625"/>
      <c r="DV33" s="626"/>
      <c r="DW33" s="598">
        <v>33.700000000000003</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v>46500</v>
      </c>
      <c r="S34" s="594"/>
      <c r="T34" s="594"/>
      <c r="U34" s="594"/>
      <c r="V34" s="594"/>
      <c r="W34" s="594"/>
      <c r="X34" s="594"/>
      <c r="Y34" s="595"/>
      <c r="Z34" s="596">
        <v>0</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17007202</v>
      </c>
      <c r="CS34" s="594"/>
      <c r="CT34" s="594"/>
      <c r="CU34" s="594"/>
      <c r="CV34" s="594"/>
      <c r="CW34" s="594"/>
      <c r="CX34" s="594"/>
      <c r="CY34" s="595"/>
      <c r="CZ34" s="627">
        <v>13.6</v>
      </c>
      <c r="DA34" s="628"/>
      <c r="DB34" s="628"/>
      <c r="DC34" s="629"/>
      <c r="DD34" s="602">
        <v>13697472</v>
      </c>
      <c r="DE34" s="594"/>
      <c r="DF34" s="594"/>
      <c r="DG34" s="594"/>
      <c r="DH34" s="594"/>
      <c r="DI34" s="594"/>
      <c r="DJ34" s="594"/>
      <c r="DK34" s="595"/>
      <c r="DL34" s="602">
        <v>12753442</v>
      </c>
      <c r="DM34" s="594"/>
      <c r="DN34" s="594"/>
      <c r="DO34" s="594"/>
      <c r="DP34" s="594"/>
      <c r="DQ34" s="594"/>
      <c r="DR34" s="594"/>
      <c r="DS34" s="594"/>
      <c r="DT34" s="594"/>
      <c r="DU34" s="594"/>
      <c r="DV34" s="595"/>
      <c r="DW34" s="598">
        <v>16.7</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7000900</v>
      </c>
      <c r="S35" s="594"/>
      <c r="T35" s="594"/>
      <c r="U35" s="594"/>
      <c r="V35" s="594"/>
      <c r="W35" s="594"/>
      <c r="X35" s="594"/>
      <c r="Y35" s="595"/>
      <c r="Z35" s="596">
        <v>5.6</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14396355</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40399</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1129694</v>
      </c>
      <c r="CS35" s="625"/>
      <c r="CT35" s="625"/>
      <c r="CU35" s="625"/>
      <c r="CV35" s="625"/>
      <c r="CW35" s="625"/>
      <c r="CX35" s="625"/>
      <c r="CY35" s="626"/>
      <c r="CZ35" s="627">
        <v>0.9</v>
      </c>
      <c r="DA35" s="628"/>
      <c r="DB35" s="628"/>
      <c r="DC35" s="629"/>
      <c r="DD35" s="602">
        <v>673950</v>
      </c>
      <c r="DE35" s="625"/>
      <c r="DF35" s="625"/>
      <c r="DG35" s="625"/>
      <c r="DH35" s="625"/>
      <c r="DI35" s="625"/>
      <c r="DJ35" s="625"/>
      <c r="DK35" s="626"/>
      <c r="DL35" s="602">
        <v>673950</v>
      </c>
      <c r="DM35" s="625"/>
      <c r="DN35" s="625"/>
      <c r="DO35" s="625"/>
      <c r="DP35" s="625"/>
      <c r="DQ35" s="625"/>
      <c r="DR35" s="625"/>
      <c r="DS35" s="625"/>
      <c r="DT35" s="625"/>
      <c r="DU35" s="625"/>
      <c r="DV35" s="626"/>
      <c r="DW35" s="598">
        <v>0.9</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125618186</v>
      </c>
      <c r="S36" s="666"/>
      <c r="T36" s="666"/>
      <c r="U36" s="666"/>
      <c r="V36" s="666"/>
      <c r="W36" s="666"/>
      <c r="X36" s="666"/>
      <c r="Y36" s="667"/>
      <c r="Z36" s="668">
        <v>100</v>
      </c>
      <c r="AA36" s="668"/>
      <c r="AB36" s="668"/>
      <c r="AC36" s="668"/>
      <c r="AD36" s="669">
        <v>69514955</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2127000</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-211267</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8296342</v>
      </c>
      <c r="CS36" s="594"/>
      <c r="CT36" s="594"/>
      <c r="CU36" s="594"/>
      <c r="CV36" s="594"/>
      <c r="CW36" s="594"/>
      <c r="CX36" s="594"/>
      <c r="CY36" s="595"/>
      <c r="CZ36" s="627">
        <v>6.6</v>
      </c>
      <c r="DA36" s="628"/>
      <c r="DB36" s="628"/>
      <c r="DC36" s="629"/>
      <c r="DD36" s="602">
        <v>7873002</v>
      </c>
      <c r="DE36" s="594"/>
      <c r="DF36" s="594"/>
      <c r="DG36" s="594"/>
      <c r="DH36" s="594"/>
      <c r="DI36" s="594"/>
      <c r="DJ36" s="594"/>
      <c r="DK36" s="595"/>
      <c r="DL36" s="602">
        <v>4631041</v>
      </c>
      <c r="DM36" s="594"/>
      <c r="DN36" s="594"/>
      <c r="DO36" s="594"/>
      <c r="DP36" s="594"/>
      <c r="DQ36" s="594"/>
      <c r="DR36" s="594"/>
      <c r="DS36" s="594"/>
      <c r="DT36" s="594"/>
      <c r="DU36" s="594"/>
      <c r="DV36" s="595"/>
      <c r="DW36" s="598">
        <v>6</v>
      </c>
      <c r="DX36" s="623"/>
      <c r="DY36" s="623"/>
      <c r="DZ36" s="623"/>
      <c r="EA36" s="623"/>
      <c r="EB36" s="623"/>
      <c r="EC36" s="624"/>
    </row>
    <row r="37" spans="2:133" ht="11.25" customHeight="1">
      <c r="AQ37" s="672" t="s">
        <v>315</v>
      </c>
      <c r="AR37" s="673"/>
      <c r="AS37" s="673"/>
      <c r="AT37" s="673"/>
      <c r="AU37" s="673"/>
      <c r="AV37" s="673"/>
      <c r="AW37" s="673"/>
      <c r="AX37" s="673"/>
      <c r="AY37" s="674"/>
      <c r="AZ37" s="593">
        <v>1285434</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53631</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60924</v>
      </c>
      <c r="CS37" s="625"/>
      <c r="CT37" s="625"/>
      <c r="CU37" s="625"/>
      <c r="CV37" s="625"/>
      <c r="CW37" s="625"/>
      <c r="CX37" s="625"/>
      <c r="CY37" s="626"/>
      <c r="CZ37" s="627">
        <v>0</v>
      </c>
      <c r="DA37" s="628"/>
      <c r="DB37" s="628"/>
      <c r="DC37" s="629"/>
      <c r="DD37" s="602">
        <v>60924</v>
      </c>
      <c r="DE37" s="625"/>
      <c r="DF37" s="625"/>
      <c r="DG37" s="625"/>
      <c r="DH37" s="625"/>
      <c r="DI37" s="625"/>
      <c r="DJ37" s="625"/>
      <c r="DK37" s="626"/>
      <c r="DL37" s="602">
        <v>60924</v>
      </c>
      <c r="DM37" s="625"/>
      <c r="DN37" s="625"/>
      <c r="DO37" s="625"/>
      <c r="DP37" s="625"/>
      <c r="DQ37" s="625"/>
      <c r="DR37" s="625"/>
      <c r="DS37" s="625"/>
      <c r="DT37" s="625"/>
      <c r="DU37" s="625"/>
      <c r="DV37" s="626"/>
      <c r="DW37" s="598">
        <v>0.1</v>
      </c>
      <c r="DX37" s="623"/>
      <c r="DY37" s="623"/>
      <c r="DZ37" s="623"/>
      <c r="EA37" s="623"/>
      <c r="EB37" s="623"/>
      <c r="EC37" s="624"/>
    </row>
    <row r="38" spans="2:133" ht="11.25" customHeight="1">
      <c r="AQ38" s="672" t="s">
        <v>318</v>
      </c>
      <c r="AR38" s="673"/>
      <c r="AS38" s="673"/>
      <c r="AT38" s="673"/>
      <c r="AU38" s="673"/>
      <c r="AV38" s="673"/>
      <c r="AW38" s="673"/>
      <c r="AX38" s="673"/>
      <c r="AY38" s="674"/>
      <c r="AZ38" s="593">
        <v>476045</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89508</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10457246</v>
      </c>
      <c r="CS38" s="594"/>
      <c r="CT38" s="594"/>
      <c r="CU38" s="594"/>
      <c r="CV38" s="594"/>
      <c r="CW38" s="594"/>
      <c r="CX38" s="594"/>
      <c r="CY38" s="595"/>
      <c r="CZ38" s="627">
        <v>8.3000000000000007</v>
      </c>
      <c r="DA38" s="628"/>
      <c r="DB38" s="628"/>
      <c r="DC38" s="629"/>
      <c r="DD38" s="602">
        <v>8768071</v>
      </c>
      <c r="DE38" s="594"/>
      <c r="DF38" s="594"/>
      <c r="DG38" s="594"/>
      <c r="DH38" s="594"/>
      <c r="DI38" s="594"/>
      <c r="DJ38" s="594"/>
      <c r="DK38" s="595"/>
      <c r="DL38" s="602">
        <v>7715136</v>
      </c>
      <c r="DM38" s="594"/>
      <c r="DN38" s="594"/>
      <c r="DO38" s="594"/>
      <c r="DP38" s="594"/>
      <c r="DQ38" s="594"/>
      <c r="DR38" s="594"/>
      <c r="DS38" s="594"/>
      <c r="DT38" s="594"/>
      <c r="DU38" s="594"/>
      <c r="DV38" s="595"/>
      <c r="DW38" s="598">
        <v>10.1</v>
      </c>
      <c r="DX38" s="623"/>
      <c r="DY38" s="623"/>
      <c r="DZ38" s="623"/>
      <c r="EA38" s="623"/>
      <c r="EB38" s="623"/>
      <c r="EC38" s="624"/>
    </row>
    <row r="39" spans="2:133" ht="11.25" customHeight="1">
      <c r="AQ39" s="672" t="s">
        <v>321</v>
      </c>
      <c r="AR39" s="673"/>
      <c r="AS39" s="673"/>
      <c r="AT39" s="673"/>
      <c r="AU39" s="673"/>
      <c r="AV39" s="673"/>
      <c r="AW39" s="673"/>
      <c r="AX39" s="673"/>
      <c r="AY39" s="674"/>
      <c r="AZ39" s="593">
        <v>401700</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92</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832281</v>
      </c>
      <c r="CS39" s="625"/>
      <c r="CT39" s="625"/>
      <c r="CU39" s="625"/>
      <c r="CV39" s="625"/>
      <c r="CW39" s="625"/>
      <c r="CX39" s="625"/>
      <c r="CY39" s="626"/>
      <c r="CZ39" s="627">
        <v>0.7</v>
      </c>
      <c r="DA39" s="628"/>
      <c r="DB39" s="628"/>
      <c r="DC39" s="629"/>
      <c r="DD39" s="602">
        <v>223282</v>
      </c>
      <c r="DE39" s="625"/>
      <c r="DF39" s="625"/>
      <c r="DG39" s="625"/>
      <c r="DH39" s="625"/>
      <c r="DI39" s="625"/>
      <c r="DJ39" s="625"/>
      <c r="DK39" s="626"/>
      <c r="DL39" s="602" t="s">
        <v>325</v>
      </c>
      <c r="DM39" s="625"/>
      <c r="DN39" s="625"/>
      <c r="DO39" s="625"/>
      <c r="DP39" s="625"/>
      <c r="DQ39" s="625"/>
      <c r="DR39" s="625"/>
      <c r="DS39" s="625"/>
      <c r="DT39" s="625"/>
      <c r="DU39" s="625"/>
      <c r="DV39" s="626"/>
      <c r="DW39" s="598" t="s">
        <v>325</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2250724</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96</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1143390</v>
      </c>
      <c r="CS40" s="594"/>
      <c r="CT40" s="594"/>
      <c r="CU40" s="594"/>
      <c r="CV40" s="594"/>
      <c r="CW40" s="594"/>
      <c r="CX40" s="594"/>
      <c r="CY40" s="595"/>
      <c r="CZ40" s="627">
        <v>0.9</v>
      </c>
      <c r="DA40" s="628"/>
      <c r="DB40" s="628"/>
      <c r="DC40" s="629"/>
      <c r="DD40" s="602">
        <v>1932</v>
      </c>
      <c r="DE40" s="594"/>
      <c r="DF40" s="594"/>
      <c r="DG40" s="594"/>
      <c r="DH40" s="594"/>
      <c r="DI40" s="594"/>
      <c r="DJ40" s="594"/>
      <c r="DK40" s="595"/>
      <c r="DL40" s="602">
        <v>1932</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7855452</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282</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9394747</v>
      </c>
      <c r="CS42" s="594"/>
      <c r="CT42" s="594"/>
      <c r="CU42" s="594"/>
      <c r="CV42" s="594"/>
      <c r="CW42" s="594"/>
      <c r="CX42" s="594"/>
      <c r="CY42" s="595"/>
      <c r="CZ42" s="627">
        <v>7.5</v>
      </c>
      <c r="DA42" s="676"/>
      <c r="DB42" s="676"/>
      <c r="DC42" s="677"/>
      <c r="DD42" s="602">
        <v>1283536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571624</v>
      </c>
      <c r="CS43" s="625"/>
      <c r="CT43" s="625"/>
      <c r="CU43" s="625"/>
      <c r="CV43" s="625"/>
      <c r="CW43" s="625"/>
      <c r="CX43" s="625"/>
      <c r="CY43" s="626"/>
      <c r="CZ43" s="627">
        <v>0.5</v>
      </c>
      <c r="DA43" s="628"/>
      <c r="DB43" s="628"/>
      <c r="DC43" s="629"/>
      <c r="DD43" s="602">
        <v>548524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9310058</v>
      </c>
      <c r="CS44" s="594"/>
      <c r="CT44" s="594"/>
      <c r="CU44" s="594"/>
      <c r="CV44" s="594"/>
      <c r="CW44" s="594"/>
      <c r="CX44" s="594"/>
      <c r="CY44" s="595"/>
      <c r="CZ44" s="627">
        <v>7.4</v>
      </c>
      <c r="DA44" s="676"/>
      <c r="DB44" s="676"/>
      <c r="DC44" s="677"/>
      <c r="DD44" s="602">
        <v>1277227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4312256</v>
      </c>
      <c r="CS45" s="625"/>
      <c r="CT45" s="625"/>
      <c r="CU45" s="625"/>
      <c r="CV45" s="625"/>
      <c r="CW45" s="625"/>
      <c r="CX45" s="625"/>
      <c r="CY45" s="626"/>
      <c r="CZ45" s="627">
        <v>3.4</v>
      </c>
      <c r="DA45" s="628"/>
      <c r="DB45" s="628"/>
      <c r="DC45" s="629"/>
      <c r="DD45" s="602">
        <v>83805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4971222</v>
      </c>
      <c r="CS46" s="594"/>
      <c r="CT46" s="594"/>
      <c r="CU46" s="594"/>
      <c r="CV46" s="594"/>
      <c r="CW46" s="594"/>
      <c r="CX46" s="594"/>
      <c r="CY46" s="595"/>
      <c r="CZ46" s="627">
        <v>4</v>
      </c>
      <c r="DA46" s="676"/>
      <c r="DB46" s="676"/>
      <c r="DC46" s="677"/>
      <c r="DD46" s="602">
        <v>1192042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84689</v>
      </c>
      <c r="CS47" s="625"/>
      <c r="CT47" s="625"/>
      <c r="CU47" s="625"/>
      <c r="CV47" s="625"/>
      <c r="CW47" s="625"/>
      <c r="CX47" s="625"/>
      <c r="CY47" s="626"/>
      <c r="CZ47" s="627">
        <v>0.1</v>
      </c>
      <c r="DA47" s="628"/>
      <c r="DB47" s="628"/>
      <c r="DC47" s="629"/>
      <c r="DD47" s="602">
        <v>6309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325</v>
      </c>
      <c r="CS48" s="594"/>
      <c r="CT48" s="594"/>
      <c r="CU48" s="594"/>
      <c r="CV48" s="594"/>
      <c r="CW48" s="594"/>
      <c r="CX48" s="594"/>
      <c r="CY48" s="595"/>
      <c r="CZ48" s="627" t="s">
        <v>325</v>
      </c>
      <c r="DA48" s="676"/>
      <c r="DB48" s="676"/>
      <c r="DC48" s="677"/>
      <c r="DD48" s="602" t="s">
        <v>325</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125406499</v>
      </c>
      <c r="CS49" s="661"/>
      <c r="CT49" s="661"/>
      <c r="CU49" s="661"/>
      <c r="CV49" s="661"/>
      <c r="CW49" s="661"/>
      <c r="CX49" s="661"/>
      <c r="CY49" s="688"/>
      <c r="CZ49" s="689">
        <v>100</v>
      </c>
      <c r="DA49" s="690"/>
      <c r="DB49" s="690"/>
      <c r="DC49" s="691"/>
      <c r="DD49" s="692">
        <v>83199169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sqref="A1:A104857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29" t="s">
        <v>345</v>
      </c>
      <c r="DK2" s="730"/>
      <c r="DL2" s="730"/>
      <c r="DM2" s="730"/>
      <c r="DN2" s="730"/>
      <c r="DO2" s="731"/>
      <c r="DP2" s="200"/>
      <c r="DQ2" s="729" t="s">
        <v>346</v>
      </c>
      <c r="DR2" s="730"/>
      <c r="DS2" s="730"/>
      <c r="DT2" s="730"/>
      <c r="DU2" s="730"/>
      <c r="DV2" s="730"/>
      <c r="DW2" s="730"/>
      <c r="DX2" s="730"/>
      <c r="DY2" s="730"/>
      <c r="DZ2" s="73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2" t="s">
        <v>347</v>
      </c>
      <c r="B4" s="732"/>
      <c r="C4" s="732"/>
      <c r="D4" s="732"/>
      <c r="E4" s="732"/>
      <c r="F4" s="732"/>
      <c r="G4" s="732"/>
      <c r="H4" s="732"/>
      <c r="I4" s="732"/>
      <c r="J4" s="732"/>
      <c r="K4" s="732"/>
      <c r="L4" s="732"/>
      <c r="M4" s="732"/>
      <c r="N4" s="732"/>
      <c r="O4" s="732"/>
      <c r="P4" s="732"/>
      <c r="Q4" s="732"/>
      <c r="R4" s="732"/>
      <c r="S4" s="732"/>
      <c r="T4" s="732"/>
      <c r="U4" s="732"/>
      <c r="V4" s="732"/>
      <c r="W4" s="732"/>
      <c r="X4" s="732"/>
      <c r="Y4" s="732"/>
      <c r="Z4" s="732"/>
      <c r="AA4" s="732"/>
      <c r="AB4" s="732"/>
      <c r="AC4" s="732"/>
      <c r="AD4" s="732"/>
      <c r="AE4" s="732"/>
      <c r="AF4" s="732"/>
      <c r="AG4" s="732"/>
      <c r="AH4" s="732"/>
      <c r="AI4" s="732"/>
      <c r="AJ4" s="732"/>
      <c r="AK4" s="732"/>
      <c r="AL4" s="732"/>
      <c r="AM4" s="732"/>
      <c r="AN4" s="732"/>
      <c r="AO4" s="732"/>
      <c r="AP4" s="732"/>
      <c r="AQ4" s="732"/>
      <c r="AR4" s="732"/>
      <c r="AS4" s="732"/>
      <c r="AT4" s="732"/>
      <c r="AU4" s="732"/>
      <c r="AV4" s="732"/>
      <c r="AW4" s="732"/>
      <c r="AX4" s="732"/>
      <c r="AY4" s="732"/>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1" t="s">
        <v>349</v>
      </c>
      <c r="B5" s="722"/>
      <c r="C5" s="722"/>
      <c r="D5" s="722"/>
      <c r="E5" s="722"/>
      <c r="F5" s="722"/>
      <c r="G5" s="722"/>
      <c r="H5" s="722"/>
      <c r="I5" s="722"/>
      <c r="J5" s="722"/>
      <c r="K5" s="722"/>
      <c r="L5" s="722"/>
      <c r="M5" s="722"/>
      <c r="N5" s="722"/>
      <c r="O5" s="722"/>
      <c r="P5" s="723"/>
      <c r="Q5" s="705" t="s">
        <v>350</v>
      </c>
      <c r="R5" s="706"/>
      <c r="S5" s="706"/>
      <c r="T5" s="706"/>
      <c r="U5" s="727"/>
      <c r="V5" s="705" t="s">
        <v>351</v>
      </c>
      <c r="W5" s="706"/>
      <c r="X5" s="706"/>
      <c r="Y5" s="706"/>
      <c r="Z5" s="727"/>
      <c r="AA5" s="705" t="s">
        <v>352</v>
      </c>
      <c r="AB5" s="706"/>
      <c r="AC5" s="706"/>
      <c r="AD5" s="706"/>
      <c r="AE5" s="706"/>
      <c r="AF5" s="733" t="s">
        <v>353</v>
      </c>
      <c r="AG5" s="706"/>
      <c r="AH5" s="706"/>
      <c r="AI5" s="706"/>
      <c r="AJ5" s="707"/>
      <c r="AK5" s="706" t="s">
        <v>354</v>
      </c>
      <c r="AL5" s="706"/>
      <c r="AM5" s="706"/>
      <c r="AN5" s="706"/>
      <c r="AO5" s="727"/>
      <c r="AP5" s="705" t="s">
        <v>355</v>
      </c>
      <c r="AQ5" s="706"/>
      <c r="AR5" s="706"/>
      <c r="AS5" s="706"/>
      <c r="AT5" s="727"/>
      <c r="AU5" s="705" t="s">
        <v>356</v>
      </c>
      <c r="AV5" s="706"/>
      <c r="AW5" s="706"/>
      <c r="AX5" s="706"/>
      <c r="AY5" s="707"/>
      <c r="AZ5" s="207"/>
      <c r="BA5" s="207"/>
      <c r="BB5" s="207"/>
      <c r="BC5" s="207"/>
      <c r="BD5" s="207"/>
      <c r="BE5" s="208"/>
      <c r="BF5" s="208"/>
      <c r="BG5" s="208"/>
      <c r="BH5" s="208"/>
      <c r="BI5" s="208"/>
      <c r="BJ5" s="208"/>
      <c r="BK5" s="208"/>
      <c r="BL5" s="208"/>
      <c r="BM5" s="208"/>
      <c r="BN5" s="208"/>
      <c r="BO5" s="208"/>
      <c r="BP5" s="208"/>
      <c r="BQ5" s="721" t="s">
        <v>357</v>
      </c>
      <c r="BR5" s="722"/>
      <c r="BS5" s="722"/>
      <c r="BT5" s="722"/>
      <c r="BU5" s="722"/>
      <c r="BV5" s="722"/>
      <c r="BW5" s="722"/>
      <c r="BX5" s="722"/>
      <c r="BY5" s="722"/>
      <c r="BZ5" s="722"/>
      <c r="CA5" s="722"/>
      <c r="CB5" s="722"/>
      <c r="CC5" s="722"/>
      <c r="CD5" s="722"/>
      <c r="CE5" s="722"/>
      <c r="CF5" s="722"/>
      <c r="CG5" s="723"/>
      <c r="CH5" s="705" t="s">
        <v>358</v>
      </c>
      <c r="CI5" s="706"/>
      <c r="CJ5" s="706"/>
      <c r="CK5" s="706"/>
      <c r="CL5" s="727"/>
      <c r="CM5" s="705" t="s">
        <v>359</v>
      </c>
      <c r="CN5" s="706"/>
      <c r="CO5" s="706"/>
      <c r="CP5" s="706"/>
      <c r="CQ5" s="727"/>
      <c r="CR5" s="705" t="s">
        <v>360</v>
      </c>
      <c r="CS5" s="706"/>
      <c r="CT5" s="706"/>
      <c r="CU5" s="706"/>
      <c r="CV5" s="727"/>
      <c r="CW5" s="705" t="s">
        <v>361</v>
      </c>
      <c r="CX5" s="706"/>
      <c r="CY5" s="706"/>
      <c r="CZ5" s="706"/>
      <c r="DA5" s="727"/>
      <c r="DB5" s="705" t="s">
        <v>362</v>
      </c>
      <c r="DC5" s="706"/>
      <c r="DD5" s="706"/>
      <c r="DE5" s="706"/>
      <c r="DF5" s="727"/>
      <c r="DG5" s="755" t="s">
        <v>363</v>
      </c>
      <c r="DH5" s="756"/>
      <c r="DI5" s="756"/>
      <c r="DJ5" s="756"/>
      <c r="DK5" s="757"/>
      <c r="DL5" s="755" t="s">
        <v>364</v>
      </c>
      <c r="DM5" s="756"/>
      <c r="DN5" s="756"/>
      <c r="DO5" s="756"/>
      <c r="DP5" s="757"/>
      <c r="DQ5" s="705" t="s">
        <v>365</v>
      </c>
      <c r="DR5" s="706"/>
      <c r="DS5" s="706"/>
      <c r="DT5" s="706"/>
      <c r="DU5" s="727"/>
      <c r="DV5" s="705" t="s">
        <v>356</v>
      </c>
      <c r="DW5" s="706"/>
      <c r="DX5" s="706"/>
      <c r="DY5" s="706"/>
      <c r="DZ5" s="707"/>
      <c r="EA5" s="205"/>
    </row>
    <row r="6" spans="1:131" s="206" customFormat="1" ht="26.25" customHeight="1" thickBot="1">
      <c r="A6" s="724"/>
      <c r="B6" s="725"/>
      <c r="C6" s="725"/>
      <c r="D6" s="725"/>
      <c r="E6" s="725"/>
      <c r="F6" s="725"/>
      <c r="G6" s="725"/>
      <c r="H6" s="725"/>
      <c r="I6" s="725"/>
      <c r="J6" s="725"/>
      <c r="K6" s="725"/>
      <c r="L6" s="725"/>
      <c r="M6" s="725"/>
      <c r="N6" s="725"/>
      <c r="O6" s="725"/>
      <c r="P6" s="726"/>
      <c r="Q6" s="708"/>
      <c r="R6" s="709"/>
      <c r="S6" s="709"/>
      <c r="T6" s="709"/>
      <c r="U6" s="728"/>
      <c r="V6" s="708"/>
      <c r="W6" s="709"/>
      <c r="X6" s="709"/>
      <c r="Y6" s="709"/>
      <c r="Z6" s="728"/>
      <c r="AA6" s="708"/>
      <c r="AB6" s="709"/>
      <c r="AC6" s="709"/>
      <c r="AD6" s="709"/>
      <c r="AE6" s="709"/>
      <c r="AF6" s="734"/>
      <c r="AG6" s="709"/>
      <c r="AH6" s="709"/>
      <c r="AI6" s="709"/>
      <c r="AJ6" s="710"/>
      <c r="AK6" s="709"/>
      <c r="AL6" s="709"/>
      <c r="AM6" s="709"/>
      <c r="AN6" s="709"/>
      <c r="AO6" s="728"/>
      <c r="AP6" s="708"/>
      <c r="AQ6" s="709"/>
      <c r="AR6" s="709"/>
      <c r="AS6" s="709"/>
      <c r="AT6" s="728"/>
      <c r="AU6" s="708"/>
      <c r="AV6" s="709"/>
      <c r="AW6" s="709"/>
      <c r="AX6" s="709"/>
      <c r="AY6" s="710"/>
      <c r="AZ6" s="203"/>
      <c r="BA6" s="203"/>
      <c r="BB6" s="203"/>
      <c r="BC6" s="203"/>
      <c r="BD6" s="203"/>
      <c r="BE6" s="204"/>
      <c r="BF6" s="204"/>
      <c r="BG6" s="204"/>
      <c r="BH6" s="204"/>
      <c r="BI6" s="204"/>
      <c r="BJ6" s="204"/>
      <c r="BK6" s="204"/>
      <c r="BL6" s="204"/>
      <c r="BM6" s="204"/>
      <c r="BN6" s="204"/>
      <c r="BO6" s="204"/>
      <c r="BP6" s="204"/>
      <c r="BQ6" s="724"/>
      <c r="BR6" s="725"/>
      <c r="BS6" s="725"/>
      <c r="BT6" s="725"/>
      <c r="BU6" s="725"/>
      <c r="BV6" s="725"/>
      <c r="BW6" s="725"/>
      <c r="BX6" s="725"/>
      <c r="BY6" s="725"/>
      <c r="BZ6" s="725"/>
      <c r="CA6" s="725"/>
      <c r="CB6" s="725"/>
      <c r="CC6" s="725"/>
      <c r="CD6" s="725"/>
      <c r="CE6" s="725"/>
      <c r="CF6" s="725"/>
      <c r="CG6" s="726"/>
      <c r="CH6" s="708"/>
      <c r="CI6" s="709"/>
      <c r="CJ6" s="709"/>
      <c r="CK6" s="709"/>
      <c r="CL6" s="728"/>
      <c r="CM6" s="708"/>
      <c r="CN6" s="709"/>
      <c r="CO6" s="709"/>
      <c r="CP6" s="709"/>
      <c r="CQ6" s="728"/>
      <c r="CR6" s="708"/>
      <c r="CS6" s="709"/>
      <c r="CT6" s="709"/>
      <c r="CU6" s="709"/>
      <c r="CV6" s="728"/>
      <c r="CW6" s="708"/>
      <c r="CX6" s="709"/>
      <c r="CY6" s="709"/>
      <c r="CZ6" s="709"/>
      <c r="DA6" s="728"/>
      <c r="DB6" s="708"/>
      <c r="DC6" s="709"/>
      <c r="DD6" s="709"/>
      <c r="DE6" s="709"/>
      <c r="DF6" s="728"/>
      <c r="DG6" s="758"/>
      <c r="DH6" s="759"/>
      <c r="DI6" s="759"/>
      <c r="DJ6" s="759"/>
      <c r="DK6" s="760"/>
      <c r="DL6" s="758"/>
      <c r="DM6" s="759"/>
      <c r="DN6" s="759"/>
      <c r="DO6" s="759"/>
      <c r="DP6" s="760"/>
      <c r="DQ6" s="708"/>
      <c r="DR6" s="709"/>
      <c r="DS6" s="709"/>
      <c r="DT6" s="709"/>
      <c r="DU6" s="728"/>
      <c r="DV6" s="708"/>
      <c r="DW6" s="709"/>
      <c r="DX6" s="709"/>
      <c r="DY6" s="709"/>
      <c r="DZ6" s="710"/>
      <c r="EA6" s="205"/>
    </row>
    <row r="7" spans="1:131" s="206" customFormat="1" ht="26.25" customHeight="1" thickTop="1">
      <c r="A7" s="209">
        <v>1</v>
      </c>
      <c r="B7" s="711" t="s">
        <v>366</v>
      </c>
      <c r="C7" s="712"/>
      <c r="D7" s="712"/>
      <c r="E7" s="712"/>
      <c r="F7" s="712"/>
      <c r="G7" s="712"/>
      <c r="H7" s="712"/>
      <c r="I7" s="712"/>
      <c r="J7" s="712"/>
      <c r="K7" s="712"/>
      <c r="L7" s="712"/>
      <c r="M7" s="712"/>
      <c r="N7" s="712"/>
      <c r="O7" s="712"/>
      <c r="P7" s="713"/>
      <c r="Q7" s="714">
        <v>126662</v>
      </c>
      <c r="R7" s="715"/>
      <c r="S7" s="715"/>
      <c r="T7" s="715"/>
      <c r="U7" s="715"/>
      <c r="V7" s="715">
        <v>125915</v>
      </c>
      <c r="W7" s="715"/>
      <c r="X7" s="715"/>
      <c r="Y7" s="715"/>
      <c r="Z7" s="715"/>
      <c r="AA7" s="716">
        <f>Q7-V7</f>
        <v>747</v>
      </c>
      <c r="AB7" s="716"/>
      <c r="AC7" s="716"/>
      <c r="AD7" s="716"/>
      <c r="AE7" s="717"/>
      <c r="AF7" s="718">
        <v>608</v>
      </c>
      <c r="AG7" s="719"/>
      <c r="AH7" s="719"/>
      <c r="AI7" s="719"/>
      <c r="AJ7" s="720"/>
      <c r="AK7" s="751">
        <v>308</v>
      </c>
      <c r="AL7" s="752"/>
      <c r="AM7" s="752"/>
      <c r="AN7" s="752"/>
      <c r="AO7" s="752"/>
      <c r="AP7" s="752">
        <v>209580</v>
      </c>
      <c r="AQ7" s="752"/>
      <c r="AR7" s="752"/>
      <c r="AS7" s="752"/>
      <c r="AT7" s="752"/>
      <c r="AU7" s="753"/>
      <c r="AV7" s="753"/>
      <c r="AW7" s="753"/>
      <c r="AX7" s="753"/>
      <c r="AY7" s="754"/>
      <c r="AZ7" s="203"/>
      <c r="BA7" s="203"/>
      <c r="BB7" s="203"/>
      <c r="BC7" s="203"/>
      <c r="BD7" s="203"/>
      <c r="BE7" s="204"/>
      <c r="BF7" s="204"/>
      <c r="BG7" s="204"/>
      <c r="BH7" s="204"/>
      <c r="BI7" s="204"/>
      <c r="BJ7" s="204"/>
      <c r="BK7" s="204"/>
      <c r="BL7" s="204"/>
      <c r="BM7" s="204"/>
      <c r="BN7" s="204"/>
      <c r="BO7" s="204"/>
      <c r="BP7" s="204"/>
      <c r="BQ7" s="210">
        <v>1</v>
      </c>
      <c r="BR7" s="211"/>
      <c r="BS7" s="1096" t="s">
        <v>554</v>
      </c>
      <c r="BT7" s="1097"/>
      <c r="BU7" s="1097"/>
      <c r="BV7" s="1097"/>
      <c r="BW7" s="1097"/>
      <c r="BX7" s="1097"/>
      <c r="BY7" s="1097"/>
      <c r="BZ7" s="1097"/>
      <c r="CA7" s="1097"/>
      <c r="CB7" s="1097"/>
      <c r="CC7" s="1097"/>
      <c r="CD7" s="1097"/>
      <c r="CE7" s="1097"/>
      <c r="CF7" s="1097"/>
      <c r="CG7" s="1098"/>
      <c r="CH7" s="745">
        <v>51</v>
      </c>
      <c r="CI7" s="746"/>
      <c r="CJ7" s="746"/>
      <c r="CK7" s="746"/>
      <c r="CL7" s="747"/>
      <c r="CM7" s="745">
        <v>290</v>
      </c>
      <c r="CN7" s="746"/>
      <c r="CO7" s="746"/>
      <c r="CP7" s="746"/>
      <c r="CQ7" s="747"/>
      <c r="CR7" s="745">
        <v>10</v>
      </c>
      <c r="CS7" s="746"/>
      <c r="CT7" s="746"/>
      <c r="CU7" s="746"/>
      <c r="CV7" s="747"/>
      <c r="CW7" s="748" t="s">
        <v>486</v>
      </c>
      <c r="CX7" s="749"/>
      <c r="CY7" s="749"/>
      <c r="CZ7" s="749"/>
      <c r="DA7" s="750"/>
      <c r="DB7" s="748" t="s">
        <v>486</v>
      </c>
      <c r="DC7" s="749"/>
      <c r="DD7" s="749"/>
      <c r="DE7" s="749"/>
      <c r="DF7" s="750"/>
      <c r="DG7" s="745" t="s">
        <v>486</v>
      </c>
      <c r="DH7" s="746"/>
      <c r="DI7" s="746"/>
      <c r="DJ7" s="746"/>
      <c r="DK7" s="747"/>
      <c r="DL7" s="745" t="s">
        <v>486</v>
      </c>
      <c r="DM7" s="746"/>
      <c r="DN7" s="746"/>
      <c r="DO7" s="746"/>
      <c r="DP7" s="747"/>
      <c r="DQ7" s="745" t="s">
        <v>486</v>
      </c>
      <c r="DR7" s="746"/>
      <c r="DS7" s="746"/>
      <c r="DT7" s="746"/>
      <c r="DU7" s="747"/>
      <c r="DV7" s="735"/>
      <c r="DW7" s="736"/>
      <c r="DX7" s="736"/>
      <c r="DY7" s="736"/>
      <c r="DZ7" s="737"/>
      <c r="EA7" s="205"/>
    </row>
    <row r="8" spans="1:131" s="206" customFormat="1" ht="26.25" customHeight="1">
      <c r="A8" s="212">
        <v>2</v>
      </c>
      <c r="B8" s="764" t="s">
        <v>367</v>
      </c>
      <c r="C8" s="765"/>
      <c r="D8" s="765"/>
      <c r="E8" s="765"/>
      <c r="F8" s="765"/>
      <c r="G8" s="765"/>
      <c r="H8" s="765"/>
      <c r="I8" s="765"/>
      <c r="J8" s="765"/>
      <c r="K8" s="765"/>
      <c r="L8" s="765"/>
      <c r="M8" s="765"/>
      <c r="N8" s="765"/>
      <c r="O8" s="765"/>
      <c r="P8" s="766"/>
      <c r="Q8" s="767">
        <v>56</v>
      </c>
      <c r="R8" s="716"/>
      <c r="S8" s="716"/>
      <c r="T8" s="716"/>
      <c r="U8" s="716"/>
      <c r="V8" s="716">
        <v>614</v>
      </c>
      <c r="W8" s="716"/>
      <c r="X8" s="716"/>
      <c r="Y8" s="716"/>
      <c r="Z8" s="716"/>
      <c r="AA8" s="716">
        <f>Q8-V8</f>
        <v>-558</v>
      </c>
      <c r="AB8" s="716"/>
      <c r="AC8" s="716"/>
      <c r="AD8" s="716"/>
      <c r="AE8" s="717"/>
      <c r="AF8" s="738">
        <v>-558</v>
      </c>
      <c r="AG8" s="739"/>
      <c r="AH8" s="739"/>
      <c r="AI8" s="739"/>
      <c r="AJ8" s="740"/>
      <c r="AK8" s="741">
        <v>6</v>
      </c>
      <c r="AL8" s="742"/>
      <c r="AM8" s="742"/>
      <c r="AN8" s="742"/>
      <c r="AO8" s="742"/>
      <c r="AP8" s="742">
        <v>25</v>
      </c>
      <c r="AQ8" s="742"/>
      <c r="AR8" s="742"/>
      <c r="AS8" s="742"/>
      <c r="AT8" s="742"/>
      <c r="AU8" s="743"/>
      <c r="AV8" s="743"/>
      <c r="AW8" s="743"/>
      <c r="AX8" s="743"/>
      <c r="AY8" s="744"/>
      <c r="AZ8" s="203"/>
      <c r="BA8" s="203"/>
      <c r="BB8" s="203"/>
      <c r="BC8" s="203"/>
      <c r="BD8" s="203"/>
      <c r="BE8" s="204"/>
      <c r="BF8" s="204"/>
      <c r="BG8" s="204"/>
      <c r="BH8" s="204"/>
      <c r="BI8" s="204"/>
      <c r="BJ8" s="204"/>
      <c r="BK8" s="204"/>
      <c r="BL8" s="204"/>
      <c r="BM8" s="204"/>
      <c r="BN8" s="204"/>
      <c r="BO8" s="204"/>
      <c r="BP8" s="204"/>
      <c r="BQ8" s="213">
        <v>2</v>
      </c>
      <c r="BR8" s="214"/>
      <c r="BS8" s="768" t="s">
        <v>555</v>
      </c>
      <c r="BT8" s="769"/>
      <c r="BU8" s="769"/>
      <c r="BV8" s="769"/>
      <c r="BW8" s="769"/>
      <c r="BX8" s="769"/>
      <c r="BY8" s="769"/>
      <c r="BZ8" s="769"/>
      <c r="CA8" s="769"/>
      <c r="CB8" s="769"/>
      <c r="CC8" s="769"/>
      <c r="CD8" s="769"/>
      <c r="CE8" s="769"/>
      <c r="CF8" s="769"/>
      <c r="CG8" s="770"/>
      <c r="CH8" s="748">
        <v>4</v>
      </c>
      <c r="CI8" s="749"/>
      <c r="CJ8" s="749"/>
      <c r="CK8" s="749"/>
      <c r="CL8" s="750"/>
      <c r="CM8" s="748">
        <v>121</v>
      </c>
      <c r="CN8" s="749"/>
      <c r="CO8" s="749"/>
      <c r="CP8" s="749"/>
      <c r="CQ8" s="750"/>
      <c r="CR8" s="748">
        <v>100</v>
      </c>
      <c r="CS8" s="749"/>
      <c r="CT8" s="749"/>
      <c r="CU8" s="749"/>
      <c r="CV8" s="750"/>
      <c r="CW8" s="748" t="s">
        <v>486</v>
      </c>
      <c r="CX8" s="749"/>
      <c r="CY8" s="749"/>
      <c r="CZ8" s="749"/>
      <c r="DA8" s="750"/>
      <c r="DB8" s="748" t="s">
        <v>486</v>
      </c>
      <c r="DC8" s="749"/>
      <c r="DD8" s="749"/>
      <c r="DE8" s="749"/>
      <c r="DF8" s="750"/>
      <c r="DG8" s="748" t="s">
        <v>486</v>
      </c>
      <c r="DH8" s="749"/>
      <c r="DI8" s="749"/>
      <c r="DJ8" s="749"/>
      <c r="DK8" s="750"/>
      <c r="DL8" s="748" t="s">
        <v>486</v>
      </c>
      <c r="DM8" s="749"/>
      <c r="DN8" s="749"/>
      <c r="DO8" s="749"/>
      <c r="DP8" s="750"/>
      <c r="DQ8" s="748" t="s">
        <v>486</v>
      </c>
      <c r="DR8" s="749"/>
      <c r="DS8" s="749"/>
      <c r="DT8" s="749"/>
      <c r="DU8" s="750"/>
      <c r="DV8" s="761"/>
      <c r="DW8" s="762"/>
      <c r="DX8" s="762"/>
      <c r="DY8" s="762"/>
      <c r="DZ8" s="763"/>
      <c r="EA8" s="205"/>
    </row>
    <row r="9" spans="1:131" s="206" customFormat="1" ht="26.25" customHeight="1">
      <c r="A9" s="212">
        <v>3</v>
      </c>
      <c r="B9" s="764" t="s">
        <v>368</v>
      </c>
      <c r="C9" s="765"/>
      <c r="D9" s="765"/>
      <c r="E9" s="765"/>
      <c r="F9" s="765"/>
      <c r="G9" s="765"/>
      <c r="H9" s="765"/>
      <c r="I9" s="765"/>
      <c r="J9" s="765"/>
      <c r="K9" s="765"/>
      <c r="L9" s="765"/>
      <c r="M9" s="765"/>
      <c r="N9" s="765"/>
      <c r="O9" s="765"/>
      <c r="P9" s="766"/>
      <c r="Q9" s="767">
        <v>1407</v>
      </c>
      <c r="R9" s="716"/>
      <c r="S9" s="716"/>
      <c r="T9" s="716"/>
      <c r="U9" s="716"/>
      <c r="V9" s="716">
        <v>1407</v>
      </c>
      <c r="W9" s="716"/>
      <c r="X9" s="716"/>
      <c r="Y9" s="716"/>
      <c r="Z9" s="716"/>
      <c r="AA9" s="716">
        <f t="shared" ref="AA9:AA12" si="0">Q9-V9</f>
        <v>0</v>
      </c>
      <c r="AB9" s="716"/>
      <c r="AC9" s="716"/>
      <c r="AD9" s="716"/>
      <c r="AE9" s="717"/>
      <c r="AF9" s="738" t="s">
        <v>112</v>
      </c>
      <c r="AG9" s="739"/>
      <c r="AH9" s="739"/>
      <c r="AI9" s="739"/>
      <c r="AJ9" s="740"/>
      <c r="AK9" s="741">
        <v>1006</v>
      </c>
      <c r="AL9" s="742"/>
      <c r="AM9" s="742"/>
      <c r="AN9" s="742"/>
      <c r="AO9" s="742"/>
      <c r="AP9" s="742">
        <v>5533</v>
      </c>
      <c r="AQ9" s="742"/>
      <c r="AR9" s="742"/>
      <c r="AS9" s="742"/>
      <c r="AT9" s="742"/>
      <c r="AU9" s="743"/>
      <c r="AV9" s="743"/>
      <c r="AW9" s="743"/>
      <c r="AX9" s="743"/>
      <c r="AY9" s="744"/>
      <c r="AZ9" s="203"/>
      <c r="BA9" s="203"/>
      <c r="BB9" s="203"/>
      <c r="BC9" s="203"/>
      <c r="BD9" s="203"/>
      <c r="BE9" s="204"/>
      <c r="BF9" s="204"/>
      <c r="BG9" s="204"/>
      <c r="BH9" s="204"/>
      <c r="BI9" s="204"/>
      <c r="BJ9" s="204"/>
      <c r="BK9" s="204"/>
      <c r="BL9" s="204"/>
      <c r="BM9" s="204"/>
      <c r="BN9" s="204"/>
      <c r="BO9" s="204"/>
      <c r="BP9" s="204"/>
      <c r="BQ9" s="213">
        <v>3</v>
      </c>
      <c r="BR9" s="214"/>
      <c r="BS9" s="768" t="s">
        <v>556</v>
      </c>
      <c r="BT9" s="769"/>
      <c r="BU9" s="769"/>
      <c r="BV9" s="769"/>
      <c r="BW9" s="769"/>
      <c r="BX9" s="769"/>
      <c r="BY9" s="769"/>
      <c r="BZ9" s="769"/>
      <c r="CA9" s="769"/>
      <c r="CB9" s="769"/>
      <c r="CC9" s="769"/>
      <c r="CD9" s="769"/>
      <c r="CE9" s="769"/>
      <c r="CF9" s="769"/>
      <c r="CG9" s="770"/>
      <c r="CH9" s="748" t="s">
        <v>486</v>
      </c>
      <c r="CI9" s="749"/>
      <c r="CJ9" s="749"/>
      <c r="CK9" s="749"/>
      <c r="CL9" s="750"/>
      <c r="CM9" s="748">
        <v>50</v>
      </c>
      <c r="CN9" s="749"/>
      <c r="CO9" s="749"/>
      <c r="CP9" s="749"/>
      <c r="CQ9" s="750"/>
      <c r="CR9" s="748">
        <v>50</v>
      </c>
      <c r="CS9" s="749"/>
      <c r="CT9" s="749"/>
      <c r="CU9" s="749"/>
      <c r="CV9" s="750"/>
      <c r="CW9" s="748" t="s">
        <v>486</v>
      </c>
      <c r="CX9" s="749"/>
      <c r="CY9" s="749"/>
      <c r="CZ9" s="749"/>
      <c r="DA9" s="750"/>
      <c r="DB9" s="748" t="s">
        <v>486</v>
      </c>
      <c r="DC9" s="749"/>
      <c r="DD9" s="749"/>
      <c r="DE9" s="749"/>
      <c r="DF9" s="750"/>
      <c r="DG9" s="748" t="s">
        <v>486</v>
      </c>
      <c r="DH9" s="749"/>
      <c r="DI9" s="749"/>
      <c r="DJ9" s="749"/>
      <c r="DK9" s="750"/>
      <c r="DL9" s="748" t="s">
        <v>486</v>
      </c>
      <c r="DM9" s="749"/>
      <c r="DN9" s="749"/>
      <c r="DO9" s="749"/>
      <c r="DP9" s="750"/>
      <c r="DQ9" s="748" t="s">
        <v>486</v>
      </c>
      <c r="DR9" s="749"/>
      <c r="DS9" s="749"/>
      <c r="DT9" s="749"/>
      <c r="DU9" s="750"/>
      <c r="DV9" s="761"/>
      <c r="DW9" s="762"/>
      <c r="DX9" s="762"/>
      <c r="DY9" s="762"/>
      <c r="DZ9" s="763"/>
      <c r="EA9" s="205"/>
    </row>
    <row r="10" spans="1:131" s="206" customFormat="1" ht="26.25" customHeight="1">
      <c r="A10" s="212">
        <v>4</v>
      </c>
      <c r="B10" s="764" t="s">
        <v>369</v>
      </c>
      <c r="C10" s="765"/>
      <c r="D10" s="765"/>
      <c r="E10" s="765"/>
      <c r="F10" s="765"/>
      <c r="G10" s="765"/>
      <c r="H10" s="765"/>
      <c r="I10" s="765"/>
      <c r="J10" s="765"/>
      <c r="K10" s="765"/>
      <c r="L10" s="765"/>
      <c r="M10" s="765"/>
      <c r="N10" s="765"/>
      <c r="O10" s="765"/>
      <c r="P10" s="766"/>
      <c r="Q10" s="767">
        <v>344</v>
      </c>
      <c r="R10" s="716"/>
      <c r="S10" s="716"/>
      <c r="T10" s="716"/>
      <c r="U10" s="716"/>
      <c r="V10" s="716">
        <v>344</v>
      </c>
      <c r="W10" s="716"/>
      <c r="X10" s="716"/>
      <c r="Y10" s="716"/>
      <c r="Z10" s="716"/>
      <c r="AA10" s="716">
        <f t="shared" si="0"/>
        <v>0</v>
      </c>
      <c r="AB10" s="716"/>
      <c r="AC10" s="716"/>
      <c r="AD10" s="716"/>
      <c r="AE10" s="717"/>
      <c r="AF10" s="738" t="s">
        <v>112</v>
      </c>
      <c r="AG10" s="739"/>
      <c r="AH10" s="739"/>
      <c r="AI10" s="739"/>
      <c r="AJ10" s="740"/>
      <c r="AK10" s="741">
        <v>344</v>
      </c>
      <c r="AL10" s="742"/>
      <c r="AM10" s="742"/>
      <c r="AN10" s="742"/>
      <c r="AO10" s="742"/>
      <c r="AP10" s="742">
        <v>1104</v>
      </c>
      <c r="AQ10" s="742"/>
      <c r="AR10" s="742"/>
      <c r="AS10" s="742"/>
      <c r="AT10" s="742"/>
      <c r="AU10" s="743"/>
      <c r="AV10" s="743"/>
      <c r="AW10" s="743"/>
      <c r="AX10" s="743"/>
      <c r="AY10" s="744"/>
      <c r="AZ10" s="203"/>
      <c r="BA10" s="203"/>
      <c r="BB10" s="203"/>
      <c r="BC10" s="203"/>
      <c r="BD10" s="203"/>
      <c r="BE10" s="204"/>
      <c r="BF10" s="204"/>
      <c r="BG10" s="204"/>
      <c r="BH10" s="204"/>
      <c r="BI10" s="204"/>
      <c r="BJ10" s="204"/>
      <c r="BK10" s="204"/>
      <c r="BL10" s="204"/>
      <c r="BM10" s="204"/>
      <c r="BN10" s="204"/>
      <c r="BO10" s="204"/>
      <c r="BP10" s="204"/>
      <c r="BQ10" s="213">
        <v>4</v>
      </c>
      <c r="BR10" s="214"/>
      <c r="BS10" s="768" t="s">
        <v>557</v>
      </c>
      <c r="BT10" s="769"/>
      <c r="BU10" s="769"/>
      <c r="BV10" s="769"/>
      <c r="BW10" s="769"/>
      <c r="BX10" s="769"/>
      <c r="BY10" s="769"/>
      <c r="BZ10" s="769"/>
      <c r="CA10" s="769"/>
      <c r="CB10" s="769"/>
      <c r="CC10" s="769"/>
      <c r="CD10" s="769"/>
      <c r="CE10" s="769"/>
      <c r="CF10" s="769"/>
      <c r="CG10" s="770"/>
      <c r="CH10" s="748">
        <v>11</v>
      </c>
      <c r="CI10" s="749"/>
      <c r="CJ10" s="749"/>
      <c r="CK10" s="749"/>
      <c r="CL10" s="750"/>
      <c r="CM10" s="748">
        <v>165</v>
      </c>
      <c r="CN10" s="749"/>
      <c r="CO10" s="749"/>
      <c r="CP10" s="749"/>
      <c r="CQ10" s="750"/>
      <c r="CR10" s="748">
        <v>50</v>
      </c>
      <c r="CS10" s="749"/>
      <c r="CT10" s="749"/>
      <c r="CU10" s="749"/>
      <c r="CV10" s="750"/>
      <c r="CW10" s="748">
        <v>115</v>
      </c>
      <c r="CX10" s="749"/>
      <c r="CY10" s="749"/>
      <c r="CZ10" s="749"/>
      <c r="DA10" s="750"/>
      <c r="DB10" s="748" t="s">
        <v>486</v>
      </c>
      <c r="DC10" s="749"/>
      <c r="DD10" s="749"/>
      <c r="DE10" s="749"/>
      <c r="DF10" s="750"/>
      <c r="DG10" s="748" t="s">
        <v>486</v>
      </c>
      <c r="DH10" s="749"/>
      <c r="DI10" s="749"/>
      <c r="DJ10" s="749"/>
      <c r="DK10" s="750"/>
      <c r="DL10" s="748" t="s">
        <v>486</v>
      </c>
      <c r="DM10" s="749"/>
      <c r="DN10" s="749"/>
      <c r="DO10" s="749"/>
      <c r="DP10" s="750"/>
      <c r="DQ10" s="748" t="s">
        <v>486</v>
      </c>
      <c r="DR10" s="749"/>
      <c r="DS10" s="749"/>
      <c r="DT10" s="749"/>
      <c r="DU10" s="750"/>
      <c r="DV10" s="761"/>
      <c r="DW10" s="762"/>
      <c r="DX10" s="762"/>
      <c r="DY10" s="762"/>
      <c r="DZ10" s="763"/>
      <c r="EA10" s="205"/>
    </row>
    <row r="11" spans="1:131" s="206" customFormat="1" ht="26.25" customHeight="1">
      <c r="A11" s="212">
        <v>5</v>
      </c>
      <c r="B11" s="764" t="s">
        <v>370</v>
      </c>
      <c r="C11" s="765"/>
      <c r="D11" s="765"/>
      <c r="E11" s="765"/>
      <c r="F11" s="765"/>
      <c r="G11" s="765"/>
      <c r="H11" s="765"/>
      <c r="I11" s="765"/>
      <c r="J11" s="765"/>
      <c r="K11" s="765"/>
      <c r="L11" s="765"/>
      <c r="M11" s="765"/>
      <c r="N11" s="765"/>
      <c r="O11" s="765"/>
      <c r="P11" s="766"/>
      <c r="Q11" s="767">
        <v>334</v>
      </c>
      <c r="R11" s="716"/>
      <c r="S11" s="716"/>
      <c r="T11" s="716"/>
      <c r="U11" s="716"/>
      <c r="V11" s="716">
        <v>334</v>
      </c>
      <c r="W11" s="716"/>
      <c r="X11" s="716"/>
      <c r="Y11" s="716"/>
      <c r="Z11" s="716"/>
      <c r="AA11" s="716">
        <f t="shared" si="0"/>
        <v>0</v>
      </c>
      <c r="AB11" s="716"/>
      <c r="AC11" s="716"/>
      <c r="AD11" s="716"/>
      <c r="AE11" s="717"/>
      <c r="AF11" s="738" t="s">
        <v>112</v>
      </c>
      <c r="AG11" s="739"/>
      <c r="AH11" s="739"/>
      <c r="AI11" s="739"/>
      <c r="AJ11" s="740"/>
      <c r="AK11" s="741">
        <v>334</v>
      </c>
      <c r="AL11" s="742"/>
      <c r="AM11" s="742"/>
      <c r="AN11" s="742"/>
      <c r="AO11" s="742"/>
      <c r="AP11" s="742">
        <v>923</v>
      </c>
      <c r="AQ11" s="742"/>
      <c r="AR11" s="742"/>
      <c r="AS11" s="742"/>
      <c r="AT11" s="742"/>
      <c r="AU11" s="743"/>
      <c r="AV11" s="743"/>
      <c r="AW11" s="743"/>
      <c r="AX11" s="743"/>
      <c r="AY11" s="744"/>
      <c r="AZ11" s="203"/>
      <c r="BA11" s="203"/>
      <c r="BB11" s="203"/>
      <c r="BC11" s="203"/>
      <c r="BD11" s="203"/>
      <c r="BE11" s="204"/>
      <c r="BF11" s="204"/>
      <c r="BG11" s="204"/>
      <c r="BH11" s="204"/>
      <c r="BI11" s="204"/>
      <c r="BJ11" s="204"/>
      <c r="BK11" s="204"/>
      <c r="BL11" s="204"/>
      <c r="BM11" s="204"/>
      <c r="BN11" s="204"/>
      <c r="BO11" s="204"/>
      <c r="BP11" s="204"/>
      <c r="BQ11" s="213">
        <v>5</v>
      </c>
      <c r="BR11" s="214"/>
      <c r="BS11" s="768" t="s">
        <v>558</v>
      </c>
      <c r="BT11" s="769"/>
      <c r="BU11" s="769"/>
      <c r="BV11" s="769"/>
      <c r="BW11" s="769"/>
      <c r="BX11" s="769"/>
      <c r="BY11" s="769"/>
      <c r="BZ11" s="769"/>
      <c r="CA11" s="769"/>
      <c r="CB11" s="769"/>
      <c r="CC11" s="769"/>
      <c r="CD11" s="769"/>
      <c r="CE11" s="769"/>
      <c r="CF11" s="769"/>
      <c r="CG11" s="770"/>
      <c r="CH11" s="748">
        <v>1</v>
      </c>
      <c r="CI11" s="749"/>
      <c r="CJ11" s="749"/>
      <c r="CK11" s="749"/>
      <c r="CL11" s="750"/>
      <c r="CM11" s="748">
        <v>15</v>
      </c>
      <c r="CN11" s="749"/>
      <c r="CO11" s="749"/>
      <c r="CP11" s="749"/>
      <c r="CQ11" s="750"/>
      <c r="CR11" s="748">
        <v>6</v>
      </c>
      <c r="CS11" s="749"/>
      <c r="CT11" s="749"/>
      <c r="CU11" s="749"/>
      <c r="CV11" s="750"/>
      <c r="CW11" s="748" t="s">
        <v>486</v>
      </c>
      <c r="CX11" s="749"/>
      <c r="CY11" s="749"/>
      <c r="CZ11" s="749"/>
      <c r="DA11" s="750"/>
      <c r="DB11" s="748" t="s">
        <v>486</v>
      </c>
      <c r="DC11" s="749"/>
      <c r="DD11" s="749"/>
      <c r="DE11" s="749"/>
      <c r="DF11" s="750"/>
      <c r="DG11" s="748" t="s">
        <v>486</v>
      </c>
      <c r="DH11" s="749"/>
      <c r="DI11" s="749"/>
      <c r="DJ11" s="749"/>
      <c r="DK11" s="750"/>
      <c r="DL11" s="748" t="s">
        <v>486</v>
      </c>
      <c r="DM11" s="749"/>
      <c r="DN11" s="749"/>
      <c r="DO11" s="749"/>
      <c r="DP11" s="750"/>
      <c r="DQ11" s="748" t="s">
        <v>486</v>
      </c>
      <c r="DR11" s="749"/>
      <c r="DS11" s="749"/>
      <c r="DT11" s="749"/>
      <c r="DU11" s="750"/>
      <c r="DV11" s="761"/>
      <c r="DW11" s="762"/>
      <c r="DX11" s="762"/>
      <c r="DY11" s="762"/>
      <c r="DZ11" s="763"/>
      <c r="EA11" s="205"/>
    </row>
    <row r="12" spans="1:131" s="206" customFormat="1" ht="26.25" customHeight="1">
      <c r="A12" s="212">
        <v>6</v>
      </c>
      <c r="B12" s="764" t="s">
        <v>371</v>
      </c>
      <c r="C12" s="765"/>
      <c r="D12" s="765"/>
      <c r="E12" s="765"/>
      <c r="F12" s="765"/>
      <c r="G12" s="765"/>
      <c r="H12" s="765"/>
      <c r="I12" s="765"/>
      <c r="J12" s="765"/>
      <c r="K12" s="765"/>
      <c r="L12" s="765"/>
      <c r="M12" s="765"/>
      <c r="N12" s="765"/>
      <c r="O12" s="765"/>
      <c r="P12" s="766"/>
      <c r="Q12" s="767">
        <v>48</v>
      </c>
      <c r="R12" s="716"/>
      <c r="S12" s="716"/>
      <c r="T12" s="716"/>
      <c r="U12" s="716"/>
      <c r="V12" s="716">
        <v>26</v>
      </c>
      <c r="W12" s="716"/>
      <c r="X12" s="716"/>
      <c r="Y12" s="716"/>
      <c r="Z12" s="716"/>
      <c r="AA12" s="716">
        <f t="shared" si="0"/>
        <v>22</v>
      </c>
      <c r="AB12" s="716"/>
      <c r="AC12" s="716"/>
      <c r="AD12" s="716"/>
      <c r="AE12" s="717"/>
      <c r="AF12" s="738" t="s">
        <v>112</v>
      </c>
      <c r="AG12" s="739"/>
      <c r="AH12" s="739"/>
      <c r="AI12" s="739"/>
      <c r="AJ12" s="740"/>
      <c r="AK12" s="741">
        <v>1</v>
      </c>
      <c r="AL12" s="742"/>
      <c r="AM12" s="742"/>
      <c r="AN12" s="742"/>
      <c r="AO12" s="742"/>
      <c r="AP12" s="742">
        <v>157</v>
      </c>
      <c r="AQ12" s="742"/>
      <c r="AR12" s="742"/>
      <c r="AS12" s="742"/>
      <c r="AT12" s="742"/>
      <c r="AU12" s="743"/>
      <c r="AV12" s="743"/>
      <c r="AW12" s="743"/>
      <c r="AX12" s="743"/>
      <c r="AY12" s="744"/>
      <c r="AZ12" s="203"/>
      <c r="BA12" s="203"/>
      <c r="BB12" s="203"/>
      <c r="BC12" s="203"/>
      <c r="BD12" s="203"/>
      <c r="BE12" s="204"/>
      <c r="BF12" s="204"/>
      <c r="BG12" s="204"/>
      <c r="BH12" s="204"/>
      <c r="BI12" s="204"/>
      <c r="BJ12" s="204"/>
      <c r="BK12" s="204"/>
      <c r="BL12" s="204"/>
      <c r="BM12" s="204"/>
      <c r="BN12" s="204"/>
      <c r="BO12" s="204"/>
      <c r="BP12" s="204"/>
      <c r="BQ12" s="213">
        <v>6</v>
      </c>
      <c r="BR12" s="214"/>
      <c r="BS12" s="768"/>
      <c r="BT12" s="769"/>
      <c r="BU12" s="769"/>
      <c r="BV12" s="769"/>
      <c r="BW12" s="769"/>
      <c r="BX12" s="769"/>
      <c r="BY12" s="769"/>
      <c r="BZ12" s="769"/>
      <c r="CA12" s="769"/>
      <c r="CB12" s="769"/>
      <c r="CC12" s="769"/>
      <c r="CD12" s="769"/>
      <c r="CE12" s="769"/>
      <c r="CF12" s="769"/>
      <c r="CG12" s="770"/>
      <c r="CH12" s="748"/>
      <c r="CI12" s="749"/>
      <c r="CJ12" s="749"/>
      <c r="CK12" s="749"/>
      <c r="CL12" s="750"/>
      <c r="CM12" s="748"/>
      <c r="CN12" s="749"/>
      <c r="CO12" s="749"/>
      <c r="CP12" s="749"/>
      <c r="CQ12" s="750"/>
      <c r="CR12" s="748"/>
      <c r="CS12" s="749"/>
      <c r="CT12" s="749"/>
      <c r="CU12" s="749"/>
      <c r="CV12" s="750"/>
      <c r="CW12" s="748"/>
      <c r="CX12" s="749"/>
      <c r="CY12" s="749"/>
      <c r="CZ12" s="749"/>
      <c r="DA12" s="750"/>
      <c r="DB12" s="748"/>
      <c r="DC12" s="749"/>
      <c r="DD12" s="749"/>
      <c r="DE12" s="749"/>
      <c r="DF12" s="750"/>
      <c r="DG12" s="748"/>
      <c r="DH12" s="749"/>
      <c r="DI12" s="749"/>
      <c r="DJ12" s="749"/>
      <c r="DK12" s="750"/>
      <c r="DL12" s="748"/>
      <c r="DM12" s="749"/>
      <c r="DN12" s="749"/>
      <c r="DO12" s="749"/>
      <c r="DP12" s="750"/>
      <c r="DQ12" s="748"/>
      <c r="DR12" s="749"/>
      <c r="DS12" s="749"/>
      <c r="DT12" s="749"/>
      <c r="DU12" s="750"/>
      <c r="DV12" s="761"/>
      <c r="DW12" s="762"/>
      <c r="DX12" s="762"/>
      <c r="DY12" s="762"/>
      <c r="DZ12" s="763"/>
      <c r="EA12" s="205"/>
    </row>
    <row r="13" spans="1:131" s="206" customFormat="1" ht="26.25" customHeight="1">
      <c r="A13" s="212">
        <v>7</v>
      </c>
      <c r="B13" s="764"/>
      <c r="C13" s="765"/>
      <c r="D13" s="765"/>
      <c r="E13" s="765"/>
      <c r="F13" s="765"/>
      <c r="G13" s="765"/>
      <c r="H13" s="765"/>
      <c r="I13" s="765"/>
      <c r="J13" s="765"/>
      <c r="K13" s="765"/>
      <c r="L13" s="765"/>
      <c r="M13" s="765"/>
      <c r="N13" s="765"/>
      <c r="O13" s="765"/>
      <c r="P13" s="766"/>
      <c r="Q13" s="767"/>
      <c r="R13" s="716"/>
      <c r="S13" s="716"/>
      <c r="T13" s="716"/>
      <c r="U13" s="716"/>
      <c r="V13" s="716"/>
      <c r="W13" s="716"/>
      <c r="X13" s="716"/>
      <c r="Y13" s="716"/>
      <c r="Z13" s="716"/>
      <c r="AA13" s="716"/>
      <c r="AB13" s="716"/>
      <c r="AC13" s="716"/>
      <c r="AD13" s="716"/>
      <c r="AE13" s="717"/>
      <c r="AF13" s="738"/>
      <c r="AG13" s="739"/>
      <c r="AH13" s="739"/>
      <c r="AI13" s="739"/>
      <c r="AJ13" s="740"/>
      <c r="AK13" s="741"/>
      <c r="AL13" s="742"/>
      <c r="AM13" s="742"/>
      <c r="AN13" s="742"/>
      <c r="AO13" s="742"/>
      <c r="AP13" s="742"/>
      <c r="AQ13" s="742"/>
      <c r="AR13" s="742"/>
      <c r="AS13" s="742"/>
      <c r="AT13" s="742"/>
      <c r="AU13" s="743"/>
      <c r="AV13" s="743"/>
      <c r="AW13" s="743"/>
      <c r="AX13" s="743"/>
      <c r="AY13" s="744"/>
      <c r="AZ13" s="203"/>
      <c r="BA13" s="203"/>
      <c r="BB13" s="203"/>
      <c r="BC13" s="203"/>
      <c r="BD13" s="203"/>
      <c r="BE13" s="204"/>
      <c r="BF13" s="204"/>
      <c r="BG13" s="204"/>
      <c r="BH13" s="204"/>
      <c r="BI13" s="204"/>
      <c r="BJ13" s="204"/>
      <c r="BK13" s="204"/>
      <c r="BL13" s="204"/>
      <c r="BM13" s="204"/>
      <c r="BN13" s="204"/>
      <c r="BO13" s="204"/>
      <c r="BP13" s="204"/>
      <c r="BQ13" s="213">
        <v>7</v>
      </c>
      <c r="BR13" s="214"/>
      <c r="BS13" s="768"/>
      <c r="BT13" s="769"/>
      <c r="BU13" s="769"/>
      <c r="BV13" s="769"/>
      <c r="BW13" s="769"/>
      <c r="BX13" s="769"/>
      <c r="BY13" s="769"/>
      <c r="BZ13" s="769"/>
      <c r="CA13" s="769"/>
      <c r="CB13" s="769"/>
      <c r="CC13" s="769"/>
      <c r="CD13" s="769"/>
      <c r="CE13" s="769"/>
      <c r="CF13" s="769"/>
      <c r="CG13" s="770"/>
      <c r="CH13" s="748"/>
      <c r="CI13" s="749"/>
      <c r="CJ13" s="749"/>
      <c r="CK13" s="749"/>
      <c r="CL13" s="750"/>
      <c r="CM13" s="748"/>
      <c r="CN13" s="749"/>
      <c r="CO13" s="749"/>
      <c r="CP13" s="749"/>
      <c r="CQ13" s="750"/>
      <c r="CR13" s="748"/>
      <c r="CS13" s="749"/>
      <c r="CT13" s="749"/>
      <c r="CU13" s="749"/>
      <c r="CV13" s="750"/>
      <c r="CW13" s="748"/>
      <c r="CX13" s="749"/>
      <c r="CY13" s="749"/>
      <c r="CZ13" s="749"/>
      <c r="DA13" s="750"/>
      <c r="DB13" s="748"/>
      <c r="DC13" s="749"/>
      <c r="DD13" s="749"/>
      <c r="DE13" s="749"/>
      <c r="DF13" s="750"/>
      <c r="DG13" s="748"/>
      <c r="DH13" s="749"/>
      <c r="DI13" s="749"/>
      <c r="DJ13" s="749"/>
      <c r="DK13" s="750"/>
      <c r="DL13" s="748"/>
      <c r="DM13" s="749"/>
      <c r="DN13" s="749"/>
      <c r="DO13" s="749"/>
      <c r="DP13" s="750"/>
      <c r="DQ13" s="748"/>
      <c r="DR13" s="749"/>
      <c r="DS13" s="749"/>
      <c r="DT13" s="749"/>
      <c r="DU13" s="750"/>
      <c r="DV13" s="761"/>
      <c r="DW13" s="762"/>
      <c r="DX13" s="762"/>
      <c r="DY13" s="762"/>
      <c r="DZ13" s="763"/>
      <c r="EA13" s="205"/>
    </row>
    <row r="14" spans="1:131" s="206" customFormat="1" ht="26.25" customHeight="1">
      <c r="A14" s="212">
        <v>8</v>
      </c>
      <c r="B14" s="764"/>
      <c r="C14" s="765"/>
      <c r="D14" s="765"/>
      <c r="E14" s="765"/>
      <c r="F14" s="765"/>
      <c r="G14" s="765"/>
      <c r="H14" s="765"/>
      <c r="I14" s="765"/>
      <c r="J14" s="765"/>
      <c r="K14" s="765"/>
      <c r="L14" s="765"/>
      <c r="M14" s="765"/>
      <c r="N14" s="765"/>
      <c r="O14" s="765"/>
      <c r="P14" s="766"/>
      <c r="Q14" s="767"/>
      <c r="R14" s="716"/>
      <c r="S14" s="716"/>
      <c r="T14" s="716"/>
      <c r="U14" s="716"/>
      <c r="V14" s="716"/>
      <c r="W14" s="716"/>
      <c r="X14" s="716"/>
      <c r="Y14" s="716"/>
      <c r="Z14" s="716"/>
      <c r="AA14" s="716"/>
      <c r="AB14" s="716"/>
      <c r="AC14" s="716"/>
      <c r="AD14" s="716"/>
      <c r="AE14" s="717"/>
      <c r="AF14" s="738"/>
      <c r="AG14" s="739"/>
      <c r="AH14" s="739"/>
      <c r="AI14" s="739"/>
      <c r="AJ14" s="740"/>
      <c r="AK14" s="741"/>
      <c r="AL14" s="742"/>
      <c r="AM14" s="742"/>
      <c r="AN14" s="742"/>
      <c r="AO14" s="742"/>
      <c r="AP14" s="742"/>
      <c r="AQ14" s="742"/>
      <c r="AR14" s="742"/>
      <c r="AS14" s="742"/>
      <c r="AT14" s="742"/>
      <c r="AU14" s="743"/>
      <c r="AV14" s="743"/>
      <c r="AW14" s="743"/>
      <c r="AX14" s="743"/>
      <c r="AY14" s="744"/>
      <c r="AZ14" s="203"/>
      <c r="BA14" s="203"/>
      <c r="BB14" s="203"/>
      <c r="BC14" s="203"/>
      <c r="BD14" s="203"/>
      <c r="BE14" s="204"/>
      <c r="BF14" s="204"/>
      <c r="BG14" s="204"/>
      <c r="BH14" s="204"/>
      <c r="BI14" s="204"/>
      <c r="BJ14" s="204"/>
      <c r="BK14" s="204"/>
      <c r="BL14" s="204"/>
      <c r="BM14" s="204"/>
      <c r="BN14" s="204"/>
      <c r="BO14" s="204"/>
      <c r="BP14" s="204"/>
      <c r="BQ14" s="213">
        <v>8</v>
      </c>
      <c r="BR14" s="214"/>
      <c r="BS14" s="768"/>
      <c r="BT14" s="769"/>
      <c r="BU14" s="769"/>
      <c r="BV14" s="769"/>
      <c r="BW14" s="769"/>
      <c r="BX14" s="769"/>
      <c r="BY14" s="769"/>
      <c r="BZ14" s="769"/>
      <c r="CA14" s="769"/>
      <c r="CB14" s="769"/>
      <c r="CC14" s="769"/>
      <c r="CD14" s="769"/>
      <c r="CE14" s="769"/>
      <c r="CF14" s="769"/>
      <c r="CG14" s="770"/>
      <c r="CH14" s="748"/>
      <c r="CI14" s="749"/>
      <c r="CJ14" s="749"/>
      <c r="CK14" s="749"/>
      <c r="CL14" s="750"/>
      <c r="CM14" s="748"/>
      <c r="CN14" s="749"/>
      <c r="CO14" s="749"/>
      <c r="CP14" s="749"/>
      <c r="CQ14" s="750"/>
      <c r="CR14" s="748"/>
      <c r="CS14" s="749"/>
      <c r="CT14" s="749"/>
      <c r="CU14" s="749"/>
      <c r="CV14" s="750"/>
      <c r="CW14" s="748"/>
      <c r="CX14" s="749"/>
      <c r="CY14" s="749"/>
      <c r="CZ14" s="749"/>
      <c r="DA14" s="750"/>
      <c r="DB14" s="748"/>
      <c r="DC14" s="749"/>
      <c r="DD14" s="749"/>
      <c r="DE14" s="749"/>
      <c r="DF14" s="750"/>
      <c r="DG14" s="748"/>
      <c r="DH14" s="749"/>
      <c r="DI14" s="749"/>
      <c r="DJ14" s="749"/>
      <c r="DK14" s="750"/>
      <c r="DL14" s="748"/>
      <c r="DM14" s="749"/>
      <c r="DN14" s="749"/>
      <c r="DO14" s="749"/>
      <c r="DP14" s="750"/>
      <c r="DQ14" s="748"/>
      <c r="DR14" s="749"/>
      <c r="DS14" s="749"/>
      <c r="DT14" s="749"/>
      <c r="DU14" s="750"/>
      <c r="DV14" s="761"/>
      <c r="DW14" s="762"/>
      <c r="DX14" s="762"/>
      <c r="DY14" s="762"/>
      <c r="DZ14" s="763"/>
      <c r="EA14" s="205"/>
    </row>
    <row r="15" spans="1:131" s="206" customFormat="1" ht="26.25" customHeight="1">
      <c r="A15" s="212">
        <v>9</v>
      </c>
      <c r="B15" s="764"/>
      <c r="C15" s="765"/>
      <c r="D15" s="765"/>
      <c r="E15" s="765"/>
      <c r="F15" s="765"/>
      <c r="G15" s="765"/>
      <c r="H15" s="765"/>
      <c r="I15" s="765"/>
      <c r="J15" s="765"/>
      <c r="K15" s="765"/>
      <c r="L15" s="765"/>
      <c r="M15" s="765"/>
      <c r="N15" s="765"/>
      <c r="O15" s="765"/>
      <c r="P15" s="766"/>
      <c r="Q15" s="767"/>
      <c r="R15" s="716"/>
      <c r="S15" s="716"/>
      <c r="T15" s="716"/>
      <c r="U15" s="716"/>
      <c r="V15" s="716"/>
      <c r="W15" s="716"/>
      <c r="X15" s="716"/>
      <c r="Y15" s="716"/>
      <c r="Z15" s="716"/>
      <c r="AA15" s="716"/>
      <c r="AB15" s="716"/>
      <c r="AC15" s="716"/>
      <c r="AD15" s="716"/>
      <c r="AE15" s="717"/>
      <c r="AF15" s="738"/>
      <c r="AG15" s="739"/>
      <c r="AH15" s="739"/>
      <c r="AI15" s="739"/>
      <c r="AJ15" s="740"/>
      <c r="AK15" s="741"/>
      <c r="AL15" s="742"/>
      <c r="AM15" s="742"/>
      <c r="AN15" s="742"/>
      <c r="AO15" s="742"/>
      <c r="AP15" s="742"/>
      <c r="AQ15" s="742"/>
      <c r="AR15" s="742"/>
      <c r="AS15" s="742"/>
      <c r="AT15" s="742"/>
      <c r="AU15" s="743"/>
      <c r="AV15" s="743"/>
      <c r="AW15" s="743"/>
      <c r="AX15" s="743"/>
      <c r="AY15" s="744"/>
      <c r="AZ15" s="203"/>
      <c r="BA15" s="203"/>
      <c r="BB15" s="203"/>
      <c r="BC15" s="203"/>
      <c r="BD15" s="203"/>
      <c r="BE15" s="204"/>
      <c r="BF15" s="204"/>
      <c r="BG15" s="204"/>
      <c r="BH15" s="204"/>
      <c r="BI15" s="204"/>
      <c r="BJ15" s="204"/>
      <c r="BK15" s="204"/>
      <c r="BL15" s="204"/>
      <c r="BM15" s="204"/>
      <c r="BN15" s="204"/>
      <c r="BO15" s="204"/>
      <c r="BP15" s="204"/>
      <c r="BQ15" s="213">
        <v>9</v>
      </c>
      <c r="BR15" s="214"/>
      <c r="BS15" s="768"/>
      <c r="BT15" s="769"/>
      <c r="BU15" s="769"/>
      <c r="BV15" s="769"/>
      <c r="BW15" s="769"/>
      <c r="BX15" s="769"/>
      <c r="BY15" s="769"/>
      <c r="BZ15" s="769"/>
      <c r="CA15" s="769"/>
      <c r="CB15" s="769"/>
      <c r="CC15" s="769"/>
      <c r="CD15" s="769"/>
      <c r="CE15" s="769"/>
      <c r="CF15" s="769"/>
      <c r="CG15" s="770"/>
      <c r="CH15" s="748"/>
      <c r="CI15" s="749"/>
      <c r="CJ15" s="749"/>
      <c r="CK15" s="749"/>
      <c r="CL15" s="750"/>
      <c r="CM15" s="748"/>
      <c r="CN15" s="749"/>
      <c r="CO15" s="749"/>
      <c r="CP15" s="749"/>
      <c r="CQ15" s="750"/>
      <c r="CR15" s="748"/>
      <c r="CS15" s="749"/>
      <c r="CT15" s="749"/>
      <c r="CU15" s="749"/>
      <c r="CV15" s="750"/>
      <c r="CW15" s="748"/>
      <c r="CX15" s="749"/>
      <c r="CY15" s="749"/>
      <c r="CZ15" s="749"/>
      <c r="DA15" s="750"/>
      <c r="DB15" s="748"/>
      <c r="DC15" s="749"/>
      <c r="DD15" s="749"/>
      <c r="DE15" s="749"/>
      <c r="DF15" s="750"/>
      <c r="DG15" s="748"/>
      <c r="DH15" s="749"/>
      <c r="DI15" s="749"/>
      <c r="DJ15" s="749"/>
      <c r="DK15" s="750"/>
      <c r="DL15" s="748"/>
      <c r="DM15" s="749"/>
      <c r="DN15" s="749"/>
      <c r="DO15" s="749"/>
      <c r="DP15" s="750"/>
      <c r="DQ15" s="748"/>
      <c r="DR15" s="749"/>
      <c r="DS15" s="749"/>
      <c r="DT15" s="749"/>
      <c r="DU15" s="750"/>
      <c r="DV15" s="761"/>
      <c r="DW15" s="762"/>
      <c r="DX15" s="762"/>
      <c r="DY15" s="762"/>
      <c r="DZ15" s="763"/>
      <c r="EA15" s="205"/>
    </row>
    <row r="16" spans="1:131" s="206" customFormat="1" ht="26.25" customHeight="1">
      <c r="A16" s="212">
        <v>10</v>
      </c>
      <c r="B16" s="764"/>
      <c r="C16" s="765"/>
      <c r="D16" s="765"/>
      <c r="E16" s="765"/>
      <c r="F16" s="765"/>
      <c r="G16" s="765"/>
      <c r="H16" s="765"/>
      <c r="I16" s="765"/>
      <c r="J16" s="765"/>
      <c r="K16" s="765"/>
      <c r="L16" s="765"/>
      <c r="M16" s="765"/>
      <c r="N16" s="765"/>
      <c r="O16" s="765"/>
      <c r="P16" s="766"/>
      <c r="Q16" s="767"/>
      <c r="R16" s="716"/>
      <c r="S16" s="716"/>
      <c r="T16" s="716"/>
      <c r="U16" s="716"/>
      <c r="V16" s="716"/>
      <c r="W16" s="716"/>
      <c r="X16" s="716"/>
      <c r="Y16" s="716"/>
      <c r="Z16" s="716"/>
      <c r="AA16" s="716"/>
      <c r="AB16" s="716"/>
      <c r="AC16" s="716"/>
      <c r="AD16" s="716"/>
      <c r="AE16" s="717"/>
      <c r="AF16" s="738"/>
      <c r="AG16" s="739"/>
      <c r="AH16" s="739"/>
      <c r="AI16" s="739"/>
      <c r="AJ16" s="740"/>
      <c r="AK16" s="741"/>
      <c r="AL16" s="742"/>
      <c r="AM16" s="742"/>
      <c r="AN16" s="742"/>
      <c r="AO16" s="742"/>
      <c r="AP16" s="742"/>
      <c r="AQ16" s="742"/>
      <c r="AR16" s="742"/>
      <c r="AS16" s="742"/>
      <c r="AT16" s="742"/>
      <c r="AU16" s="743"/>
      <c r="AV16" s="743"/>
      <c r="AW16" s="743"/>
      <c r="AX16" s="743"/>
      <c r="AY16" s="744"/>
      <c r="AZ16" s="203"/>
      <c r="BA16" s="203"/>
      <c r="BB16" s="203"/>
      <c r="BC16" s="203"/>
      <c r="BD16" s="203"/>
      <c r="BE16" s="204"/>
      <c r="BF16" s="204"/>
      <c r="BG16" s="204"/>
      <c r="BH16" s="204"/>
      <c r="BI16" s="204"/>
      <c r="BJ16" s="204"/>
      <c r="BK16" s="204"/>
      <c r="BL16" s="204"/>
      <c r="BM16" s="204"/>
      <c r="BN16" s="204"/>
      <c r="BO16" s="204"/>
      <c r="BP16" s="204"/>
      <c r="BQ16" s="213">
        <v>10</v>
      </c>
      <c r="BR16" s="214"/>
      <c r="BS16" s="768"/>
      <c r="BT16" s="769"/>
      <c r="BU16" s="769"/>
      <c r="BV16" s="769"/>
      <c r="BW16" s="769"/>
      <c r="BX16" s="769"/>
      <c r="BY16" s="769"/>
      <c r="BZ16" s="769"/>
      <c r="CA16" s="769"/>
      <c r="CB16" s="769"/>
      <c r="CC16" s="769"/>
      <c r="CD16" s="769"/>
      <c r="CE16" s="769"/>
      <c r="CF16" s="769"/>
      <c r="CG16" s="770"/>
      <c r="CH16" s="748"/>
      <c r="CI16" s="749"/>
      <c r="CJ16" s="749"/>
      <c r="CK16" s="749"/>
      <c r="CL16" s="750"/>
      <c r="CM16" s="748"/>
      <c r="CN16" s="749"/>
      <c r="CO16" s="749"/>
      <c r="CP16" s="749"/>
      <c r="CQ16" s="750"/>
      <c r="CR16" s="748"/>
      <c r="CS16" s="749"/>
      <c r="CT16" s="749"/>
      <c r="CU16" s="749"/>
      <c r="CV16" s="750"/>
      <c r="CW16" s="748"/>
      <c r="CX16" s="749"/>
      <c r="CY16" s="749"/>
      <c r="CZ16" s="749"/>
      <c r="DA16" s="750"/>
      <c r="DB16" s="748"/>
      <c r="DC16" s="749"/>
      <c r="DD16" s="749"/>
      <c r="DE16" s="749"/>
      <c r="DF16" s="750"/>
      <c r="DG16" s="748"/>
      <c r="DH16" s="749"/>
      <c r="DI16" s="749"/>
      <c r="DJ16" s="749"/>
      <c r="DK16" s="750"/>
      <c r="DL16" s="748"/>
      <c r="DM16" s="749"/>
      <c r="DN16" s="749"/>
      <c r="DO16" s="749"/>
      <c r="DP16" s="750"/>
      <c r="DQ16" s="748"/>
      <c r="DR16" s="749"/>
      <c r="DS16" s="749"/>
      <c r="DT16" s="749"/>
      <c r="DU16" s="750"/>
      <c r="DV16" s="761"/>
      <c r="DW16" s="762"/>
      <c r="DX16" s="762"/>
      <c r="DY16" s="762"/>
      <c r="DZ16" s="763"/>
      <c r="EA16" s="205"/>
    </row>
    <row r="17" spans="1:131" s="206" customFormat="1" ht="26.25" customHeight="1">
      <c r="A17" s="212">
        <v>11</v>
      </c>
      <c r="B17" s="764"/>
      <c r="C17" s="765"/>
      <c r="D17" s="765"/>
      <c r="E17" s="765"/>
      <c r="F17" s="765"/>
      <c r="G17" s="765"/>
      <c r="H17" s="765"/>
      <c r="I17" s="765"/>
      <c r="J17" s="765"/>
      <c r="K17" s="765"/>
      <c r="L17" s="765"/>
      <c r="M17" s="765"/>
      <c r="N17" s="765"/>
      <c r="O17" s="765"/>
      <c r="P17" s="766"/>
      <c r="Q17" s="767"/>
      <c r="R17" s="716"/>
      <c r="S17" s="716"/>
      <c r="T17" s="716"/>
      <c r="U17" s="716"/>
      <c r="V17" s="716"/>
      <c r="W17" s="716"/>
      <c r="X17" s="716"/>
      <c r="Y17" s="716"/>
      <c r="Z17" s="716"/>
      <c r="AA17" s="716"/>
      <c r="AB17" s="716"/>
      <c r="AC17" s="716"/>
      <c r="AD17" s="716"/>
      <c r="AE17" s="717"/>
      <c r="AF17" s="738"/>
      <c r="AG17" s="739"/>
      <c r="AH17" s="739"/>
      <c r="AI17" s="739"/>
      <c r="AJ17" s="740"/>
      <c r="AK17" s="741"/>
      <c r="AL17" s="742"/>
      <c r="AM17" s="742"/>
      <c r="AN17" s="742"/>
      <c r="AO17" s="742"/>
      <c r="AP17" s="742"/>
      <c r="AQ17" s="742"/>
      <c r="AR17" s="742"/>
      <c r="AS17" s="742"/>
      <c r="AT17" s="742"/>
      <c r="AU17" s="743"/>
      <c r="AV17" s="743"/>
      <c r="AW17" s="743"/>
      <c r="AX17" s="743"/>
      <c r="AY17" s="744"/>
      <c r="AZ17" s="203"/>
      <c r="BA17" s="203"/>
      <c r="BB17" s="203"/>
      <c r="BC17" s="203"/>
      <c r="BD17" s="203"/>
      <c r="BE17" s="204"/>
      <c r="BF17" s="204"/>
      <c r="BG17" s="204"/>
      <c r="BH17" s="204"/>
      <c r="BI17" s="204"/>
      <c r="BJ17" s="204"/>
      <c r="BK17" s="204"/>
      <c r="BL17" s="204"/>
      <c r="BM17" s="204"/>
      <c r="BN17" s="204"/>
      <c r="BO17" s="204"/>
      <c r="BP17" s="204"/>
      <c r="BQ17" s="213">
        <v>11</v>
      </c>
      <c r="BR17" s="214"/>
      <c r="BS17" s="768"/>
      <c r="BT17" s="769"/>
      <c r="BU17" s="769"/>
      <c r="BV17" s="769"/>
      <c r="BW17" s="769"/>
      <c r="BX17" s="769"/>
      <c r="BY17" s="769"/>
      <c r="BZ17" s="769"/>
      <c r="CA17" s="769"/>
      <c r="CB17" s="769"/>
      <c r="CC17" s="769"/>
      <c r="CD17" s="769"/>
      <c r="CE17" s="769"/>
      <c r="CF17" s="769"/>
      <c r="CG17" s="770"/>
      <c r="CH17" s="748"/>
      <c r="CI17" s="749"/>
      <c r="CJ17" s="749"/>
      <c r="CK17" s="749"/>
      <c r="CL17" s="750"/>
      <c r="CM17" s="748"/>
      <c r="CN17" s="749"/>
      <c r="CO17" s="749"/>
      <c r="CP17" s="749"/>
      <c r="CQ17" s="750"/>
      <c r="CR17" s="748"/>
      <c r="CS17" s="749"/>
      <c r="CT17" s="749"/>
      <c r="CU17" s="749"/>
      <c r="CV17" s="750"/>
      <c r="CW17" s="748"/>
      <c r="CX17" s="749"/>
      <c r="CY17" s="749"/>
      <c r="CZ17" s="749"/>
      <c r="DA17" s="750"/>
      <c r="DB17" s="748"/>
      <c r="DC17" s="749"/>
      <c r="DD17" s="749"/>
      <c r="DE17" s="749"/>
      <c r="DF17" s="750"/>
      <c r="DG17" s="748"/>
      <c r="DH17" s="749"/>
      <c r="DI17" s="749"/>
      <c r="DJ17" s="749"/>
      <c r="DK17" s="750"/>
      <c r="DL17" s="748"/>
      <c r="DM17" s="749"/>
      <c r="DN17" s="749"/>
      <c r="DO17" s="749"/>
      <c r="DP17" s="750"/>
      <c r="DQ17" s="748"/>
      <c r="DR17" s="749"/>
      <c r="DS17" s="749"/>
      <c r="DT17" s="749"/>
      <c r="DU17" s="750"/>
      <c r="DV17" s="761"/>
      <c r="DW17" s="762"/>
      <c r="DX17" s="762"/>
      <c r="DY17" s="762"/>
      <c r="DZ17" s="763"/>
      <c r="EA17" s="205"/>
    </row>
    <row r="18" spans="1:131" s="206" customFormat="1" ht="26.25" customHeight="1">
      <c r="A18" s="212">
        <v>12</v>
      </c>
      <c r="B18" s="764"/>
      <c r="C18" s="765"/>
      <c r="D18" s="765"/>
      <c r="E18" s="765"/>
      <c r="F18" s="765"/>
      <c r="G18" s="765"/>
      <c r="H18" s="765"/>
      <c r="I18" s="765"/>
      <c r="J18" s="765"/>
      <c r="K18" s="765"/>
      <c r="L18" s="765"/>
      <c r="M18" s="765"/>
      <c r="N18" s="765"/>
      <c r="O18" s="765"/>
      <c r="P18" s="766"/>
      <c r="Q18" s="767"/>
      <c r="R18" s="716"/>
      <c r="S18" s="716"/>
      <c r="T18" s="716"/>
      <c r="U18" s="716"/>
      <c r="V18" s="716"/>
      <c r="W18" s="716"/>
      <c r="X18" s="716"/>
      <c r="Y18" s="716"/>
      <c r="Z18" s="716"/>
      <c r="AA18" s="716"/>
      <c r="AB18" s="716"/>
      <c r="AC18" s="716"/>
      <c r="AD18" s="716"/>
      <c r="AE18" s="717"/>
      <c r="AF18" s="738"/>
      <c r="AG18" s="739"/>
      <c r="AH18" s="739"/>
      <c r="AI18" s="739"/>
      <c r="AJ18" s="740"/>
      <c r="AK18" s="741"/>
      <c r="AL18" s="742"/>
      <c r="AM18" s="742"/>
      <c r="AN18" s="742"/>
      <c r="AO18" s="742"/>
      <c r="AP18" s="742"/>
      <c r="AQ18" s="742"/>
      <c r="AR18" s="742"/>
      <c r="AS18" s="742"/>
      <c r="AT18" s="742"/>
      <c r="AU18" s="743"/>
      <c r="AV18" s="743"/>
      <c r="AW18" s="743"/>
      <c r="AX18" s="743"/>
      <c r="AY18" s="744"/>
      <c r="AZ18" s="203"/>
      <c r="BA18" s="203"/>
      <c r="BB18" s="203"/>
      <c r="BC18" s="203"/>
      <c r="BD18" s="203"/>
      <c r="BE18" s="204"/>
      <c r="BF18" s="204"/>
      <c r="BG18" s="204"/>
      <c r="BH18" s="204"/>
      <c r="BI18" s="204"/>
      <c r="BJ18" s="204"/>
      <c r="BK18" s="204"/>
      <c r="BL18" s="204"/>
      <c r="BM18" s="204"/>
      <c r="BN18" s="204"/>
      <c r="BO18" s="204"/>
      <c r="BP18" s="204"/>
      <c r="BQ18" s="213">
        <v>12</v>
      </c>
      <c r="BR18" s="214"/>
      <c r="BS18" s="768"/>
      <c r="BT18" s="769"/>
      <c r="BU18" s="769"/>
      <c r="BV18" s="769"/>
      <c r="BW18" s="769"/>
      <c r="BX18" s="769"/>
      <c r="BY18" s="769"/>
      <c r="BZ18" s="769"/>
      <c r="CA18" s="769"/>
      <c r="CB18" s="769"/>
      <c r="CC18" s="769"/>
      <c r="CD18" s="769"/>
      <c r="CE18" s="769"/>
      <c r="CF18" s="769"/>
      <c r="CG18" s="770"/>
      <c r="CH18" s="748"/>
      <c r="CI18" s="749"/>
      <c r="CJ18" s="749"/>
      <c r="CK18" s="749"/>
      <c r="CL18" s="750"/>
      <c r="CM18" s="748"/>
      <c r="CN18" s="749"/>
      <c r="CO18" s="749"/>
      <c r="CP18" s="749"/>
      <c r="CQ18" s="750"/>
      <c r="CR18" s="748"/>
      <c r="CS18" s="749"/>
      <c r="CT18" s="749"/>
      <c r="CU18" s="749"/>
      <c r="CV18" s="750"/>
      <c r="CW18" s="748"/>
      <c r="CX18" s="749"/>
      <c r="CY18" s="749"/>
      <c r="CZ18" s="749"/>
      <c r="DA18" s="750"/>
      <c r="DB18" s="748"/>
      <c r="DC18" s="749"/>
      <c r="DD18" s="749"/>
      <c r="DE18" s="749"/>
      <c r="DF18" s="750"/>
      <c r="DG18" s="748"/>
      <c r="DH18" s="749"/>
      <c r="DI18" s="749"/>
      <c r="DJ18" s="749"/>
      <c r="DK18" s="750"/>
      <c r="DL18" s="748"/>
      <c r="DM18" s="749"/>
      <c r="DN18" s="749"/>
      <c r="DO18" s="749"/>
      <c r="DP18" s="750"/>
      <c r="DQ18" s="748"/>
      <c r="DR18" s="749"/>
      <c r="DS18" s="749"/>
      <c r="DT18" s="749"/>
      <c r="DU18" s="750"/>
      <c r="DV18" s="761"/>
      <c r="DW18" s="762"/>
      <c r="DX18" s="762"/>
      <c r="DY18" s="762"/>
      <c r="DZ18" s="763"/>
      <c r="EA18" s="205"/>
    </row>
    <row r="19" spans="1:131" s="206" customFormat="1" ht="26.25" customHeight="1">
      <c r="A19" s="212">
        <v>13</v>
      </c>
      <c r="B19" s="764"/>
      <c r="C19" s="765"/>
      <c r="D19" s="765"/>
      <c r="E19" s="765"/>
      <c r="F19" s="765"/>
      <c r="G19" s="765"/>
      <c r="H19" s="765"/>
      <c r="I19" s="765"/>
      <c r="J19" s="765"/>
      <c r="K19" s="765"/>
      <c r="L19" s="765"/>
      <c r="M19" s="765"/>
      <c r="N19" s="765"/>
      <c r="O19" s="765"/>
      <c r="P19" s="766"/>
      <c r="Q19" s="767"/>
      <c r="R19" s="716"/>
      <c r="S19" s="716"/>
      <c r="T19" s="716"/>
      <c r="U19" s="716"/>
      <c r="V19" s="716"/>
      <c r="W19" s="716"/>
      <c r="X19" s="716"/>
      <c r="Y19" s="716"/>
      <c r="Z19" s="716"/>
      <c r="AA19" s="716"/>
      <c r="AB19" s="716"/>
      <c r="AC19" s="716"/>
      <c r="AD19" s="716"/>
      <c r="AE19" s="717"/>
      <c r="AF19" s="738"/>
      <c r="AG19" s="739"/>
      <c r="AH19" s="739"/>
      <c r="AI19" s="739"/>
      <c r="AJ19" s="740"/>
      <c r="AK19" s="741"/>
      <c r="AL19" s="742"/>
      <c r="AM19" s="742"/>
      <c r="AN19" s="742"/>
      <c r="AO19" s="742"/>
      <c r="AP19" s="742"/>
      <c r="AQ19" s="742"/>
      <c r="AR19" s="742"/>
      <c r="AS19" s="742"/>
      <c r="AT19" s="742"/>
      <c r="AU19" s="743"/>
      <c r="AV19" s="743"/>
      <c r="AW19" s="743"/>
      <c r="AX19" s="743"/>
      <c r="AY19" s="744"/>
      <c r="AZ19" s="203"/>
      <c r="BA19" s="203"/>
      <c r="BB19" s="203"/>
      <c r="BC19" s="203"/>
      <c r="BD19" s="203"/>
      <c r="BE19" s="204"/>
      <c r="BF19" s="204"/>
      <c r="BG19" s="204"/>
      <c r="BH19" s="204"/>
      <c r="BI19" s="204"/>
      <c r="BJ19" s="204"/>
      <c r="BK19" s="204"/>
      <c r="BL19" s="204"/>
      <c r="BM19" s="204"/>
      <c r="BN19" s="204"/>
      <c r="BO19" s="204"/>
      <c r="BP19" s="204"/>
      <c r="BQ19" s="213">
        <v>13</v>
      </c>
      <c r="BR19" s="214"/>
      <c r="BS19" s="768"/>
      <c r="BT19" s="769"/>
      <c r="BU19" s="769"/>
      <c r="BV19" s="769"/>
      <c r="BW19" s="769"/>
      <c r="BX19" s="769"/>
      <c r="BY19" s="769"/>
      <c r="BZ19" s="769"/>
      <c r="CA19" s="769"/>
      <c r="CB19" s="769"/>
      <c r="CC19" s="769"/>
      <c r="CD19" s="769"/>
      <c r="CE19" s="769"/>
      <c r="CF19" s="769"/>
      <c r="CG19" s="770"/>
      <c r="CH19" s="748"/>
      <c r="CI19" s="749"/>
      <c r="CJ19" s="749"/>
      <c r="CK19" s="749"/>
      <c r="CL19" s="750"/>
      <c r="CM19" s="748"/>
      <c r="CN19" s="749"/>
      <c r="CO19" s="749"/>
      <c r="CP19" s="749"/>
      <c r="CQ19" s="750"/>
      <c r="CR19" s="748"/>
      <c r="CS19" s="749"/>
      <c r="CT19" s="749"/>
      <c r="CU19" s="749"/>
      <c r="CV19" s="750"/>
      <c r="CW19" s="748"/>
      <c r="CX19" s="749"/>
      <c r="CY19" s="749"/>
      <c r="CZ19" s="749"/>
      <c r="DA19" s="750"/>
      <c r="DB19" s="748"/>
      <c r="DC19" s="749"/>
      <c r="DD19" s="749"/>
      <c r="DE19" s="749"/>
      <c r="DF19" s="750"/>
      <c r="DG19" s="748"/>
      <c r="DH19" s="749"/>
      <c r="DI19" s="749"/>
      <c r="DJ19" s="749"/>
      <c r="DK19" s="750"/>
      <c r="DL19" s="748"/>
      <c r="DM19" s="749"/>
      <c r="DN19" s="749"/>
      <c r="DO19" s="749"/>
      <c r="DP19" s="750"/>
      <c r="DQ19" s="748"/>
      <c r="DR19" s="749"/>
      <c r="DS19" s="749"/>
      <c r="DT19" s="749"/>
      <c r="DU19" s="750"/>
      <c r="DV19" s="761"/>
      <c r="DW19" s="762"/>
      <c r="DX19" s="762"/>
      <c r="DY19" s="762"/>
      <c r="DZ19" s="763"/>
      <c r="EA19" s="205"/>
    </row>
    <row r="20" spans="1:131" s="206" customFormat="1" ht="26.25" customHeight="1">
      <c r="A20" s="212">
        <v>14</v>
      </c>
      <c r="B20" s="764"/>
      <c r="C20" s="765"/>
      <c r="D20" s="765"/>
      <c r="E20" s="765"/>
      <c r="F20" s="765"/>
      <c r="G20" s="765"/>
      <c r="H20" s="765"/>
      <c r="I20" s="765"/>
      <c r="J20" s="765"/>
      <c r="K20" s="765"/>
      <c r="L20" s="765"/>
      <c r="M20" s="765"/>
      <c r="N20" s="765"/>
      <c r="O20" s="765"/>
      <c r="P20" s="766"/>
      <c r="Q20" s="767"/>
      <c r="R20" s="716"/>
      <c r="S20" s="716"/>
      <c r="T20" s="716"/>
      <c r="U20" s="716"/>
      <c r="V20" s="716"/>
      <c r="W20" s="716"/>
      <c r="X20" s="716"/>
      <c r="Y20" s="716"/>
      <c r="Z20" s="716"/>
      <c r="AA20" s="716"/>
      <c r="AB20" s="716"/>
      <c r="AC20" s="716"/>
      <c r="AD20" s="716"/>
      <c r="AE20" s="717"/>
      <c r="AF20" s="738"/>
      <c r="AG20" s="739"/>
      <c r="AH20" s="739"/>
      <c r="AI20" s="739"/>
      <c r="AJ20" s="740"/>
      <c r="AK20" s="741"/>
      <c r="AL20" s="742"/>
      <c r="AM20" s="742"/>
      <c r="AN20" s="742"/>
      <c r="AO20" s="742"/>
      <c r="AP20" s="742"/>
      <c r="AQ20" s="742"/>
      <c r="AR20" s="742"/>
      <c r="AS20" s="742"/>
      <c r="AT20" s="742"/>
      <c r="AU20" s="743"/>
      <c r="AV20" s="743"/>
      <c r="AW20" s="743"/>
      <c r="AX20" s="743"/>
      <c r="AY20" s="744"/>
      <c r="AZ20" s="203"/>
      <c r="BA20" s="203"/>
      <c r="BB20" s="203"/>
      <c r="BC20" s="203"/>
      <c r="BD20" s="203"/>
      <c r="BE20" s="204"/>
      <c r="BF20" s="204"/>
      <c r="BG20" s="204"/>
      <c r="BH20" s="204"/>
      <c r="BI20" s="204"/>
      <c r="BJ20" s="204"/>
      <c r="BK20" s="204"/>
      <c r="BL20" s="204"/>
      <c r="BM20" s="204"/>
      <c r="BN20" s="204"/>
      <c r="BO20" s="204"/>
      <c r="BP20" s="204"/>
      <c r="BQ20" s="213">
        <v>14</v>
      </c>
      <c r="BR20" s="214"/>
      <c r="BS20" s="768"/>
      <c r="BT20" s="769"/>
      <c r="BU20" s="769"/>
      <c r="BV20" s="769"/>
      <c r="BW20" s="769"/>
      <c r="BX20" s="769"/>
      <c r="BY20" s="769"/>
      <c r="BZ20" s="769"/>
      <c r="CA20" s="769"/>
      <c r="CB20" s="769"/>
      <c r="CC20" s="769"/>
      <c r="CD20" s="769"/>
      <c r="CE20" s="769"/>
      <c r="CF20" s="769"/>
      <c r="CG20" s="770"/>
      <c r="CH20" s="748"/>
      <c r="CI20" s="749"/>
      <c r="CJ20" s="749"/>
      <c r="CK20" s="749"/>
      <c r="CL20" s="750"/>
      <c r="CM20" s="748"/>
      <c r="CN20" s="749"/>
      <c r="CO20" s="749"/>
      <c r="CP20" s="749"/>
      <c r="CQ20" s="750"/>
      <c r="CR20" s="748"/>
      <c r="CS20" s="749"/>
      <c r="CT20" s="749"/>
      <c r="CU20" s="749"/>
      <c r="CV20" s="750"/>
      <c r="CW20" s="748"/>
      <c r="CX20" s="749"/>
      <c r="CY20" s="749"/>
      <c r="CZ20" s="749"/>
      <c r="DA20" s="750"/>
      <c r="DB20" s="748"/>
      <c r="DC20" s="749"/>
      <c r="DD20" s="749"/>
      <c r="DE20" s="749"/>
      <c r="DF20" s="750"/>
      <c r="DG20" s="748"/>
      <c r="DH20" s="749"/>
      <c r="DI20" s="749"/>
      <c r="DJ20" s="749"/>
      <c r="DK20" s="750"/>
      <c r="DL20" s="748"/>
      <c r="DM20" s="749"/>
      <c r="DN20" s="749"/>
      <c r="DO20" s="749"/>
      <c r="DP20" s="750"/>
      <c r="DQ20" s="748"/>
      <c r="DR20" s="749"/>
      <c r="DS20" s="749"/>
      <c r="DT20" s="749"/>
      <c r="DU20" s="750"/>
      <c r="DV20" s="761"/>
      <c r="DW20" s="762"/>
      <c r="DX20" s="762"/>
      <c r="DY20" s="762"/>
      <c r="DZ20" s="763"/>
      <c r="EA20" s="205"/>
    </row>
    <row r="21" spans="1:131" s="206" customFormat="1" ht="26.25" customHeight="1" thickBot="1">
      <c r="A21" s="212">
        <v>15</v>
      </c>
      <c r="B21" s="764"/>
      <c r="C21" s="765"/>
      <c r="D21" s="765"/>
      <c r="E21" s="765"/>
      <c r="F21" s="765"/>
      <c r="G21" s="765"/>
      <c r="H21" s="765"/>
      <c r="I21" s="765"/>
      <c r="J21" s="765"/>
      <c r="K21" s="765"/>
      <c r="L21" s="765"/>
      <c r="M21" s="765"/>
      <c r="N21" s="765"/>
      <c r="O21" s="765"/>
      <c r="P21" s="766"/>
      <c r="Q21" s="767"/>
      <c r="R21" s="716"/>
      <c r="S21" s="716"/>
      <c r="T21" s="716"/>
      <c r="U21" s="716"/>
      <c r="V21" s="716"/>
      <c r="W21" s="716"/>
      <c r="X21" s="716"/>
      <c r="Y21" s="716"/>
      <c r="Z21" s="716"/>
      <c r="AA21" s="716"/>
      <c r="AB21" s="716"/>
      <c r="AC21" s="716"/>
      <c r="AD21" s="716"/>
      <c r="AE21" s="717"/>
      <c r="AF21" s="738"/>
      <c r="AG21" s="739"/>
      <c r="AH21" s="739"/>
      <c r="AI21" s="739"/>
      <c r="AJ21" s="740"/>
      <c r="AK21" s="741"/>
      <c r="AL21" s="742"/>
      <c r="AM21" s="742"/>
      <c r="AN21" s="742"/>
      <c r="AO21" s="742"/>
      <c r="AP21" s="742"/>
      <c r="AQ21" s="742"/>
      <c r="AR21" s="742"/>
      <c r="AS21" s="742"/>
      <c r="AT21" s="742"/>
      <c r="AU21" s="743"/>
      <c r="AV21" s="743"/>
      <c r="AW21" s="743"/>
      <c r="AX21" s="743"/>
      <c r="AY21" s="744"/>
      <c r="AZ21" s="203"/>
      <c r="BA21" s="203"/>
      <c r="BB21" s="203"/>
      <c r="BC21" s="203"/>
      <c r="BD21" s="203"/>
      <c r="BE21" s="204"/>
      <c r="BF21" s="204"/>
      <c r="BG21" s="204"/>
      <c r="BH21" s="204"/>
      <c r="BI21" s="204"/>
      <c r="BJ21" s="204"/>
      <c r="BK21" s="204"/>
      <c r="BL21" s="204"/>
      <c r="BM21" s="204"/>
      <c r="BN21" s="204"/>
      <c r="BO21" s="204"/>
      <c r="BP21" s="204"/>
      <c r="BQ21" s="213">
        <v>15</v>
      </c>
      <c r="BR21" s="214"/>
      <c r="BS21" s="768"/>
      <c r="BT21" s="769"/>
      <c r="BU21" s="769"/>
      <c r="BV21" s="769"/>
      <c r="BW21" s="769"/>
      <c r="BX21" s="769"/>
      <c r="BY21" s="769"/>
      <c r="BZ21" s="769"/>
      <c r="CA21" s="769"/>
      <c r="CB21" s="769"/>
      <c r="CC21" s="769"/>
      <c r="CD21" s="769"/>
      <c r="CE21" s="769"/>
      <c r="CF21" s="769"/>
      <c r="CG21" s="770"/>
      <c r="CH21" s="748"/>
      <c r="CI21" s="749"/>
      <c r="CJ21" s="749"/>
      <c r="CK21" s="749"/>
      <c r="CL21" s="750"/>
      <c r="CM21" s="748"/>
      <c r="CN21" s="749"/>
      <c r="CO21" s="749"/>
      <c r="CP21" s="749"/>
      <c r="CQ21" s="750"/>
      <c r="CR21" s="748"/>
      <c r="CS21" s="749"/>
      <c r="CT21" s="749"/>
      <c r="CU21" s="749"/>
      <c r="CV21" s="750"/>
      <c r="CW21" s="748"/>
      <c r="CX21" s="749"/>
      <c r="CY21" s="749"/>
      <c r="CZ21" s="749"/>
      <c r="DA21" s="750"/>
      <c r="DB21" s="748"/>
      <c r="DC21" s="749"/>
      <c r="DD21" s="749"/>
      <c r="DE21" s="749"/>
      <c r="DF21" s="750"/>
      <c r="DG21" s="748"/>
      <c r="DH21" s="749"/>
      <c r="DI21" s="749"/>
      <c r="DJ21" s="749"/>
      <c r="DK21" s="750"/>
      <c r="DL21" s="748"/>
      <c r="DM21" s="749"/>
      <c r="DN21" s="749"/>
      <c r="DO21" s="749"/>
      <c r="DP21" s="750"/>
      <c r="DQ21" s="748"/>
      <c r="DR21" s="749"/>
      <c r="DS21" s="749"/>
      <c r="DT21" s="749"/>
      <c r="DU21" s="750"/>
      <c r="DV21" s="761"/>
      <c r="DW21" s="762"/>
      <c r="DX21" s="762"/>
      <c r="DY21" s="762"/>
      <c r="DZ21" s="763"/>
      <c r="EA21" s="205"/>
    </row>
    <row r="22" spans="1:131" s="206" customFormat="1" ht="26.25" customHeight="1">
      <c r="A22" s="212">
        <v>16</v>
      </c>
      <c r="B22" s="764"/>
      <c r="C22" s="765"/>
      <c r="D22" s="765"/>
      <c r="E22" s="765"/>
      <c r="F22" s="765"/>
      <c r="G22" s="765"/>
      <c r="H22" s="765"/>
      <c r="I22" s="765"/>
      <c r="J22" s="765"/>
      <c r="K22" s="765"/>
      <c r="L22" s="765"/>
      <c r="M22" s="765"/>
      <c r="N22" s="765"/>
      <c r="O22" s="765"/>
      <c r="P22" s="766"/>
      <c r="Q22" s="771"/>
      <c r="R22" s="772"/>
      <c r="S22" s="772"/>
      <c r="T22" s="772"/>
      <c r="U22" s="772"/>
      <c r="V22" s="772"/>
      <c r="W22" s="772"/>
      <c r="X22" s="772"/>
      <c r="Y22" s="772"/>
      <c r="Z22" s="772"/>
      <c r="AA22" s="772"/>
      <c r="AB22" s="772"/>
      <c r="AC22" s="772"/>
      <c r="AD22" s="772"/>
      <c r="AE22" s="773"/>
      <c r="AF22" s="738"/>
      <c r="AG22" s="739"/>
      <c r="AH22" s="739"/>
      <c r="AI22" s="739"/>
      <c r="AJ22" s="740"/>
      <c r="AK22" s="786"/>
      <c r="AL22" s="787"/>
      <c r="AM22" s="787"/>
      <c r="AN22" s="787"/>
      <c r="AO22" s="787"/>
      <c r="AP22" s="787"/>
      <c r="AQ22" s="787"/>
      <c r="AR22" s="787"/>
      <c r="AS22" s="787"/>
      <c r="AT22" s="787"/>
      <c r="AU22" s="788"/>
      <c r="AV22" s="788"/>
      <c r="AW22" s="788"/>
      <c r="AX22" s="788"/>
      <c r="AY22" s="789"/>
      <c r="AZ22" s="790" t="s">
        <v>372</v>
      </c>
      <c r="BA22" s="790"/>
      <c r="BB22" s="790"/>
      <c r="BC22" s="790"/>
      <c r="BD22" s="791"/>
      <c r="BE22" s="204"/>
      <c r="BF22" s="204"/>
      <c r="BG22" s="204"/>
      <c r="BH22" s="204"/>
      <c r="BI22" s="204"/>
      <c r="BJ22" s="204"/>
      <c r="BK22" s="204"/>
      <c r="BL22" s="204"/>
      <c r="BM22" s="204"/>
      <c r="BN22" s="204"/>
      <c r="BO22" s="204"/>
      <c r="BP22" s="204"/>
      <c r="BQ22" s="213">
        <v>16</v>
      </c>
      <c r="BR22" s="214"/>
      <c r="BS22" s="768"/>
      <c r="BT22" s="769"/>
      <c r="BU22" s="769"/>
      <c r="BV22" s="769"/>
      <c r="BW22" s="769"/>
      <c r="BX22" s="769"/>
      <c r="BY22" s="769"/>
      <c r="BZ22" s="769"/>
      <c r="CA22" s="769"/>
      <c r="CB22" s="769"/>
      <c r="CC22" s="769"/>
      <c r="CD22" s="769"/>
      <c r="CE22" s="769"/>
      <c r="CF22" s="769"/>
      <c r="CG22" s="770"/>
      <c r="CH22" s="748"/>
      <c r="CI22" s="749"/>
      <c r="CJ22" s="749"/>
      <c r="CK22" s="749"/>
      <c r="CL22" s="750"/>
      <c r="CM22" s="748"/>
      <c r="CN22" s="749"/>
      <c r="CO22" s="749"/>
      <c r="CP22" s="749"/>
      <c r="CQ22" s="750"/>
      <c r="CR22" s="748"/>
      <c r="CS22" s="749"/>
      <c r="CT22" s="749"/>
      <c r="CU22" s="749"/>
      <c r="CV22" s="750"/>
      <c r="CW22" s="748"/>
      <c r="CX22" s="749"/>
      <c r="CY22" s="749"/>
      <c r="CZ22" s="749"/>
      <c r="DA22" s="750"/>
      <c r="DB22" s="748"/>
      <c r="DC22" s="749"/>
      <c r="DD22" s="749"/>
      <c r="DE22" s="749"/>
      <c r="DF22" s="750"/>
      <c r="DG22" s="748"/>
      <c r="DH22" s="749"/>
      <c r="DI22" s="749"/>
      <c r="DJ22" s="749"/>
      <c r="DK22" s="750"/>
      <c r="DL22" s="748"/>
      <c r="DM22" s="749"/>
      <c r="DN22" s="749"/>
      <c r="DO22" s="749"/>
      <c r="DP22" s="750"/>
      <c r="DQ22" s="748"/>
      <c r="DR22" s="749"/>
      <c r="DS22" s="749"/>
      <c r="DT22" s="749"/>
      <c r="DU22" s="750"/>
      <c r="DV22" s="761"/>
      <c r="DW22" s="762"/>
      <c r="DX22" s="762"/>
      <c r="DY22" s="762"/>
      <c r="DZ22" s="763"/>
      <c r="EA22" s="205"/>
    </row>
    <row r="23" spans="1:131" s="206" customFormat="1" ht="26.25" customHeight="1" thickBot="1">
      <c r="A23" s="215" t="s">
        <v>373</v>
      </c>
      <c r="B23" s="774" t="s">
        <v>374</v>
      </c>
      <c r="C23" s="775"/>
      <c r="D23" s="775"/>
      <c r="E23" s="775"/>
      <c r="F23" s="775"/>
      <c r="G23" s="775"/>
      <c r="H23" s="775"/>
      <c r="I23" s="775"/>
      <c r="J23" s="775"/>
      <c r="K23" s="775"/>
      <c r="L23" s="775"/>
      <c r="M23" s="775"/>
      <c r="N23" s="775"/>
      <c r="O23" s="775"/>
      <c r="P23" s="776"/>
      <c r="Q23" s="777">
        <v>127161</v>
      </c>
      <c r="R23" s="778"/>
      <c r="S23" s="778"/>
      <c r="T23" s="778"/>
      <c r="U23" s="778"/>
      <c r="V23" s="778">
        <v>126949</v>
      </c>
      <c r="W23" s="778"/>
      <c r="X23" s="778"/>
      <c r="Y23" s="778"/>
      <c r="Z23" s="778"/>
      <c r="AA23" s="778">
        <v>212</v>
      </c>
      <c r="AB23" s="778"/>
      <c r="AC23" s="778"/>
      <c r="AD23" s="778"/>
      <c r="AE23" s="779"/>
      <c r="AF23" s="780">
        <v>50</v>
      </c>
      <c r="AG23" s="778"/>
      <c r="AH23" s="778"/>
      <c r="AI23" s="778"/>
      <c r="AJ23" s="781"/>
      <c r="AK23" s="782"/>
      <c r="AL23" s="783"/>
      <c r="AM23" s="783"/>
      <c r="AN23" s="783"/>
      <c r="AO23" s="783"/>
      <c r="AP23" s="778">
        <v>217322</v>
      </c>
      <c r="AQ23" s="778"/>
      <c r="AR23" s="778"/>
      <c r="AS23" s="778"/>
      <c r="AT23" s="778"/>
      <c r="AU23" s="784"/>
      <c r="AV23" s="784"/>
      <c r="AW23" s="784"/>
      <c r="AX23" s="784"/>
      <c r="AY23" s="785"/>
      <c r="AZ23" s="793" t="s">
        <v>112</v>
      </c>
      <c r="BA23" s="794"/>
      <c r="BB23" s="794"/>
      <c r="BC23" s="794"/>
      <c r="BD23" s="795"/>
      <c r="BE23" s="204"/>
      <c r="BF23" s="204"/>
      <c r="BG23" s="204"/>
      <c r="BH23" s="204"/>
      <c r="BI23" s="204"/>
      <c r="BJ23" s="204"/>
      <c r="BK23" s="204"/>
      <c r="BL23" s="204"/>
      <c r="BM23" s="204"/>
      <c r="BN23" s="204"/>
      <c r="BO23" s="204"/>
      <c r="BP23" s="204"/>
      <c r="BQ23" s="213">
        <v>17</v>
      </c>
      <c r="BR23" s="214"/>
      <c r="BS23" s="768"/>
      <c r="BT23" s="769"/>
      <c r="BU23" s="769"/>
      <c r="BV23" s="769"/>
      <c r="BW23" s="769"/>
      <c r="BX23" s="769"/>
      <c r="BY23" s="769"/>
      <c r="BZ23" s="769"/>
      <c r="CA23" s="769"/>
      <c r="CB23" s="769"/>
      <c r="CC23" s="769"/>
      <c r="CD23" s="769"/>
      <c r="CE23" s="769"/>
      <c r="CF23" s="769"/>
      <c r="CG23" s="770"/>
      <c r="CH23" s="748"/>
      <c r="CI23" s="749"/>
      <c r="CJ23" s="749"/>
      <c r="CK23" s="749"/>
      <c r="CL23" s="750"/>
      <c r="CM23" s="748"/>
      <c r="CN23" s="749"/>
      <c r="CO23" s="749"/>
      <c r="CP23" s="749"/>
      <c r="CQ23" s="750"/>
      <c r="CR23" s="748"/>
      <c r="CS23" s="749"/>
      <c r="CT23" s="749"/>
      <c r="CU23" s="749"/>
      <c r="CV23" s="750"/>
      <c r="CW23" s="748"/>
      <c r="CX23" s="749"/>
      <c r="CY23" s="749"/>
      <c r="CZ23" s="749"/>
      <c r="DA23" s="750"/>
      <c r="DB23" s="748"/>
      <c r="DC23" s="749"/>
      <c r="DD23" s="749"/>
      <c r="DE23" s="749"/>
      <c r="DF23" s="750"/>
      <c r="DG23" s="748"/>
      <c r="DH23" s="749"/>
      <c r="DI23" s="749"/>
      <c r="DJ23" s="749"/>
      <c r="DK23" s="750"/>
      <c r="DL23" s="748"/>
      <c r="DM23" s="749"/>
      <c r="DN23" s="749"/>
      <c r="DO23" s="749"/>
      <c r="DP23" s="750"/>
      <c r="DQ23" s="748"/>
      <c r="DR23" s="749"/>
      <c r="DS23" s="749"/>
      <c r="DT23" s="749"/>
      <c r="DU23" s="750"/>
      <c r="DV23" s="761"/>
      <c r="DW23" s="762"/>
      <c r="DX23" s="762"/>
      <c r="DY23" s="762"/>
      <c r="DZ23" s="763"/>
      <c r="EA23" s="205"/>
    </row>
    <row r="24" spans="1:131" s="206" customFormat="1" ht="26.25" customHeight="1">
      <c r="A24" s="792" t="s">
        <v>375</v>
      </c>
      <c r="B24" s="792"/>
      <c r="C24" s="792"/>
      <c r="D24" s="792"/>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2"/>
      <c r="AM24" s="792"/>
      <c r="AN24" s="792"/>
      <c r="AO24" s="792"/>
      <c r="AP24" s="792"/>
      <c r="AQ24" s="792"/>
      <c r="AR24" s="792"/>
      <c r="AS24" s="792"/>
      <c r="AT24" s="792"/>
      <c r="AU24" s="792"/>
      <c r="AV24" s="792"/>
      <c r="AW24" s="792"/>
      <c r="AX24" s="792"/>
      <c r="AY24" s="792"/>
      <c r="AZ24" s="203"/>
      <c r="BA24" s="203"/>
      <c r="BB24" s="203"/>
      <c r="BC24" s="203"/>
      <c r="BD24" s="203"/>
      <c r="BE24" s="204"/>
      <c r="BF24" s="204"/>
      <c r="BG24" s="204"/>
      <c r="BH24" s="204"/>
      <c r="BI24" s="204"/>
      <c r="BJ24" s="204"/>
      <c r="BK24" s="204"/>
      <c r="BL24" s="204"/>
      <c r="BM24" s="204"/>
      <c r="BN24" s="204"/>
      <c r="BO24" s="204"/>
      <c r="BP24" s="204"/>
      <c r="BQ24" s="213">
        <v>18</v>
      </c>
      <c r="BR24" s="214"/>
      <c r="BS24" s="768"/>
      <c r="BT24" s="769"/>
      <c r="BU24" s="769"/>
      <c r="BV24" s="769"/>
      <c r="BW24" s="769"/>
      <c r="BX24" s="769"/>
      <c r="BY24" s="769"/>
      <c r="BZ24" s="769"/>
      <c r="CA24" s="769"/>
      <c r="CB24" s="769"/>
      <c r="CC24" s="769"/>
      <c r="CD24" s="769"/>
      <c r="CE24" s="769"/>
      <c r="CF24" s="769"/>
      <c r="CG24" s="770"/>
      <c r="CH24" s="748"/>
      <c r="CI24" s="749"/>
      <c r="CJ24" s="749"/>
      <c r="CK24" s="749"/>
      <c r="CL24" s="750"/>
      <c r="CM24" s="748"/>
      <c r="CN24" s="749"/>
      <c r="CO24" s="749"/>
      <c r="CP24" s="749"/>
      <c r="CQ24" s="750"/>
      <c r="CR24" s="748"/>
      <c r="CS24" s="749"/>
      <c r="CT24" s="749"/>
      <c r="CU24" s="749"/>
      <c r="CV24" s="750"/>
      <c r="CW24" s="748"/>
      <c r="CX24" s="749"/>
      <c r="CY24" s="749"/>
      <c r="CZ24" s="749"/>
      <c r="DA24" s="750"/>
      <c r="DB24" s="748"/>
      <c r="DC24" s="749"/>
      <c r="DD24" s="749"/>
      <c r="DE24" s="749"/>
      <c r="DF24" s="750"/>
      <c r="DG24" s="748"/>
      <c r="DH24" s="749"/>
      <c r="DI24" s="749"/>
      <c r="DJ24" s="749"/>
      <c r="DK24" s="750"/>
      <c r="DL24" s="748"/>
      <c r="DM24" s="749"/>
      <c r="DN24" s="749"/>
      <c r="DO24" s="749"/>
      <c r="DP24" s="750"/>
      <c r="DQ24" s="748"/>
      <c r="DR24" s="749"/>
      <c r="DS24" s="749"/>
      <c r="DT24" s="749"/>
      <c r="DU24" s="750"/>
      <c r="DV24" s="761"/>
      <c r="DW24" s="762"/>
      <c r="DX24" s="762"/>
      <c r="DY24" s="762"/>
      <c r="DZ24" s="763"/>
      <c r="EA24" s="205"/>
    </row>
    <row r="25" spans="1:131" s="198" customFormat="1" ht="26.25" customHeight="1" thickBot="1">
      <c r="A25" s="732" t="s">
        <v>376</v>
      </c>
      <c r="B25" s="732"/>
      <c r="C25" s="732"/>
      <c r="D25" s="732"/>
      <c r="E25" s="732"/>
      <c r="F25" s="732"/>
      <c r="G25" s="732"/>
      <c r="H25" s="732"/>
      <c r="I25" s="732"/>
      <c r="J25" s="732"/>
      <c r="K25" s="732"/>
      <c r="L25" s="732"/>
      <c r="M25" s="732"/>
      <c r="N25" s="732"/>
      <c r="O25" s="732"/>
      <c r="P25" s="732"/>
      <c r="Q25" s="732"/>
      <c r="R25" s="732"/>
      <c r="S25" s="732"/>
      <c r="T25" s="732"/>
      <c r="U25" s="732"/>
      <c r="V25" s="732"/>
      <c r="W25" s="732"/>
      <c r="X25" s="732"/>
      <c r="Y25" s="732"/>
      <c r="Z25" s="732"/>
      <c r="AA25" s="732"/>
      <c r="AB25" s="732"/>
      <c r="AC25" s="732"/>
      <c r="AD25" s="732"/>
      <c r="AE25" s="732"/>
      <c r="AF25" s="732"/>
      <c r="AG25" s="732"/>
      <c r="AH25" s="732"/>
      <c r="AI25" s="732"/>
      <c r="AJ25" s="732"/>
      <c r="AK25" s="732"/>
      <c r="AL25" s="732"/>
      <c r="AM25" s="732"/>
      <c r="AN25" s="732"/>
      <c r="AO25" s="732"/>
      <c r="AP25" s="732"/>
      <c r="AQ25" s="732"/>
      <c r="AR25" s="732"/>
      <c r="AS25" s="732"/>
      <c r="AT25" s="732"/>
      <c r="AU25" s="732"/>
      <c r="AV25" s="732"/>
      <c r="AW25" s="732"/>
      <c r="AX25" s="732"/>
      <c r="AY25" s="732"/>
      <c r="AZ25" s="732"/>
      <c r="BA25" s="732"/>
      <c r="BB25" s="732"/>
      <c r="BC25" s="732"/>
      <c r="BD25" s="732"/>
      <c r="BE25" s="732"/>
      <c r="BF25" s="732"/>
      <c r="BG25" s="732"/>
      <c r="BH25" s="732"/>
      <c r="BI25" s="732"/>
      <c r="BJ25" s="203"/>
      <c r="BK25" s="203"/>
      <c r="BL25" s="203"/>
      <c r="BM25" s="203"/>
      <c r="BN25" s="203"/>
      <c r="BO25" s="216"/>
      <c r="BP25" s="216"/>
      <c r="BQ25" s="213">
        <v>19</v>
      </c>
      <c r="BR25" s="214"/>
      <c r="BS25" s="768"/>
      <c r="BT25" s="769"/>
      <c r="BU25" s="769"/>
      <c r="BV25" s="769"/>
      <c r="BW25" s="769"/>
      <c r="BX25" s="769"/>
      <c r="BY25" s="769"/>
      <c r="BZ25" s="769"/>
      <c r="CA25" s="769"/>
      <c r="CB25" s="769"/>
      <c r="CC25" s="769"/>
      <c r="CD25" s="769"/>
      <c r="CE25" s="769"/>
      <c r="CF25" s="769"/>
      <c r="CG25" s="770"/>
      <c r="CH25" s="748"/>
      <c r="CI25" s="749"/>
      <c r="CJ25" s="749"/>
      <c r="CK25" s="749"/>
      <c r="CL25" s="750"/>
      <c r="CM25" s="748"/>
      <c r="CN25" s="749"/>
      <c r="CO25" s="749"/>
      <c r="CP25" s="749"/>
      <c r="CQ25" s="750"/>
      <c r="CR25" s="748"/>
      <c r="CS25" s="749"/>
      <c r="CT25" s="749"/>
      <c r="CU25" s="749"/>
      <c r="CV25" s="750"/>
      <c r="CW25" s="748"/>
      <c r="CX25" s="749"/>
      <c r="CY25" s="749"/>
      <c r="CZ25" s="749"/>
      <c r="DA25" s="750"/>
      <c r="DB25" s="748"/>
      <c r="DC25" s="749"/>
      <c r="DD25" s="749"/>
      <c r="DE25" s="749"/>
      <c r="DF25" s="750"/>
      <c r="DG25" s="748"/>
      <c r="DH25" s="749"/>
      <c r="DI25" s="749"/>
      <c r="DJ25" s="749"/>
      <c r="DK25" s="750"/>
      <c r="DL25" s="748"/>
      <c r="DM25" s="749"/>
      <c r="DN25" s="749"/>
      <c r="DO25" s="749"/>
      <c r="DP25" s="750"/>
      <c r="DQ25" s="748"/>
      <c r="DR25" s="749"/>
      <c r="DS25" s="749"/>
      <c r="DT25" s="749"/>
      <c r="DU25" s="750"/>
      <c r="DV25" s="761"/>
      <c r="DW25" s="762"/>
      <c r="DX25" s="762"/>
      <c r="DY25" s="762"/>
      <c r="DZ25" s="763"/>
      <c r="EA25" s="197"/>
    </row>
    <row r="26" spans="1:131" s="198" customFormat="1" ht="26.25" customHeight="1">
      <c r="A26" s="721" t="s">
        <v>349</v>
      </c>
      <c r="B26" s="722"/>
      <c r="C26" s="722"/>
      <c r="D26" s="722"/>
      <c r="E26" s="722"/>
      <c r="F26" s="722"/>
      <c r="G26" s="722"/>
      <c r="H26" s="722"/>
      <c r="I26" s="722"/>
      <c r="J26" s="722"/>
      <c r="K26" s="722"/>
      <c r="L26" s="722"/>
      <c r="M26" s="722"/>
      <c r="N26" s="722"/>
      <c r="O26" s="722"/>
      <c r="P26" s="723"/>
      <c r="Q26" s="705" t="s">
        <v>377</v>
      </c>
      <c r="R26" s="706"/>
      <c r="S26" s="706"/>
      <c r="T26" s="706"/>
      <c r="U26" s="727"/>
      <c r="V26" s="705" t="s">
        <v>378</v>
      </c>
      <c r="W26" s="706"/>
      <c r="X26" s="706"/>
      <c r="Y26" s="706"/>
      <c r="Z26" s="727"/>
      <c r="AA26" s="705" t="s">
        <v>379</v>
      </c>
      <c r="AB26" s="706"/>
      <c r="AC26" s="706"/>
      <c r="AD26" s="706"/>
      <c r="AE26" s="706"/>
      <c r="AF26" s="796" t="s">
        <v>380</v>
      </c>
      <c r="AG26" s="797"/>
      <c r="AH26" s="797"/>
      <c r="AI26" s="797"/>
      <c r="AJ26" s="798"/>
      <c r="AK26" s="706" t="s">
        <v>381</v>
      </c>
      <c r="AL26" s="706"/>
      <c r="AM26" s="706"/>
      <c r="AN26" s="706"/>
      <c r="AO26" s="727"/>
      <c r="AP26" s="705" t="s">
        <v>382</v>
      </c>
      <c r="AQ26" s="706"/>
      <c r="AR26" s="706"/>
      <c r="AS26" s="706"/>
      <c r="AT26" s="727"/>
      <c r="AU26" s="705" t="s">
        <v>383</v>
      </c>
      <c r="AV26" s="706"/>
      <c r="AW26" s="706"/>
      <c r="AX26" s="706"/>
      <c r="AY26" s="727"/>
      <c r="AZ26" s="705" t="s">
        <v>384</v>
      </c>
      <c r="BA26" s="706"/>
      <c r="BB26" s="706"/>
      <c r="BC26" s="706"/>
      <c r="BD26" s="727"/>
      <c r="BE26" s="705" t="s">
        <v>356</v>
      </c>
      <c r="BF26" s="706"/>
      <c r="BG26" s="706"/>
      <c r="BH26" s="706"/>
      <c r="BI26" s="707"/>
      <c r="BJ26" s="203"/>
      <c r="BK26" s="203"/>
      <c r="BL26" s="203"/>
      <c r="BM26" s="203"/>
      <c r="BN26" s="203"/>
      <c r="BO26" s="216"/>
      <c r="BP26" s="216"/>
      <c r="BQ26" s="213">
        <v>20</v>
      </c>
      <c r="BR26" s="214"/>
      <c r="BS26" s="768"/>
      <c r="BT26" s="769"/>
      <c r="BU26" s="769"/>
      <c r="BV26" s="769"/>
      <c r="BW26" s="769"/>
      <c r="BX26" s="769"/>
      <c r="BY26" s="769"/>
      <c r="BZ26" s="769"/>
      <c r="CA26" s="769"/>
      <c r="CB26" s="769"/>
      <c r="CC26" s="769"/>
      <c r="CD26" s="769"/>
      <c r="CE26" s="769"/>
      <c r="CF26" s="769"/>
      <c r="CG26" s="770"/>
      <c r="CH26" s="748"/>
      <c r="CI26" s="749"/>
      <c r="CJ26" s="749"/>
      <c r="CK26" s="749"/>
      <c r="CL26" s="750"/>
      <c r="CM26" s="748"/>
      <c r="CN26" s="749"/>
      <c r="CO26" s="749"/>
      <c r="CP26" s="749"/>
      <c r="CQ26" s="750"/>
      <c r="CR26" s="748"/>
      <c r="CS26" s="749"/>
      <c r="CT26" s="749"/>
      <c r="CU26" s="749"/>
      <c r="CV26" s="750"/>
      <c r="CW26" s="748"/>
      <c r="CX26" s="749"/>
      <c r="CY26" s="749"/>
      <c r="CZ26" s="749"/>
      <c r="DA26" s="750"/>
      <c r="DB26" s="748"/>
      <c r="DC26" s="749"/>
      <c r="DD26" s="749"/>
      <c r="DE26" s="749"/>
      <c r="DF26" s="750"/>
      <c r="DG26" s="748"/>
      <c r="DH26" s="749"/>
      <c r="DI26" s="749"/>
      <c r="DJ26" s="749"/>
      <c r="DK26" s="750"/>
      <c r="DL26" s="748"/>
      <c r="DM26" s="749"/>
      <c r="DN26" s="749"/>
      <c r="DO26" s="749"/>
      <c r="DP26" s="750"/>
      <c r="DQ26" s="748"/>
      <c r="DR26" s="749"/>
      <c r="DS26" s="749"/>
      <c r="DT26" s="749"/>
      <c r="DU26" s="750"/>
      <c r="DV26" s="761"/>
      <c r="DW26" s="762"/>
      <c r="DX26" s="762"/>
      <c r="DY26" s="762"/>
      <c r="DZ26" s="763"/>
      <c r="EA26" s="197"/>
    </row>
    <row r="27" spans="1:131" s="198" customFormat="1" ht="26.25" customHeight="1" thickBot="1">
      <c r="A27" s="724"/>
      <c r="B27" s="725"/>
      <c r="C27" s="725"/>
      <c r="D27" s="725"/>
      <c r="E27" s="725"/>
      <c r="F27" s="725"/>
      <c r="G27" s="725"/>
      <c r="H27" s="725"/>
      <c r="I27" s="725"/>
      <c r="J27" s="725"/>
      <c r="K27" s="725"/>
      <c r="L27" s="725"/>
      <c r="M27" s="725"/>
      <c r="N27" s="725"/>
      <c r="O27" s="725"/>
      <c r="P27" s="726"/>
      <c r="Q27" s="708"/>
      <c r="R27" s="709"/>
      <c r="S27" s="709"/>
      <c r="T27" s="709"/>
      <c r="U27" s="728"/>
      <c r="V27" s="708"/>
      <c r="W27" s="709"/>
      <c r="X27" s="709"/>
      <c r="Y27" s="709"/>
      <c r="Z27" s="728"/>
      <c r="AA27" s="708"/>
      <c r="AB27" s="709"/>
      <c r="AC27" s="709"/>
      <c r="AD27" s="709"/>
      <c r="AE27" s="709"/>
      <c r="AF27" s="799"/>
      <c r="AG27" s="800"/>
      <c r="AH27" s="800"/>
      <c r="AI27" s="800"/>
      <c r="AJ27" s="801"/>
      <c r="AK27" s="709"/>
      <c r="AL27" s="709"/>
      <c r="AM27" s="709"/>
      <c r="AN27" s="709"/>
      <c r="AO27" s="728"/>
      <c r="AP27" s="708"/>
      <c r="AQ27" s="709"/>
      <c r="AR27" s="709"/>
      <c r="AS27" s="709"/>
      <c r="AT27" s="728"/>
      <c r="AU27" s="708"/>
      <c r="AV27" s="709"/>
      <c r="AW27" s="709"/>
      <c r="AX27" s="709"/>
      <c r="AY27" s="728"/>
      <c r="AZ27" s="708"/>
      <c r="BA27" s="709"/>
      <c r="BB27" s="709"/>
      <c r="BC27" s="709"/>
      <c r="BD27" s="728"/>
      <c r="BE27" s="708"/>
      <c r="BF27" s="709"/>
      <c r="BG27" s="709"/>
      <c r="BH27" s="709"/>
      <c r="BI27" s="710"/>
      <c r="BJ27" s="203"/>
      <c r="BK27" s="203"/>
      <c r="BL27" s="203"/>
      <c r="BM27" s="203"/>
      <c r="BN27" s="203"/>
      <c r="BO27" s="216"/>
      <c r="BP27" s="216"/>
      <c r="BQ27" s="213">
        <v>21</v>
      </c>
      <c r="BR27" s="214"/>
      <c r="BS27" s="768"/>
      <c r="BT27" s="769"/>
      <c r="BU27" s="769"/>
      <c r="BV27" s="769"/>
      <c r="BW27" s="769"/>
      <c r="BX27" s="769"/>
      <c r="BY27" s="769"/>
      <c r="BZ27" s="769"/>
      <c r="CA27" s="769"/>
      <c r="CB27" s="769"/>
      <c r="CC27" s="769"/>
      <c r="CD27" s="769"/>
      <c r="CE27" s="769"/>
      <c r="CF27" s="769"/>
      <c r="CG27" s="770"/>
      <c r="CH27" s="748"/>
      <c r="CI27" s="749"/>
      <c r="CJ27" s="749"/>
      <c r="CK27" s="749"/>
      <c r="CL27" s="750"/>
      <c r="CM27" s="748"/>
      <c r="CN27" s="749"/>
      <c r="CO27" s="749"/>
      <c r="CP27" s="749"/>
      <c r="CQ27" s="750"/>
      <c r="CR27" s="748"/>
      <c r="CS27" s="749"/>
      <c r="CT27" s="749"/>
      <c r="CU27" s="749"/>
      <c r="CV27" s="750"/>
      <c r="CW27" s="748"/>
      <c r="CX27" s="749"/>
      <c r="CY27" s="749"/>
      <c r="CZ27" s="749"/>
      <c r="DA27" s="750"/>
      <c r="DB27" s="748"/>
      <c r="DC27" s="749"/>
      <c r="DD27" s="749"/>
      <c r="DE27" s="749"/>
      <c r="DF27" s="750"/>
      <c r="DG27" s="748"/>
      <c r="DH27" s="749"/>
      <c r="DI27" s="749"/>
      <c r="DJ27" s="749"/>
      <c r="DK27" s="750"/>
      <c r="DL27" s="748"/>
      <c r="DM27" s="749"/>
      <c r="DN27" s="749"/>
      <c r="DO27" s="749"/>
      <c r="DP27" s="750"/>
      <c r="DQ27" s="748"/>
      <c r="DR27" s="749"/>
      <c r="DS27" s="749"/>
      <c r="DT27" s="749"/>
      <c r="DU27" s="750"/>
      <c r="DV27" s="761"/>
      <c r="DW27" s="762"/>
      <c r="DX27" s="762"/>
      <c r="DY27" s="762"/>
      <c r="DZ27" s="763"/>
      <c r="EA27" s="197"/>
    </row>
    <row r="28" spans="1:131" s="198" customFormat="1" ht="26.25" customHeight="1" thickTop="1">
      <c r="A28" s="217">
        <v>1</v>
      </c>
      <c r="B28" s="711" t="s">
        <v>385</v>
      </c>
      <c r="C28" s="712"/>
      <c r="D28" s="712"/>
      <c r="E28" s="712"/>
      <c r="F28" s="712"/>
      <c r="G28" s="712"/>
      <c r="H28" s="712"/>
      <c r="I28" s="712"/>
      <c r="J28" s="712"/>
      <c r="K28" s="712"/>
      <c r="L28" s="712"/>
      <c r="M28" s="712"/>
      <c r="N28" s="712"/>
      <c r="O28" s="712"/>
      <c r="P28" s="713"/>
      <c r="Q28" s="806">
        <v>37182</v>
      </c>
      <c r="R28" s="807"/>
      <c r="S28" s="807"/>
      <c r="T28" s="807"/>
      <c r="U28" s="807"/>
      <c r="V28" s="807">
        <v>37142</v>
      </c>
      <c r="W28" s="807"/>
      <c r="X28" s="807"/>
      <c r="Y28" s="807"/>
      <c r="Z28" s="807"/>
      <c r="AA28" s="808">
        <f t="shared" ref="AA28:AA31" si="1">Q28-V28</f>
        <v>40</v>
      </c>
      <c r="AB28" s="809"/>
      <c r="AC28" s="809"/>
      <c r="AD28" s="809"/>
      <c r="AE28" s="810"/>
      <c r="AF28" s="811">
        <v>40</v>
      </c>
      <c r="AG28" s="807"/>
      <c r="AH28" s="807"/>
      <c r="AI28" s="807"/>
      <c r="AJ28" s="812"/>
      <c r="AK28" s="813">
        <v>2248</v>
      </c>
      <c r="AL28" s="802"/>
      <c r="AM28" s="802"/>
      <c r="AN28" s="802"/>
      <c r="AO28" s="802"/>
      <c r="AP28" s="802" t="s">
        <v>559</v>
      </c>
      <c r="AQ28" s="802"/>
      <c r="AR28" s="802"/>
      <c r="AS28" s="802"/>
      <c r="AT28" s="802"/>
      <c r="AU28" s="802" t="s">
        <v>559</v>
      </c>
      <c r="AV28" s="802"/>
      <c r="AW28" s="802"/>
      <c r="AX28" s="802"/>
      <c r="AY28" s="802"/>
      <c r="AZ28" s="803"/>
      <c r="BA28" s="803"/>
      <c r="BB28" s="803"/>
      <c r="BC28" s="803"/>
      <c r="BD28" s="803"/>
      <c r="BE28" s="804"/>
      <c r="BF28" s="804"/>
      <c r="BG28" s="804"/>
      <c r="BH28" s="804"/>
      <c r="BI28" s="805"/>
      <c r="BJ28" s="203"/>
      <c r="BK28" s="203"/>
      <c r="BL28" s="203"/>
      <c r="BM28" s="203"/>
      <c r="BN28" s="203"/>
      <c r="BO28" s="216"/>
      <c r="BP28" s="216"/>
      <c r="BQ28" s="213">
        <v>22</v>
      </c>
      <c r="BR28" s="214"/>
      <c r="BS28" s="768"/>
      <c r="BT28" s="769"/>
      <c r="BU28" s="769"/>
      <c r="BV28" s="769"/>
      <c r="BW28" s="769"/>
      <c r="BX28" s="769"/>
      <c r="BY28" s="769"/>
      <c r="BZ28" s="769"/>
      <c r="CA28" s="769"/>
      <c r="CB28" s="769"/>
      <c r="CC28" s="769"/>
      <c r="CD28" s="769"/>
      <c r="CE28" s="769"/>
      <c r="CF28" s="769"/>
      <c r="CG28" s="770"/>
      <c r="CH28" s="748"/>
      <c r="CI28" s="749"/>
      <c r="CJ28" s="749"/>
      <c r="CK28" s="749"/>
      <c r="CL28" s="750"/>
      <c r="CM28" s="748"/>
      <c r="CN28" s="749"/>
      <c r="CO28" s="749"/>
      <c r="CP28" s="749"/>
      <c r="CQ28" s="750"/>
      <c r="CR28" s="748"/>
      <c r="CS28" s="749"/>
      <c r="CT28" s="749"/>
      <c r="CU28" s="749"/>
      <c r="CV28" s="750"/>
      <c r="CW28" s="748"/>
      <c r="CX28" s="749"/>
      <c r="CY28" s="749"/>
      <c r="CZ28" s="749"/>
      <c r="DA28" s="750"/>
      <c r="DB28" s="748"/>
      <c r="DC28" s="749"/>
      <c r="DD28" s="749"/>
      <c r="DE28" s="749"/>
      <c r="DF28" s="750"/>
      <c r="DG28" s="748"/>
      <c r="DH28" s="749"/>
      <c r="DI28" s="749"/>
      <c r="DJ28" s="749"/>
      <c r="DK28" s="750"/>
      <c r="DL28" s="748"/>
      <c r="DM28" s="749"/>
      <c r="DN28" s="749"/>
      <c r="DO28" s="749"/>
      <c r="DP28" s="750"/>
      <c r="DQ28" s="748"/>
      <c r="DR28" s="749"/>
      <c r="DS28" s="749"/>
      <c r="DT28" s="749"/>
      <c r="DU28" s="750"/>
      <c r="DV28" s="761"/>
      <c r="DW28" s="762"/>
      <c r="DX28" s="762"/>
      <c r="DY28" s="762"/>
      <c r="DZ28" s="763"/>
      <c r="EA28" s="197"/>
    </row>
    <row r="29" spans="1:131" s="198" customFormat="1" ht="26.25" customHeight="1">
      <c r="A29" s="217">
        <v>2</v>
      </c>
      <c r="B29" s="764" t="s">
        <v>386</v>
      </c>
      <c r="C29" s="765"/>
      <c r="D29" s="765"/>
      <c r="E29" s="765"/>
      <c r="F29" s="765"/>
      <c r="G29" s="765"/>
      <c r="H29" s="765"/>
      <c r="I29" s="765"/>
      <c r="J29" s="765"/>
      <c r="K29" s="765"/>
      <c r="L29" s="765"/>
      <c r="M29" s="765"/>
      <c r="N29" s="765"/>
      <c r="O29" s="765"/>
      <c r="P29" s="766"/>
      <c r="Q29" s="767">
        <v>25675</v>
      </c>
      <c r="R29" s="716"/>
      <c r="S29" s="716"/>
      <c r="T29" s="716"/>
      <c r="U29" s="716"/>
      <c r="V29" s="716">
        <v>25641</v>
      </c>
      <c r="W29" s="716"/>
      <c r="X29" s="716"/>
      <c r="Y29" s="716"/>
      <c r="Z29" s="716"/>
      <c r="AA29" s="717">
        <f t="shared" si="1"/>
        <v>34</v>
      </c>
      <c r="AB29" s="739"/>
      <c r="AC29" s="739"/>
      <c r="AD29" s="739"/>
      <c r="AE29" s="740"/>
      <c r="AF29" s="738">
        <v>30</v>
      </c>
      <c r="AG29" s="739"/>
      <c r="AH29" s="739"/>
      <c r="AI29" s="739"/>
      <c r="AJ29" s="740"/>
      <c r="AK29" s="816">
        <v>3739</v>
      </c>
      <c r="AL29" s="817"/>
      <c r="AM29" s="817"/>
      <c r="AN29" s="817"/>
      <c r="AO29" s="817"/>
      <c r="AP29" s="817" t="s">
        <v>559</v>
      </c>
      <c r="AQ29" s="817"/>
      <c r="AR29" s="817"/>
      <c r="AS29" s="817"/>
      <c r="AT29" s="817"/>
      <c r="AU29" s="817" t="s">
        <v>560</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68"/>
      <c r="BT29" s="769"/>
      <c r="BU29" s="769"/>
      <c r="BV29" s="769"/>
      <c r="BW29" s="769"/>
      <c r="BX29" s="769"/>
      <c r="BY29" s="769"/>
      <c r="BZ29" s="769"/>
      <c r="CA29" s="769"/>
      <c r="CB29" s="769"/>
      <c r="CC29" s="769"/>
      <c r="CD29" s="769"/>
      <c r="CE29" s="769"/>
      <c r="CF29" s="769"/>
      <c r="CG29" s="770"/>
      <c r="CH29" s="748"/>
      <c r="CI29" s="749"/>
      <c r="CJ29" s="749"/>
      <c r="CK29" s="749"/>
      <c r="CL29" s="750"/>
      <c r="CM29" s="748"/>
      <c r="CN29" s="749"/>
      <c r="CO29" s="749"/>
      <c r="CP29" s="749"/>
      <c r="CQ29" s="750"/>
      <c r="CR29" s="748"/>
      <c r="CS29" s="749"/>
      <c r="CT29" s="749"/>
      <c r="CU29" s="749"/>
      <c r="CV29" s="750"/>
      <c r="CW29" s="748"/>
      <c r="CX29" s="749"/>
      <c r="CY29" s="749"/>
      <c r="CZ29" s="749"/>
      <c r="DA29" s="750"/>
      <c r="DB29" s="748"/>
      <c r="DC29" s="749"/>
      <c r="DD29" s="749"/>
      <c r="DE29" s="749"/>
      <c r="DF29" s="750"/>
      <c r="DG29" s="748"/>
      <c r="DH29" s="749"/>
      <c r="DI29" s="749"/>
      <c r="DJ29" s="749"/>
      <c r="DK29" s="750"/>
      <c r="DL29" s="748"/>
      <c r="DM29" s="749"/>
      <c r="DN29" s="749"/>
      <c r="DO29" s="749"/>
      <c r="DP29" s="750"/>
      <c r="DQ29" s="748"/>
      <c r="DR29" s="749"/>
      <c r="DS29" s="749"/>
      <c r="DT29" s="749"/>
      <c r="DU29" s="750"/>
      <c r="DV29" s="761"/>
      <c r="DW29" s="762"/>
      <c r="DX29" s="762"/>
      <c r="DY29" s="762"/>
      <c r="DZ29" s="763"/>
      <c r="EA29" s="197"/>
    </row>
    <row r="30" spans="1:131" s="198" customFormat="1" ht="26.25" customHeight="1">
      <c r="A30" s="217">
        <v>3</v>
      </c>
      <c r="B30" s="764" t="s">
        <v>387</v>
      </c>
      <c r="C30" s="765"/>
      <c r="D30" s="765"/>
      <c r="E30" s="765"/>
      <c r="F30" s="765"/>
      <c r="G30" s="765"/>
      <c r="H30" s="765"/>
      <c r="I30" s="765"/>
      <c r="J30" s="765"/>
      <c r="K30" s="765"/>
      <c r="L30" s="765"/>
      <c r="M30" s="765"/>
      <c r="N30" s="765"/>
      <c r="O30" s="765"/>
      <c r="P30" s="766"/>
      <c r="Q30" s="767">
        <v>328</v>
      </c>
      <c r="R30" s="716"/>
      <c r="S30" s="716"/>
      <c r="T30" s="716"/>
      <c r="U30" s="716"/>
      <c r="V30" s="716">
        <v>328</v>
      </c>
      <c r="W30" s="716"/>
      <c r="X30" s="716"/>
      <c r="Y30" s="716"/>
      <c r="Z30" s="716"/>
      <c r="AA30" s="717">
        <f t="shared" si="1"/>
        <v>0</v>
      </c>
      <c r="AB30" s="739"/>
      <c r="AC30" s="739"/>
      <c r="AD30" s="739"/>
      <c r="AE30" s="740"/>
      <c r="AF30" s="738" t="s">
        <v>112</v>
      </c>
      <c r="AG30" s="739"/>
      <c r="AH30" s="739"/>
      <c r="AI30" s="739"/>
      <c r="AJ30" s="740"/>
      <c r="AK30" s="816">
        <v>226</v>
      </c>
      <c r="AL30" s="817"/>
      <c r="AM30" s="817"/>
      <c r="AN30" s="817"/>
      <c r="AO30" s="817"/>
      <c r="AP30" s="817">
        <v>549</v>
      </c>
      <c r="AQ30" s="817"/>
      <c r="AR30" s="817"/>
      <c r="AS30" s="817"/>
      <c r="AT30" s="817"/>
      <c r="AU30" s="817" t="s">
        <v>559</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68"/>
      <c r="BT30" s="769"/>
      <c r="BU30" s="769"/>
      <c r="BV30" s="769"/>
      <c r="BW30" s="769"/>
      <c r="BX30" s="769"/>
      <c r="BY30" s="769"/>
      <c r="BZ30" s="769"/>
      <c r="CA30" s="769"/>
      <c r="CB30" s="769"/>
      <c r="CC30" s="769"/>
      <c r="CD30" s="769"/>
      <c r="CE30" s="769"/>
      <c r="CF30" s="769"/>
      <c r="CG30" s="770"/>
      <c r="CH30" s="748"/>
      <c r="CI30" s="749"/>
      <c r="CJ30" s="749"/>
      <c r="CK30" s="749"/>
      <c r="CL30" s="750"/>
      <c r="CM30" s="748"/>
      <c r="CN30" s="749"/>
      <c r="CO30" s="749"/>
      <c r="CP30" s="749"/>
      <c r="CQ30" s="750"/>
      <c r="CR30" s="748"/>
      <c r="CS30" s="749"/>
      <c r="CT30" s="749"/>
      <c r="CU30" s="749"/>
      <c r="CV30" s="750"/>
      <c r="CW30" s="748"/>
      <c r="CX30" s="749"/>
      <c r="CY30" s="749"/>
      <c r="CZ30" s="749"/>
      <c r="DA30" s="750"/>
      <c r="DB30" s="748"/>
      <c r="DC30" s="749"/>
      <c r="DD30" s="749"/>
      <c r="DE30" s="749"/>
      <c r="DF30" s="750"/>
      <c r="DG30" s="748"/>
      <c r="DH30" s="749"/>
      <c r="DI30" s="749"/>
      <c r="DJ30" s="749"/>
      <c r="DK30" s="750"/>
      <c r="DL30" s="748"/>
      <c r="DM30" s="749"/>
      <c r="DN30" s="749"/>
      <c r="DO30" s="749"/>
      <c r="DP30" s="750"/>
      <c r="DQ30" s="748"/>
      <c r="DR30" s="749"/>
      <c r="DS30" s="749"/>
      <c r="DT30" s="749"/>
      <c r="DU30" s="750"/>
      <c r="DV30" s="761"/>
      <c r="DW30" s="762"/>
      <c r="DX30" s="762"/>
      <c r="DY30" s="762"/>
      <c r="DZ30" s="763"/>
      <c r="EA30" s="197"/>
    </row>
    <row r="31" spans="1:131" s="198" customFormat="1" ht="26.25" customHeight="1">
      <c r="A31" s="217">
        <v>4</v>
      </c>
      <c r="B31" s="764" t="s">
        <v>388</v>
      </c>
      <c r="C31" s="765"/>
      <c r="D31" s="765"/>
      <c r="E31" s="765"/>
      <c r="F31" s="765"/>
      <c r="G31" s="765"/>
      <c r="H31" s="765"/>
      <c r="I31" s="765"/>
      <c r="J31" s="765"/>
      <c r="K31" s="765"/>
      <c r="L31" s="765"/>
      <c r="M31" s="765"/>
      <c r="N31" s="765"/>
      <c r="O31" s="765"/>
      <c r="P31" s="766"/>
      <c r="Q31" s="767">
        <v>4977</v>
      </c>
      <c r="R31" s="716"/>
      <c r="S31" s="716"/>
      <c r="T31" s="716"/>
      <c r="U31" s="716"/>
      <c r="V31" s="716">
        <v>4954</v>
      </c>
      <c r="W31" s="716"/>
      <c r="X31" s="716"/>
      <c r="Y31" s="716"/>
      <c r="Z31" s="716"/>
      <c r="AA31" s="717">
        <f t="shared" si="1"/>
        <v>23</v>
      </c>
      <c r="AB31" s="739"/>
      <c r="AC31" s="739"/>
      <c r="AD31" s="739"/>
      <c r="AE31" s="740"/>
      <c r="AF31" s="738">
        <v>23</v>
      </c>
      <c r="AG31" s="739"/>
      <c r="AH31" s="739"/>
      <c r="AI31" s="739"/>
      <c r="AJ31" s="740"/>
      <c r="AK31" s="816">
        <v>790</v>
      </c>
      <c r="AL31" s="817"/>
      <c r="AM31" s="817"/>
      <c r="AN31" s="817"/>
      <c r="AO31" s="817"/>
      <c r="AP31" s="817" t="s">
        <v>559</v>
      </c>
      <c r="AQ31" s="817"/>
      <c r="AR31" s="817"/>
      <c r="AS31" s="817"/>
      <c r="AT31" s="817"/>
      <c r="AU31" s="817" t="s">
        <v>559</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68"/>
      <c r="BT31" s="769"/>
      <c r="BU31" s="769"/>
      <c r="BV31" s="769"/>
      <c r="BW31" s="769"/>
      <c r="BX31" s="769"/>
      <c r="BY31" s="769"/>
      <c r="BZ31" s="769"/>
      <c r="CA31" s="769"/>
      <c r="CB31" s="769"/>
      <c r="CC31" s="769"/>
      <c r="CD31" s="769"/>
      <c r="CE31" s="769"/>
      <c r="CF31" s="769"/>
      <c r="CG31" s="770"/>
      <c r="CH31" s="748"/>
      <c r="CI31" s="749"/>
      <c r="CJ31" s="749"/>
      <c r="CK31" s="749"/>
      <c r="CL31" s="750"/>
      <c r="CM31" s="748"/>
      <c r="CN31" s="749"/>
      <c r="CO31" s="749"/>
      <c r="CP31" s="749"/>
      <c r="CQ31" s="750"/>
      <c r="CR31" s="748"/>
      <c r="CS31" s="749"/>
      <c r="CT31" s="749"/>
      <c r="CU31" s="749"/>
      <c r="CV31" s="750"/>
      <c r="CW31" s="748"/>
      <c r="CX31" s="749"/>
      <c r="CY31" s="749"/>
      <c r="CZ31" s="749"/>
      <c r="DA31" s="750"/>
      <c r="DB31" s="748"/>
      <c r="DC31" s="749"/>
      <c r="DD31" s="749"/>
      <c r="DE31" s="749"/>
      <c r="DF31" s="750"/>
      <c r="DG31" s="748"/>
      <c r="DH31" s="749"/>
      <c r="DI31" s="749"/>
      <c r="DJ31" s="749"/>
      <c r="DK31" s="750"/>
      <c r="DL31" s="748"/>
      <c r="DM31" s="749"/>
      <c r="DN31" s="749"/>
      <c r="DO31" s="749"/>
      <c r="DP31" s="750"/>
      <c r="DQ31" s="748"/>
      <c r="DR31" s="749"/>
      <c r="DS31" s="749"/>
      <c r="DT31" s="749"/>
      <c r="DU31" s="750"/>
      <c r="DV31" s="761"/>
      <c r="DW31" s="762"/>
      <c r="DX31" s="762"/>
      <c r="DY31" s="762"/>
      <c r="DZ31" s="763"/>
      <c r="EA31" s="197"/>
    </row>
    <row r="32" spans="1:131" s="198" customFormat="1" ht="26.25" customHeight="1">
      <c r="A32" s="217">
        <v>5</v>
      </c>
      <c r="B32" s="764" t="s">
        <v>389</v>
      </c>
      <c r="C32" s="765"/>
      <c r="D32" s="765"/>
      <c r="E32" s="765"/>
      <c r="F32" s="765"/>
      <c r="G32" s="765"/>
      <c r="H32" s="765"/>
      <c r="I32" s="765"/>
      <c r="J32" s="765"/>
      <c r="K32" s="765"/>
      <c r="L32" s="765"/>
      <c r="M32" s="765"/>
      <c r="N32" s="765"/>
      <c r="O32" s="765"/>
      <c r="P32" s="766"/>
      <c r="Q32" s="767">
        <v>8481</v>
      </c>
      <c r="R32" s="716"/>
      <c r="S32" s="716"/>
      <c r="T32" s="716"/>
      <c r="U32" s="716"/>
      <c r="V32" s="716">
        <v>8178</v>
      </c>
      <c r="W32" s="716"/>
      <c r="X32" s="716"/>
      <c r="Y32" s="716"/>
      <c r="Z32" s="716"/>
      <c r="AA32" s="716">
        <f t="shared" ref="AA32:AA37" si="2">Q32-V32</f>
        <v>303</v>
      </c>
      <c r="AB32" s="716"/>
      <c r="AC32" s="716"/>
      <c r="AD32" s="716"/>
      <c r="AE32" s="717"/>
      <c r="AF32" s="738">
        <v>2264</v>
      </c>
      <c r="AG32" s="739"/>
      <c r="AH32" s="739"/>
      <c r="AI32" s="739"/>
      <c r="AJ32" s="740"/>
      <c r="AK32" s="816">
        <v>1118</v>
      </c>
      <c r="AL32" s="817"/>
      <c r="AM32" s="817"/>
      <c r="AN32" s="817"/>
      <c r="AO32" s="817"/>
      <c r="AP32" s="817">
        <v>12977</v>
      </c>
      <c r="AQ32" s="817"/>
      <c r="AR32" s="817"/>
      <c r="AS32" s="817"/>
      <c r="AT32" s="817"/>
      <c r="AU32" s="817">
        <v>3737</v>
      </c>
      <c r="AV32" s="817"/>
      <c r="AW32" s="817"/>
      <c r="AX32" s="817"/>
      <c r="AY32" s="817"/>
      <c r="AZ32" s="818" t="s">
        <v>559</v>
      </c>
      <c r="BA32" s="818"/>
      <c r="BB32" s="818"/>
      <c r="BC32" s="818"/>
      <c r="BD32" s="818"/>
      <c r="BE32" s="814" t="s">
        <v>390</v>
      </c>
      <c r="BF32" s="814"/>
      <c r="BG32" s="814"/>
      <c r="BH32" s="814"/>
      <c r="BI32" s="815"/>
      <c r="BJ32" s="203"/>
      <c r="BK32" s="203"/>
      <c r="BL32" s="203"/>
      <c r="BM32" s="203"/>
      <c r="BN32" s="203"/>
      <c r="BO32" s="216"/>
      <c r="BP32" s="216"/>
      <c r="BQ32" s="213">
        <v>26</v>
      </c>
      <c r="BR32" s="214"/>
      <c r="BS32" s="768"/>
      <c r="BT32" s="769"/>
      <c r="BU32" s="769"/>
      <c r="BV32" s="769"/>
      <c r="BW32" s="769"/>
      <c r="BX32" s="769"/>
      <c r="BY32" s="769"/>
      <c r="BZ32" s="769"/>
      <c r="CA32" s="769"/>
      <c r="CB32" s="769"/>
      <c r="CC32" s="769"/>
      <c r="CD32" s="769"/>
      <c r="CE32" s="769"/>
      <c r="CF32" s="769"/>
      <c r="CG32" s="770"/>
      <c r="CH32" s="748"/>
      <c r="CI32" s="749"/>
      <c r="CJ32" s="749"/>
      <c r="CK32" s="749"/>
      <c r="CL32" s="750"/>
      <c r="CM32" s="748"/>
      <c r="CN32" s="749"/>
      <c r="CO32" s="749"/>
      <c r="CP32" s="749"/>
      <c r="CQ32" s="750"/>
      <c r="CR32" s="748"/>
      <c r="CS32" s="749"/>
      <c r="CT32" s="749"/>
      <c r="CU32" s="749"/>
      <c r="CV32" s="750"/>
      <c r="CW32" s="748"/>
      <c r="CX32" s="749"/>
      <c r="CY32" s="749"/>
      <c r="CZ32" s="749"/>
      <c r="DA32" s="750"/>
      <c r="DB32" s="748"/>
      <c r="DC32" s="749"/>
      <c r="DD32" s="749"/>
      <c r="DE32" s="749"/>
      <c r="DF32" s="750"/>
      <c r="DG32" s="748"/>
      <c r="DH32" s="749"/>
      <c r="DI32" s="749"/>
      <c r="DJ32" s="749"/>
      <c r="DK32" s="750"/>
      <c r="DL32" s="748"/>
      <c r="DM32" s="749"/>
      <c r="DN32" s="749"/>
      <c r="DO32" s="749"/>
      <c r="DP32" s="750"/>
      <c r="DQ32" s="748"/>
      <c r="DR32" s="749"/>
      <c r="DS32" s="749"/>
      <c r="DT32" s="749"/>
      <c r="DU32" s="750"/>
      <c r="DV32" s="761"/>
      <c r="DW32" s="762"/>
      <c r="DX32" s="762"/>
      <c r="DY32" s="762"/>
      <c r="DZ32" s="763"/>
      <c r="EA32" s="197"/>
    </row>
    <row r="33" spans="1:131" s="198" customFormat="1" ht="26.25" customHeight="1">
      <c r="A33" s="217">
        <v>6</v>
      </c>
      <c r="B33" s="764" t="s">
        <v>391</v>
      </c>
      <c r="C33" s="765"/>
      <c r="D33" s="765"/>
      <c r="E33" s="765"/>
      <c r="F33" s="765"/>
      <c r="G33" s="765"/>
      <c r="H33" s="765"/>
      <c r="I33" s="765"/>
      <c r="J33" s="765"/>
      <c r="K33" s="765"/>
      <c r="L33" s="765"/>
      <c r="M33" s="765"/>
      <c r="N33" s="765"/>
      <c r="O33" s="765"/>
      <c r="P33" s="766"/>
      <c r="Q33" s="767">
        <v>428</v>
      </c>
      <c r="R33" s="716"/>
      <c r="S33" s="716"/>
      <c r="T33" s="716"/>
      <c r="U33" s="716"/>
      <c r="V33" s="716">
        <v>483</v>
      </c>
      <c r="W33" s="716"/>
      <c r="X33" s="716"/>
      <c r="Y33" s="716"/>
      <c r="Z33" s="716"/>
      <c r="AA33" s="716">
        <f t="shared" si="2"/>
        <v>-55</v>
      </c>
      <c r="AB33" s="716"/>
      <c r="AC33" s="716"/>
      <c r="AD33" s="716"/>
      <c r="AE33" s="717"/>
      <c r="AF33" s="738">
        <v>2</v>
      </c>
      <c r="AG33" s="739"/>
      <c r="AH33" s="739"/>
      <c r="AI33" s="739"/>
      <c r="AJ33" s="740"/>
      <c r="AK33" s="816">
        <v>167</v>
      </c>
      <c r="AL33" s="817"/>
      <c r="AM33" s="817"/>
      <c r="AN33" s="817"/>
      <c r="AO33" s="817"/>
      <c r="AP33" s="817">
        <v>3051</v>
      </c>
      <c r="AQ33" s="817"/>
      <c r="AR33" s="817"/>
      <c r="AS33" s="817"/>
      <c r="AT33" s="817"/>
      <c r="AU33" s="817">
        <v>2078</v>
      </c>
      <c r="AV33" s="817"/>
      <c r="AW33" s="817"/>
      <c r="AX33" s="817"/>
      <c r="AY33" s="817"/>
      <c r="AZ33" s="818" t="s">
        <v>559</v>
      </c>
      <c r="BA33" s="818"/>
      <c r="BB33" s="818"/>
      <c r="BC33" s="818"/>
      <c r="BD33" s="818"/>
      <c r="BE33" s="814" t="s">
        <v>390</v>
      </c>
      <c r="BF33" s="814"/>
      <c r="BG33" s="814"/>
      <c r="BH33" s="814"/>
      <c r="BI33" s="815"/>
      <c r="BJ33" s="203"/>
      <c r="BK33" s="203"/>
      <c r="BL33" s="203"/>
      <c r="BM33" s="203"/>
      <c r="BN33" s="203"/>
      <c r="BO33" s="216"/>
      <c r="BP33" s="216"/>
      <c r="BQ33" s="213">
        <v>27</v>
      </c>
      <c r="BR33" s="214"/>
      <c r="BS33" s="768"/>
      <c r="BT33" s="769"/>
      <c r="BU33" s="769"/>
      <c r="BV33" s="769"/>
      <c r="BW33" s="769"/>
      <c r="BX33" s="769"/>
      <c r="BY33" s="769"/>
      <c r="BZ33" s="769"/>
      <c r="CA33" s="769"/>
      <c r="CB33" s="769"/>
      <c r="CC33" s="769"/>
      <c r="CD33" s="769"/>
      <c r="CE33" s="769"/>
      <c r="CF33" s="769"/>
      <c r="CG33" s="770"/>
      <c r="CH33" s="748"/>
      <c r="CI33" s="749"/>
      <c r="CJ33" s="749"/>
      <c r="CK33" s="749"/>
      <c r="CL33" s="750"/>
      <c r="CM33" s="748"/>
      <c r="CN33" s="749"/>
      <c r="CO33" s="749"/>
      <c r="CP33" s="749"/>
      <c r="CQ33" s="750"/>
      <c r="CR33" s="748"/>
      <c r="CS33" s="749"/>
      <c r="CT33" s="749"/>
      <c r="CU33" s="749"/>
      <c r="CV33" s="750"/>
      <c r="CW33" s="748"/>
      <c r="CX33" s="749"/>
      <c r="CY33" s="749"/>
      <c r="CZ33" s="749"/>
      <c r="DA33" s="750"/>
      <c r="DB33" s="748"/>
      <c r="DC33" s="749"/>
      <c r="DD33" s="749"/>
      <c r="DE33" s="749"/>
      <c r="DF33" s="750"/>
      <c r="DG33" s="748"/>
      <c r="DH33" s="749"/>
      <c r="DI33" s="749"/>
      <c r="DJ33" s="749"/>
      <c r="DK33" s="750"/>
      <c r="DL33" s="748"/>
      <c r="DM33" s="749"/>
      <c r="DN33" s="749"/>
      <c r="DO33" s="749"/>
      <c r="DP33" s="750"/>
      <c r="DQ33" s="748"/>
      <c r="DR33" s="749"/>
      <c r="DS33" s="749"/>
      <c r="DT33" s="749"/>
      <c r="DU33" s="750"/>
      <c r="DV33" s="761"/>
      <c r="DW33" s="762"/>
      <c r="DX33" s="762"/>
      <c r="DY33" s="762"/>
      <c r="DZ33" s="763"/>
      <c r="EA33" s="197"/>
    </row>
    <row r="34" spans="1:131" s="198" customFormat="1" ht="26.25" customHeight="1">
      <c r="A34" s="217">
        <v>7</v>
      </c>
      <c r="B34" s="764" t="s">
        <v>392</v>
      </c>
      <c r="C34" s="765"/>
      <c r="D34" s="765"/>
      <c r="E34" s="765"/>
      <c r="F34" s="765"/>
      <c r="G34" s="765"/>
      <c r="H34" s="765"/>
      <c r="I34" s="765"/>
      <c r="J34" s="765"/>
      <c r="K34" s="765"/>
      <c r="L34" s="765"/>
      <c r="M34" s="765"/>
      <c r="N34" s="765"/>
      <c r="O34" s="765"/>
      <c r="P34" s="766"/>
      <c r="Q34" s="767">
        <v>187</v>
      </c>
      <c r="R34" s="716"/>
      <c r="S34" s="716"/>
      <c r="T34" s="716"/>
      <c r="U34" s="716"/>
      <c r="V34" s="716">
        <v>196</v>
      </c>
      <c r="W34" s="716"/>
      <c r="X34" s="716"/>
      <c r="Y34" s="716"/>
      <c r="Z34" s="716"/>
      <c r="AA34" s="716">
        <f t="shared" si="2"/>
        <v>-9</v>
      </c>
      <c r="AB34" s="716"/>
      <c r="AC34" s="716"/>
      <c r="AD34" s="716"/>
      <c r="AE34" s="717"/>
      <c r="AF34" s="738">
        <v>21</v>
      </c>
      <c r="AG34" s="739"/>
      <c r="AH34" s="739"/>
      <c r="AI34" s="739"/>
      <c r="AJ34" s="740"/>
      <c r="AK34" s="816">
        <v>51</v>
      </c>
      <c r="AL34" s="817"/>
      <c r="AM34" s="817"/>
      <c r="AN34" s="817"/>
      <c r="AO34" s="817"/>
      <c r="AP34" s="817">
        <v>336</v>
      </c>
      <c r="AQ34" s="817"/>
      <c r="AR34" s="817"/>
      <c r="AS34" s="817"/>
      <c r="AT34" s="817"/>
      <c r="AU34" s="817">
        <v>306</v>
      </c>
      <c r="AV34" s="817"/>
      <c r="AW34" s="817"/>
      <c r="AX34" s="817"/>
      <c r="AY34" s="817"/>
      <c r="AZ34" s="818" t="s">
        <v>559</v>
      </c>
      <c r="BA34" s="818"/>
      <c r="BB34" s="818"/>
      <c r="BC34" s="818"/>
      <c r="BD34" s="818"/>
      <c r="BE34" s="814" t="s">
        <v>390</v>
      </c>
      <c r="BF34" s="814"/>
      <c r="BG34" s="814"/>
      <c r="BH34" s="814"/>
      <c r="BI34" s="815"/>
      <c r="BJ34" s="203"/>
      <c r="BK34" s="203"/>
      <c r="BL34" s="203"/>
      <c r="BM34" s="203"/>
      <c r="BN34" s="203"/>
      <c r="BO34" s="216"/>
      <c r="BP34" s="216"/>
      <c r="BQ34" s="213">
        <v>28</v>
      </c>
      <c r="BR34" s="214"/>
      <c r="BS34" s="768"/>
      <c r="BT34" s="769"/>
      <c r="BU34" s="769"/>
      <c r="BV34" s="769"/>
      <c r="BW34" s="769"/>
      <c r="BX34" s="769"/>
      <c r="BY34" s="769"/>
      <c r="BZ34" s="769"/>
      <c r="CA34" s="769"/>
      <c r="CB34" s="769"/>
      <c r="CC34" s="769"/>
      <c r="CD34" s="769"/>
      <c r="CE34" s="769"/>
      <c r="CF34" s="769"/>
      <c r="CG34" s="770"/>
      <c r="CH34" s="748"/>
      <c r="CI34" s="749"/>
      <c r="CJ34" s="749"/>
      <c r="CK34" s="749"/>
      <c r="CL34" s="750"/>
      <c r="CM34" s="748"/>
      <c r="CN34" s="749"/>
      <c r="CO34" s="749"/>
      <c r="CP34" s="749"/>
      <c r="CQ34" s="750"/>
      <c r="CR34" s="748"/>
      <c r="CS34" s="749"/>
      <c r="CT34" s="749"/>
      <c r="CU34" s="749"/>
      <c r="CV34" s="750"/>
      <c r="CW34" s="748"/>
      <c r="CX34" s="749"/>
      <c r="CY34" s="749"/>
      <c r="CZ34" s="749"/>
      <c r="DA34" s="750"/>
      <c r="DB34" s="748"/>
      <c r="DC34" s="749"/>
      <c r="DD34" s="749"/>
      <c r="DE34" s="749"/>
      <c r="DF34" s="750"/>
      <c r="DG34" s="748"/>
      <c r="DH34" s="749"/>
      <c r="DI34" s="749"/>
      <c r="DJ34" s="749"/>
      <c r="DK34" s="750"/>
      <c r="DL34" s="748"/>
      <c r="DM34" s="749"/>
      <c r="DN34" s="749"/>
      <c r="DO34" s="749"/>
      <c r="DP34" s="750"/>
      <c r="DQ34" s="748"/>
      <c r="DR34" s="749"/>
      <c r="DS34" s="749"/>
      <c r="DT34" s="749"/>
      <c r="DU34" s="750"/>
      <c r="DV34" s="761"/>
      <c r="DW34" s="762"/>
      <c r="DX34" s="762"/>
      <c r="DY34" s="762"/>
      <c r="DZ34" s="763"/>
      <c r="EA34" s="197"/>
    </row>
    <row r="35" spans="1:131" s="198" customFormat="1" ht="26.25" customHeight="1">
      <c r="A35" s="217">
        <v>8</v>
      </c>
      <c r="B35" s="764" t="s">
        <v>393</v>
      </c>
      <c r="C35" s="765"/>
      <c r="D35" s="765"/>
      <c r="E35" s="765"/>
      <c r="F35" s="765"/>
      <c r="G35" s="765"/>
      <c r="H35" s="765"/>
      <c r="I35" s="765"/>
      <c r="J35" s="765"/>
      <c r="K35" s="765"/>
      <c r="L35" s="765"/>
      <c r="M35" s="765"/>
      <c r="N35" s="765"/>
      <c r="O35" s="765"/>
      <c r="P35" s="766"/>
      <c r="Q35" s="767">
        <v>7239</v>
      </c>
      <c r="R35" s="716"/>
      <c r="S35" s="716"/>
      <c r="T35" s="716"/>
      <c r="U35" s="716"/>
      <c r="V35" s="716">
        <v>8030</v>
      </c>
      <c r="W35" s="716"/>
      <c r="X35" s="716"/>
      <c r="Y35" s="716"/>
      <c r="Z35" s="716"/>
      <c r="AA35" s="716">
        <f t="shared" si="2"/>
        <v>-791</v>
      </c>
      <c r="AB35" s="716"/>
      <c r="AC35" s="716"/>
      <c r="AD35" s="716"/>
      <c r="AE35" s="717"/>
      <c r="AF35" s="738">
        <v>313</v>
      </c>
      <c r="AG35" s="739"/>
      <c r="AH35" s="739"/>
      <c r="AI35" s="739"/>
      <c r="AJ35" s="740"/>
      <c r="AK35" s="816">
        <v>2127</v>
      </c>
      <c r="AL35" s="817"/>
      <c r="AM35" s="817"/>
      <c r="AN35" s="817"/>
      <c r="AO35" s="817"/>
      <c r="AP35" s="817">
        <v>48447</v>
      </c>
      <c r="AQ35" s="817"/>
      <c r="AR35" s="817"/>
      <c r="AS35" s="817"/>
      <c r="AT35" s="817"/>
      <c r="AU35" s="817">
        <v>28002</v>
      </c>
      <c r="AV35" s="817"/>
      <c r="AW35" s="817"/>
      <c r="AX35" s="817"/>
      <c r="AY35" s="817"/>
      <c r="AZ35" s="818" t="s">
        <v>560</v>
      </c>
      <c r="BA35" s="818"/>
      <c r="BB35" s="818"/>
      <c r="BC35" s="818"/>
      <c r="BD35" s="818"/>
      <c r="BE35" s="814" t="s">
        <v>390</v>
      </c>
      <c r="BF35" s="814"/>
      <c r="BG35" s="814"/>
      <c r="BH35" s="814"/>
      <c r="BI35" s="815"/>
      <c r="BJ35" s="203"/>
      <c r="BK35" s="203"/>
      <c r="BL35" s="203"/>
      <c r="BM35" s="203"/>
      <c r="BN35" s="203"/>
      <c r="BO35" s="216"/>
      <c r="BP35" s="216"/>
      <c r="BQ35" s="213">
        <v>29</v>
      </c>
      <c r="BR35" s="214"/>
      <c r="BS35" s="768"/>
      <c r="BT35" s="769"/>
      <c r="BU35" s="769"/>
      <c r="BV35" s="769"/>
      <c r="BW35" s="769"/>
      <c r="BX35" s="769"/>
      <c r="BY35" s="769"/>
      <c r="BZ35" s="769"/>
      <c r="CA35" s="769"/>
      <c r="CB35" s="769"/>
      <c r="CC35" s="769"/>
      <c r="CD35" s="769"/>
      <c r="CE35" s="769"/>
      <c r="CF35" s="769"/>
      <c r="CG35" s="770"/>
      <c r="CH35" s="748"/>
      <c r="CI35" s="749"/>
      <c r="CJ35" s="749"/>
      <c r="CK35" s="749"/>
      <c r="CL35" s="750"/>
      <c r="CM35" s="748"/>
      <c r="CN35" s="749"/>
      <c r="CO35" s="749"/>
      <c r="CP35" s="749"/>
      <c r="CQ35" s="750"/>
      <c r="CR35" s="748"/>
      <c r="CS35" s="749"/>
      <c r="CT35" s="749"/>
      <c r="CU35" s="749"/>
      <c r="CV35" s="750"/>
      <c r="CW35" s="748"/>
      <c r="CX35" s="749"/>
      <c r="CY35" s="749"/>
      <c r="CZ35" s="749"/>
      <c r="DA35" s="750"/>
      <c r="DB35" s="748"/>
      <c r="DC35" s="749"/>
      <c r="DD35" s="749"/>
      <c r="DE35" s="749"/>
      <c r="DF35" s="750"/>
      <c r="DG35" s="748"/>
      <c r="DH35" s="749"/>
      <c r="DI35" s="749"/>
      <c r="DJ35" s="749"/>
      <c r="DK35" s="750"/>
      <c r="DL35" s="748"/>
      <c r="DM35" s="749"/>
      <c r="DN35" s="749"/>
      <c r="DO35" s="749"/>
      <c r="DP35" s="750"/>
      <c r="DQ35" s="748"/>
      <c r="DR35" s="749"/>
      <c r="DS35" s="749"/>
      <c r="DT35" s="749"/>
      <c r="DU35" s="750"/>
      <c r="DV35" s="761"/>
      <c r="DW35" s="762"/>
      <c r="DX35" s="762"/>
      <c r="DY35" s="762"/>
      <c r="DZ35" s="763"/>
      <c r="EA35" s="197"/>
    </row>
    <row r="36" spans="1:131" s="198" customFormat="1" ht="26.25" customHeight="1">
      <c r="A36" s="217">
        <v>9</v>
      </c>
      <c r="B36" s="764" t="s">
        <v>394</v>
      </c>
      <c r="C36" s="765"/>
      <c r="D36" s="765"/>
      <c r="E36" s="765"/>
      <c r="F36" s="765"/>
      <c r="G36" s="765"/>
      <c r="H36" s="765"/>
      <c r="I36" s="765"/>
      <c r="J36" s="765"/>
      <c r="K36" s="765"/>
      <c r="L36" s="765"/>
      <c r="M36" s="765"/>
      <c r="N36" s="765"/>
      <c r="O36" s="765"/>
      <c r="P36" s="766"/>
      <c r="Q36" s="767">
        <v>576</v>
      </c>
      <c r="R36" s="716"/>
      <c r="S36" s="716"/>
      <c r="T36" s="716"/>
      <c r="U36" s="716"/>
      <c r="V36" s="716">
        <v>940</v>
      </c>
      <c r="W36" s="716"/>
      <c r="X36" s="716"/>
      <c r="Y36" s="716"/>
      <c r="Z36" s="716"/>
      <c r="AA36" s="716">
        <f t="shared" si="2"/>
        <v>-364</v>
      </c>
      <c r="AB36" s="716"/>
      <c r="AC36" s="716"/>
      <c r="AD36" s="716"/>
      <c r="AE36" s="717"/>
      <c r="AF36" s="738">
        <v>357</v>
      </c>
      <c r="AG36" s="739"/>
      <c r="AH36" s="739"/>
      <c r="AI36" s="739"/>
      <c r="AJ36" s="740"/>
      <c r="AK36" s="816">
        <v>476</v>
      </c>
      <c r="AL36" s="817"/>
      <c r="AM36" s="817"/>
      <c r="AN36" s="817"/>
      <c r="AO36" s="817"/>
      <c r="AP36" s="817">
        <v>4562</v>
      </c>
      <c r="AQ36" s="817"/>
      <c r="AR36" s="817"/>
      <c r="AS36" s="817"/>
      <c r="AT36" s="817"/>
      <c r="AU36" s="817">
        <v>3225</v>
      </c>
      <c r="AV36" s="817"/>
      <c r="AW36" s="817"/>
      <c r="AX36" s="817"/>
      <c r="AY36" s="817"/>
      <c r="AZ36" s="818" t="s">
        <v>559</v>
      </c>
      <c r="BA36" s="818"/>
      <c r="BB36" s="818"/>
      <c r="BC36" s="818"/>
      <c r="BD36" s="818"/>
      <c r="BE36" s="814" t="s">
        <v>390</v>
      </c>
      <c r="BF36" s="814"/>
      <c r="BG36" s="814"/>
      <c r="BH36" s="814"/>
      <c r="BI36" s="815"/>
      <c r="BJ36" s="203"/>
      <c r="BK36" s="203"/>
      <c r="BL36" s="203"/>
      <c r="BM36" s="203"/>
      <c r="BN36" s="203"/>
      <c r="BO36" s="216"/>
      <c r="BP36" s="216"/>
      <c r="BQ36" s="213">
        <v>30</v>
      </c>
      <c r="BR36" s="214"/>
      <c r="BS36" s="768"/>
      <c r="BT36" s="769"/>
      <c r="BU36" s="769"/>
      <c r="BV36" s="769"/>
      <c r="BW36" s="769"/>
      <c r="BX36" s="769"/>
      <c r="BY36" s="769"/>
      <c r="BZ36" s="769"/>
      <c r="CA36" s="769"/>
      <c r="CB36" s="769"/>
      <c r="CC36" s="769"/>
      <c r="CD36" s="769"/>
      <c r="CE36" s="769"/>
      <c r="CF36" s="769"/>
      <c r="CG36" s="770"/>
      <c r="CH36" s="748"/>
      <c r="CI36" s="749"/>
      <c r="CJ36" s="749"/>
      <c r="CK36" s="749"/>
      <c r="CL36" s="750"/>
      <c r="CM36" s="748"/>
      <c r="CN36" s="749"/>
      <c r="CO36" s="749"/>
      <c r="CP36" s="749"/>
      <c r="CQ36" s="750"/>
      <c r="CR36" s="748"/>
      <c r="CS36" s="749"/>
      <c r="CT36" s="749"/>
      <c r="CU36" s="749"/>
      <c r="CV36" s="750"/>
      <c r="CW36" s="748"/>
      <c r="CX36" s="749"/>
      <c r="CY36" s="749"/>
      <c r="CZ36" s="749"/>
      <c r="DA36" s="750"/>
      <c r="DB36" s="748"/>
      <c r="DC36" s="749"/>
      <c r="DD36" s="749"/>
      <c r="DE36" s="749"/>
      <c r="DF36" s="750"/>
      <c r="DG36" s="748"/>
      <c r="DH36" s="749"/>
      <c r="DI36" s="749"/>
      <c r="DJ36" s="749"/>
      <c r="DK36" s="750"/>
      <c r="DL36" s="748"/>
      <c r="DM36" s="749"/>
      <c r="DN36" s="749"/>
      <c r="DO36" s="749"/>
      <c r="DP36" s="750"/>
      <c r="DQ36" s="748"/>
      <c r="DR36" s="749"/>
      <c r="DS36" s="749"/>
      <c r="DT36" s="749"/>
      <c r="DU36" s="750"/>
      <c r="DV36" s="761"/>
      <c r="DW36" s="762"/>
      <c r="DX36" s="762"/>
      <c r="DY36" s="762"/>
      <c r="DZ36" s="763"/>
      <c r="EA36" s="197"/>
    </row>
    <row r="37" spans="1:131" s="198" customFormat="1" ht="26.25" customHeight="1">
      <c r="A37" s="217">
        <v>10</v>
      </c>
      <c r="B37" s="764" t="s">
        <v>395</v>
      </c>
      <c r="C37" s="765"/>
      <c r="D37" s="765"/>
      <c r="E37" s="765"/>
      <c r="F37" s="765"/>
      <c r="G37" s="765"/>
      <c r="H37" s="765"/>
      <c r="I37" s="765"/>
      <c r="J37" s="765"/>
      <c r="K37" s="765"/>
      <c r="L37" s="765"/>
      <c r="M37" s="765"/>
      <c r="N37" s="765"/>
      <c r="O37" s="765"/>
      <c r="P37" s="766"/>
      <c r="Q37" s="767">
        <v>92</v>
      </c>
      <c r="R37" s="716"/>
      <c r="S37" s="716"/>
      <c r="T37" s="716"/>
      <c r="U37" s="716"/>
      <c r="V37" s="716">
        <v>92</v>
      </c>
      <c r="W37" s="716"/>
      <c r="X37" s="716"/>
      <c r="Y37" s="716"/>
      <c r="Z37" s="716"/>
      <c r="AA37" s="716">
        <f t="shared" si="2"/>
        <v>0</v>
      </c>
      <c r="AB37" s="716"/>
      <c r="AC37" s="716"/>
      <c r="AD37" s="716"/>
      <c r="AE37" s="717"/>
      <c r="AF37" s="738" t="s">
        <v>112</v>
      </c>
      <c r="AG37" s="739"/>
      <c r="AH37" s="739"/>
      <c r="AI37" s="739"/>
      <c r="AJ37" s="740"/>
      <c r="AK37" s="816">
        <v>18</v>
      </c>
      <c r="AL37" s="817"/>
      <c r="AM37" s="817"/>
      <c r="AN37" s="817"/>
      <c r="AO37" s="817"/>
      <c r="AP37" s="817">
        <v>1053</v>
      </c>
      <c r="AQ37" s="817"/>
      <c r="AR37" s="817"/>
      <c r="AS37" s="817"/>
      <c r="AT37" s="817"/>
      <c r="AU37" s="817">
        <v>69</v>
      </c>
      <c r="AV37" s="817"/>
      <c r="AW37" s="817"/>
      <c r="AX37" s="817"/>
      <c r="AY37" s="817"/>
      <c r="AZ37" s="818" t="s">
        <v>559</v>
      </c>
      <c r="BA37" s="818"/>
      <c r="BB37" s="818"/>
      <c r="BC37" s="818"/>
      <c r="BD37" s="818"/>
      <c r="BE37" s="814" t="s">
        <v>396</v>
      </c>
      <c r="BF37" s="814"/>
      <c r="BG37" s="814"/>
      <c r="BH37" s="814"/>
      <c r="BI37" s="815"/>
      <c r="BJ37" s="203"/>
      <c r="BK37" s="203"/>
      <c r="BL37" s="203"/>
      <c r="BM37" s="203"/>
      <c r="BN37" s="203"/>
      <c r="BO37" s="216"/>
      <c r="BP37" s="216"/>
      <c r="BQ37" s="213">
        <v>31</v>
      </c>
      <c r="BR37" s="214"/>
      <c r="BS37" s="768"/>
      <c r="BT37" s="769"/>
      <c r="BU37" s="769"/>
      <c r="BV37" s="769"/>
      <c r="BW37" s="769"/>
      <c r="BX37" s="769"/>
      <c r="BY37" s="769"/>
      <c r="BZ37" s="769"/>
      <c r="CA37" s="769"/>
      <c r="CB37" s="769"/>
      <c r="CC37" s="769"/>
      <c r="CD37" s="769"/>
      <c r="CE37" s="769"/>
      <c r="CF37" s="769"/>
      <c r="CG37" s="770"/>
      <c r="CH37" s="748"/>
      <c r="CI37" s="749"/>
      <c r="CJ37" s="749"/>
      <c r="CK37" s="749"/>
      <c r="CL37" s="750"/>
      <c r="CM37" s="748"/>
      <c r="CN37" s="749"/>
      <c r="CO37" s="749"/>
      <c r="CP37" s="749"/>
      <c r="CQ37" s="750"/>
      <c r="CR37" s="748"/>
      <c r="CS37" s="749"/>
      <c r="CT37" s="749"/>
      <c r="CU37" s="749"/>
      <c r="CV37" s="750"/>
      <c r="CW37" s="748"/>
      <c r="CX37" s="749"/>
      <c r="CY37" s="749"/>
      <c r="CZ37" s="749"/>
      <c r="DA37" s="750"/>
      <c r="DB37" s="748"/>
      <c r="DC37" s="749"/>
      <c r="DD37" s="749"/>
      <c r="DE37" s="749"/>
      <c r="DF37" s="750"/>
      <c r="DG37" s="748"/>
      <c r="DH37" s="749"/>
      <c r="DI37" s="749"/>
      <c r="DJ37" s="749"/>
      <c r="DK37" s="750"/>
      <c r="DL37" s="748"/>
      <c r="DM37" s="749"/>
      <c r="DN37" s="749"/>
      <c r="DO37" s="749"/>
      <c r="DP37" s="750"/>
      <c r="DQ37" s="748"/>
      <c r="DR37" s="749"/>
      <c r="DS37" s="749"/>
      <c r="DT37" s="749"/>
      <c r="DU37" s="750"/>
      <c r="DV37" s="761"/>
      <c r="DW37" s="762"/>
      <c r="DX37" s="762"/>
      <c r="DY37" s="762"/>
      <c r="DZ37" s="763"/>
      <c r="EA37" s="197"/>
    </row>
    <row r="38" spans="1:131" s="198" customFormat="1" ht="26.25" customHeight="1">
      <c r="A38" s="217">
        <v>11</v>
      </c>
      <c r="B38" s="764"/>
      <c r="C38" s="765"/>
      <c r="D38" s="765"/>
      <c r="E38" s="765"/>
      <c r="F38" s="765"/>
      <c r="G38" s="765"/>
      <c r="H38" s="765"/>
      <c r="I38" s="765"/>
      <c r="J38" s="765"/>
      <c r="K38" s="765"/>
      <c r="L38" s="765"/>
      <c r="M38" s="765"/>
      <c r="N38" s="765"/>
      <c r="O38" s="765"/>
      <c r="P38" s="766"/>
      <c r="Q38" s="767"/>
      <c r="R38" s="716"/>
      <c r="S38" s="716"/>
      <c r="T38" s="716"/>
      <c r="U38" s="716"/>
      <c r="V38" s="716"/>
      <c r="W38" s="716"/>
      <c r="X38" s="716"/>
      <c r="Y38" s="716"/>
      <c r="Z38" s="716"/>
      <c r="AA38" s="716"/>
      <c r="AB38" s="716"/>
      <c r="AC38" s="716"/>
      <c r="AD38" s="716"/>
      <c r="AE38" s="717"/>
      <c r="AF38" s="738"/>
      <c r="AG38" s="739"/>
      <c r="AH38" s="739"/>
      <c r="AI38" s="739"/>
      <c r="AJ38" s="740"/>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68"/>
      <c r="BT38" s="769"/>
      <c r="BU38" s="769"/>
      <c r="BV38" s="769"/>
      <c r="BW38" s="769"/>
      <c r="BX38" s="769"/>
      <c r="BY38" s="769"/>
      <c r="BZ38" s="769"/>
      <c r="CA38" s="769"/>
      <c r="CB38" s="769"/>
      <c r="CC38" s="769"/>
      <c r="CD38" s="769"/>
      <c r="CE38" s="769"/>
      <c r="CF38" s="769"/>
      <c r="CG38" s="770"/>
      <c r="CH38" s="748"/>
      <c r="CI38" s="749"/>
      <c r="CJ38" s="749"/>
      <c r="CK38" s="749"/>
      <c r="CL38" s="750"/>
      <c r="CM38" s="748"/>
      <c r="CN38" s="749"/>
      <c r="CO38" s="749"/>
      <c r="CP38" s="749"/>
      <c r="CQ38" s="750"/>
      <c r="CR38" s="748"/>
      <c r="CS38" s="749"/>
      <c r="CT38" s="749"/>
      <c r="CU38" s="749"/>
      <c r="CV38" s="750"/>
      <c r="CW38" s="748"/>
      <c r="CX38" s="749"/>
      <c r="CY38" s="749"/>
      <c r="CZ38" s="749"/>
      <c r="DA38" s="750"/>
      <c r="DB38" s="748"/>
      <c r="DC38" s="749"/>
      <c r="DD38" s="749"/>
      <c r="DE38" s="749"/>
      <c r="DF38" s="750"/>
      <c r="DG38" s="748"/>
      <c r="DH38" s="749"/>
      <c r="DI38" s="749"/>
      <c r="DJ38" s="749"/>
      <c r="DK38" s="750"/>
      <c r="DL38" s="748"/>
      <c r="DM38" s="749"/>
      <c r="DN38" s="749"/>
      <c r="DO38" s="749"/>
      <c r="DP38" s="750"/>
      <c r="DQ38" s="748"/>
      <c r="DR38" s="749"/>
      <c r="DS38" s="749"/>
      <c r="DT38" s="749"/>
      <c r="DU38" s="750"/>
      <c r="DV38" s="761"/>
      <c r="DW38" s="762"/>
      <c r="DX38" s="762"/>
      <c r="DY38" s="762"/>
      <c r="DZ38" s="763"/>
      <c r="EA38" s="197"/>
    </row>
    <row r="39" spans="1:131" s="198" customFormat="1" ht="26.25" customHeight="1">
      <c r="A39" s="217">
        <v>12</v>
      </c>
      <c r="B39" s="764"/>
      <c r="C39" s="765"/>
      <c r="D39" s="765"/>
      <c r="E39" s="765"/>
      <c r="F39" s="765"/>
      <c r="G39" s="765"/>
      <c r="H39" s="765"/>
      <c r="I39" s="765"/>
      <c r="J39" s="765"/>
      <c r="K39" s="765"/>
      <c r="L39" s="765"/>
      <c r="M39" s="765"/>
      <c r="N39" s="765"/>
      <c r="O39" s="765"/>
      <c r="P39" s="766"/>
      <c r="Q39" s="767"/>
      <c r="R39" s="716"/>
      <c r="S39" s="716"/>
      <c r="T39" s="716"/>
      <c r="U39" s="716"/>
      <c r="V39" s="716"/>
      <c r="W39" s="716"/>
      <c r="X39" s="716"/>
      <c r="Y39" s="716"/>
      <c r="Z39" s="716"/>
      <c r="AA39" s="716"/>
      <c r="AB39" s="716"/>
      <c r="AC39" s="716"/>
      <c r="AD39" s="716"/>
      <c r="AE39" s="717"/>
      <c r="AF39" s="738"/>
      <c r="AG39" s="739"/>
      <c r="AH39" s="739"/>
      <c r="AI39" s="739"/>
      <c r="AJ39" s="740"/>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68"/>
      <c r="BT39" s="769"/>
      <c r="BU39" s="769"/>
      <c r="BV39" s="769"/>
      <c r="BW39" s="769"/>
      <c r="BX39" s="769"/>
      <c r="BY39" s="769"/>
      <c r="BZ39" s="769"/>
      <c r="CA39" s="769"/>
      <c r="CB39" s="769"/>
      <c r="CC39" s="769"/>
      <c r="CD39" s="769"/>
      <c r="CE39" s="769"/>
      <c r="CF39" s="769"/>
      <c r="CG39" s="770"/>
      <c r="CH39" s="748"/>
      <c r="CI39" s="749"/>
      <c r="CJ39" s="749"/>
      <c r="CK39" s="749"/>
      <c r="CL39" s="750"/>
      <c r="CM39" s="748"/>
      <c r="CN39" s="749"/>
      <c r="CO39" s="749"/>
      <c r="CP39" s="749"/>
      <c r="CQ39" s="750"/>
      <c r="CR39" s="748"/>
      <c r="CS39" s="749"/>
      <c r="CT39" s="749"/>
      <c r="CU39" s="749"/>
      <c r="CV39" s="750"/>
      <c r="CW39" s="748"/>
      <c r="CX39" s="749"/>
      <c r="CY39" s="749"/>
      <c r="CZ39" s="749"/>
      <c r="DA39" s="750"/>
      <c r="DB39" s="748"/>
      <c r="DC39" s="749"/>
      <c r="DD39" s="749"/>
      <c r="DE39" s="749"/>
      <c r="DF39" s="750"/>
      <c r="DG39" s="748"/>
      <c r="DH39" s="749"/>
      <c r="DI39" s="749"/>
      <c r="DJ39" s="749"/>
      <c r="DK39" s="750"/>
      <c r="DL39" s="748"/>
      <c r="DM39" s="749"/>
      <c r="DN39" s="749"/>
      <c r="DO39" s="749"/>
      <c r="DP39" s="750"/>
      <c r="DQ39" s="748"/>
      <c r="DR39" s="749"/>
      <c r="DS39" s="749"/>
      <c r="DT39" s="749"/>
      <c r="DU39" s="750"/>
      <c r="DV39" s="761"/>
      <c r="DW39" s="762"/>
      <c r="DX39" s="762"/>
      <c r="DY39" s="762"/>
      <c r="DZ39" s="763"/>
      <c r="EA39" s="197"/>
    </row>
    <row r="40" spans="1:131" s="198" customFormat="1" ht="26.25" customHeight="1">
      <c r="A40" s="212">
        <v>13</v>
      </c>
      <c r="B40" s="764"/>
      <c r="C40" s="765"/>
      <c r="D40" s="765"/>
      <c r="E40" s="765"/>
      <c r="F40" s="765"/>
      <c r="G40" s="765"/>
      <c r="H40" s="765"/>
      <c r="I40" s="765"/>
      <c r="J40" s="765"/>
      <c r="K40" s="765"/>
      <c r="L40" s="765"/>
      <c r="M40" s="765"/>
      <c r="N40" s="765"/>
      <c r="O40" s="765"/>
      <c r="P40" s="766"/>
      <c r="Q40" s="767"/>
      <c r="R40" s="716"/>
      <c r="S40" s="716"/>
      <c r="T40" s="716"/>
      <c r="U40" s="716"/>
      <c r="V40" s="716"/>
      <c r="W40" s="716"/>
      <c r="X40" s="716"/>
      <c r="Y40" s="716"/>
      <c r="Z40" s="716"/>
      <c r="AA40" s="716"/>
      <c r="AB40" s="716"/>
      <c r="AC40" s="716"/>
      <c r="AD40" s="716"/>
      <c r="AE40" s="717"/>
      <c r="AF40" s="738"/>
      <c r="AG40" s="739"/>
      <c r="AH40" s="739"/>
      <c r="AI40" s="739"/>
      <c r="AJ40" s="740"/>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68"/>
      <c r="BT40" s="769"/>
      <c r="BU40" s="769"/>
      <c r="BV40" s="769"/>
      <c r="BW40" s="769"/>
      <c r="BX40" s="769"/>
      <c r="BY40" s="769"/>
      <c r="BZ40" s="769"/>
      <c r="CA40" s="769"/>
      <c r="CB40" s="769"/>
      <c r="CC40" s="769"/>
      <c r="CD40" s="769"/>
      <c r="CE40" s="769"/>
      <c r="CF40" s="769"/>
      <c r="CG40" s="770"/>
      <c r="CH40" s="748"/>
      <c r="CI40" s="749"/>
      <c r="CJ40" s="749"/>
      <c r="CK40" s="749"/>
      <c r="CL40" s="750"/>
      <c r="CM40" s="748"/>
      <c r="CN40" s="749"/>
      <c r="CO40" s="749"/>
      <c r="CP40" s="749"/>
      <c r="CQ40" s="750"/>
      <c r="CR40" s="748"/>
      <c r="CS40" s="749"/>
      <c r="CT40" s="749"/>
      <c r="CU40" s="749"/>
      <c r="CV40" s="750"/>
      <c r="CW40" s="748"/>
      <c r="CX40" s="749"/>
      <c r="CY40" s="749"/>
      <c r="CZ40" s="749"/>
      <c r="DA40" s="750"/>
      <c r="DB40" s="748"/>
      <c r="DC40" s="749"/>
      <c r="DD40" s="749"/>
      <c r="DE40" s="749"/>
      <c r="DF40" s="750"/>
      <c r="DG40" s="748"/>
      <c r="DH40" s="749"/>
      <c r="DI40" s="749"/>
      <c r="DJ40" s="749"/>
      <c r="DK40" s="750"/>
      <c r="DL40" s="748"/>
      <c r="DM40" s="749"/>
      <c r="DN40" s="749"/>
      <c r="DO40" s="749"/>
      <c r="DP40" s="750"/>
      <c r="DQ40" s="748"/>
      <c r="DR40" s="749"/>
      <c r="DS40" s="749"/>
      <c r="DT40" s="749"/>
      <c r="DU40" s="750"/>
      <c r="DV40" s="761"/>
      <c r="DW40" s="762"/>
      <c r="DX40" s="762"/>
      <c r="DY40" s="762"/>
      <c r="DZ40" s="763"/>
      <c r="EA40" s="197"/>
    </row>
    <row r="41" spans="1:131" s="198" customFormat="1" ht="26.25" customHeight="1">
      <c r="A41" s="212">
        <v>14</v>
      </c>
      <c r="B41" s="764"/>
      <c r="C41" s="765"/>
      <c r="D41" s="765"/>
      <c r="E41" s="765"/>
      <c r="F41" s="765"/>
      <c r="G41" s="765"/>
      <c r="H41" s="765"/>
      <c r="I41" s="765"/>
      <c r="J41" s="765"/>
      <c r="K41" s="765"/>
      <c r="L41" s="765"/>
      <c r="M41" s="765"/>
      <c r="N41" s="765"/>
      <c r="O41" s="765"/>
      <c r="P41" s="766"/>
      <c r="Q41" s="767"/>
      <c r="R41" s="716"/>
      <c r="S41" s="716"/>
      <c r="T41" s="716"/>
      <c r="U41" s="716"/>
      <c r="V41" s="716"/>
      <c r="W41" s="716"/>
      <c r="X41" s="716"/>
      <c r="Y41" s="716"/>
      <c r="Z41" s="716"/>
      <c r="AA41" s="716"/>
      <c r="AB41" s="716"/>
      <c r="AC41" s="716"/>
      <c r="AD41" s="716"/>
      <c r="AE41" s="717"/>
      <c r="AF41" s="738"/>
      <c r="AG41" s="739"/>
      <c r="AH41" s="739"/>
      <c r="AI41" s="739"/>
      <c r="AJ41" s="740"/>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68"/>
      <c r="BT41" s="769"/>
      <c r="BU41" s="769"/>
      <c r="BV41" s="769"/>
      <c r="BW41" s="769"/>
      <c r="BX41" s="769"/>
      <c r="BY41" s="769"/>
      <c r="BZ41" s="769"/>
      <c r="CA41" s="769"/>
      <c r="CB41" s="769"/>
      <c r="CC41" s="769"/>
      <c r="CD41" s="769"/>
      <c r="CE41" s="769"/>
      <c r="CF41" s="769"/>
      <c r="CG41" s="770"/>
      <c r="CH41" s="748"/>
      <c r="CI41" s="749"/>
      <c r="CJ41" s="749"/>
      <c r="CK41" s="749"/>
      <c r="CL41" s="750"/>
      <c r="CM41" s="748"/>
      <c r="CN41" s="749"/>
      <c r="CO41" s="749"/>
      <c r="CP41" s="749"/>
      <c r="CQ41" s="750"/>
      <c r="CR41" s="748"/>
      <c r="CS41" s="749"/>
      <c r="CT41" s="749"/>
      <c r="CU41" s="749"/>
      <c r="CV41" s="750"/>
      <c r="CW41" s="748"/>
      <c r="CX41" s="749"/>
      <c r="CY41" s="749"/>
      <c r="CZ41" s="749"/>
      <c r="DA41" s="750"/>
      <c r="DB41" s="748"/>
      <c r="DC41" s="749"/>
      <c r="DD41" s="749"/>
      <c r="DE41" s="749"/>
      <c r="DF41" s="750"/>
      <c r="DG41" s="748"/>
      <c r="DH41" s="749"/>
      <c r="DI41" s="749"/>
      <c r="DJ41" s="749"/>
      <c r="DK41" s="750"/>
      <c r="DL41" s="748"/>
      <c r="DM41" s="749"/>
      <c r="DN41" s="749"/>
      <c r="DO41" s="749"/>
      <c r="DP41" s="750"/>
      <c r="DQ41" s="748"/>
      <c r="DR41" s="749"/>
      <c r="DS41" s="749"/>
      <c r="DT41" s="749"/>
      <c r="DU41" s="750"/>
      <c r="DV41" s="761"/>
      <c r="DW41" s="762"/>
      <c r="DX41" s="762"/>
      <c r="DY41" s="762"/>
      <c r="DZ41" s="763"/>
      <c r="EA41" s="197"/>
    </row>
    <row r="42" spans="1:131" s="198" customFormat="1" ht="26.25" customHeight="1">
      <c r="A42" s="212">
        <v>15</v>
      </c>
      <c r="B42" s="764"/>
      <c r="C42" s="765"/>
      <c r="D42" s="765"/>
      <c r="E42" s="765"/>
      <c r="F42" s="765"/>
      <c r="G42" s="765"/>
      <c r="H42" s="765"/>
      <c r="I42" s="765"/>
      <c r="J42" s="765"/>
      <c r="K42" s="765"/>
      <c r="L42" s="765"/>
      <c r="M42" s="765"/>
      <c r="N42" s="765"/>
      <c r="O42" s="765"/>
      <c r="P42" s="766"/>
      <c r="Q42" s="767"/>
      <c r="R42" s="716"/>
      <c r="S42" s="716"/>
      <c r="T42" s="716"/>
      <c r="U42" s="716"/>
      <c r="V42" s="716"/>
      <c r="W42" s="716"/>
      <c r="X42" s="716"/>
      <c r="Y42" s="716"/>
      <c r="Z42" s="716"/>
      <c r="AA42" s="716"/>
      <c r="AB42" s="716"/>
      <c r="AC42" s="716"/>
      <c r="AD42" s="716"/>
      <c r="AE42" s="717"/>
      <c r="AF42" s="738"/>
      <c r="AG42" s="739"/>
      <c r="AH42" s="739"/>
      <c r="AI42" s="739"/>
      <c r="AJ42" s="740"/>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68"/>
      <c r="BT42" s="769"/>
      <c r="BU42" s="769"/>
      <c r="BV42" s="769"/>
      <c r="BW42" s="769"/>
      <c r="BX42" s="769"/>
      <c r="BY42" s="769"/>
      <c r="BZ42" s="769"/>
      <c r="CA42" s="769"/>
      <c r="CB42" s="769"/>
      <c r="CC42" s="769"/>
      <c r="CD42" s="769"/>
      <c r="CE42" s="769"/>
      <c r="CF42" s="769"/>
      <c r="CG42" s="770"/>
      <c r="CH42" s="748"/>
      <c r="CI42" s="749"/>
      <c r="CJ42" s="749"/>
      <c r="CK42" s="749"/>
      <c r="CL42" s="750"/>
      <c r="CM42" s="748"/>
      <c r="CN42" s="749"/>
      <c r="CO42" s="749"/>
      <c r="CP42" s="749"/>
      <c r="CQ42" s="750"/>
      <c r="CR42" s="748"/>
      <c r="CS42" s="749"/>
      <c r="CT42" s="749"/>
      <c r="CU42" s="749"/>
      <c r="CV42" s="750"/>
      <c r="CW42" s="748"/>
      <c r="CX42" s="749"/>
      <c r="CY42" s="749"/>
      <c r="CZ42" s="749"/>
      <c r="DA42" s="750"/>
      <c r="DB42" s="748"/>
      <c r="DC42" s="749"/>
      <c r="DD42" s="749"/>
      <c r="DE42" s="749"/>
      <c r="DF42" s="750"/>
      <c r="DG42" s="748"/>
      <c r="DH42" s="749"/>
      <c r="DI42" s="749"/>
      <c r="DJ42" s="749"/>
      <c r="DK42" s="750"/>
      <c r="DL42" s="748"/>
      <c r="DM42" s="749"/>
      <c r="DN42" s="749"/>
      <c r="DO42" s="749"/>
      <c r="DP42" s="750"/>
      <c r="DQ42" s="748"/>
      <c r="DR42" s="749"/>
      <c r="DS42" s="749"/>
      <c r="DT42" s="749"/>
      <c r="DU42" s="750"/>
      <c r="DV42" s="761"/>
      <c r="DW42" s="762"/>
      <c r="DX42" s="762"/>
      <c r="DY42" s="762"/>
      <c r="DZ42" s="763"/>
      <c r="EA42" s="197"/>
    </row>
    <row r="43" spans="1:131" s="198" customFormat="1" ht="26.25" customHeight="1">
      <c r="A43" s="212">
        <v>16</v>
      </c>
      <c r="B43" s="764"/>
      <c r="C43" s="765"/>
      <c r="D43" s="765"/>
      <c r="E43" s="765"/>
      <c r="F43" s="765"/>
      <c r="G43" s="765"/>
      <c r="H43" s="765"/>
      <c r="I43" s="765"/>
      <c r="J43" s="765"/>
      <c r="K43" s="765"/>
      <c r="L43" s="765"/>
      <c r="M43" s="765"/>
      <c r="N43" s="765"/>
      <c r="O43" s="765"/>
      <c r="P43" s="766"/>
      <c r="Q43" s="767"/>
      <c r="R43" s="716"/>
      <c r="S43" s="716"/>
      <c r="T43" s="716"/>
      <c r="U43" s="716"/>
      <c r="V43" s="716"/>
      <c r="W43" s="716"/>
      <c r="X43" s="716"/>
      <c r="Y43" s="716"/>
      <c r="Z43" s="716"/>
      <c r="AA43" s="716"/>
      <c r="AB43" s="716"/>
      <c r="AC43" s="716"/>
      <c r="AD43" s="716"/>
      <c r="AE43" s="717"/>
      <c r="AF43" s="738"/>
      <c r="AG43" s="739"/>
      <c r="AH43" s="739"/>
      <c r="AI43" s="739"/>
      <c r="AJ43" s="740"/>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68"/>
      <c r="BT43" s="769"/>
      <c r="BU43" s="769"/>
      <c r="BV43" s="769"/>
      <c r="BW43" s="769"/>
      <c r="BX43" s="769"/>
      <c r="BY43" s="769"/>
      <c r="BZ43" s="769"/>
      <c r="CA43" s="769"/>
      <c r="CB43" s="769"/>
      <c r="CC43" s="769"/>
      <c r="CD43" s="769"/>
      <c r="CE43" s="769"/>
      <c r="CF43" s="769"/>
      <c r="CG43" s="770"/>
      <c r="CH43" s="748"/>
      <c r="CI43" s="749"/>
      <c r="CJ43" s="749"/>
      <c r="CK43" s="749"/>
      <c r="CL43" s="750"/>
      <c r="CM43" s="748"/>
      <c r="CN43" s="749"/>
      <c r="CO43" s="749"/>
      <c r="CP43" s="749"/>
      <c r="CQ43" s="750"/>
      <c r="CR43" s="748"/>
      <c r="CS43" s="749"/>
      <c r="CT43" s="749"/>
      <c r="CU43" s="749"/>
      <c r="CV43" s="750"/>
      <c r="CW43" s="748"/>
      <c r="CX43" s="749"/>
      <c r="CY43" s="749"/>
      <c r="CZ43" s="749"/>
      <c r="DA43" s="750"/>
      <c r="DB43" s="748"/>
      <c r="DC43" s="749"/>
      <c r="DD43" s="749"/>
      <c r="DE43" s="749"/>
      <c r="DF43" s="750"/>
      <c r="DG43" s="748"/>
      <c r="DH43" s="749"/>
      <c r="DI43" s="749"/>
      <c r="DJ43" s="749"/>
      <c r="DK43" s="750"/>
      <c r="DL43" s="748"/>
      <c r="DM43" s="749"/>
      <c r="DN43" s="749"/>
      <c r="DO43" s="749"/>
      <c r="DP43" s="750"/>
      <c r="DQ43" s="748"/>
      <c r="DR43" s="749"/>
      <c r="DS43" s="749"/>
      <c r="DT43" s="749"/>
      <c r="DU43" s="750"/>
      <c r="DV43" s="761"/>
      <c r="DW43" s="762"/>
      <c r="DX43" s="762"/>
      <c r="DY43" s="762"/>
      <c r="DZ43" s="763"/>
      <c r="EA43" s="197"/>
    </row>
    <row r="44" spans="1:131" s="198" customFormat="1" ht="26.25" customHeight="1">
      <c r="A44" s="212">
        <v>17</v>
      </c>
      <c r="B44" s="764"/>
      <c r="C44" s="765"/>
      <c r="D44" s="765"/>
      <c r="E44" s="765"/>
      <c r="F44" s="765"/>
      <c r="G44" s="765"/>
      <c r="H44" s="765"/>
      <c r="I44" s="765"/>
      <c r="J44" s="765"/>
      <c r="K44" s="765"/>
      <c r="L44" s="765"/>
      <c r="M44" s="765"/>
      <c r="N44" s="765"/>
      <c r="O44" s="765"/>
      <c r="P44" s="766"/>
      <c r="Q44" s="767"/>
      <c r="R44" s="716"/>
      <c r="S44" s="716"/>
      <c r="T44" s="716"/>
      <c r="U44" s="716"/>
      <c r="V44" s="716"/>
      <c r="W44" s="716"/>
      <c r="X44" s="716"/>
      <c r="Y44" s="716"/>
      <c r="Z44" s="716"/>
      <c r="AA44" s="716"/>
      <c r="AB44" s="716"/>
      <c r="AC44" s="716"/>
      <c r="AD44" s="716"/>
      <c r="AE44" s="717"/>
      <c r="AF44" s="738"/>
      <c r="AG44" s="739"/>
      <c r="AH44" s="739"/>
      <c r="AI44" s="739"/>
      <c r="AJ44" s="740"/>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68"/>
      <c r="BT44" s="769"/>
      <c r="BU44" s="769"/>
      <c r="BV44" s="769"/>
      <c r="BW44" s="769"/>
      <c r="BX44" s="769"/>
      <c r="BY44" s="769"/>
      <c r="BZ44" s="769"/>
      <c r="CA44" s="769"/>
      <c r="CB44" s="769"/>
      <c r="CC44" s="769"/>
      <c r="CD44" s="769"/>
      <c r="CE44" s="769"/>
      <c r="CF44" s="769"/>
      <c r="CG44" s="770"/>
      <c r="CH44" s="748"/>
      <c r="CI44" s="749"/>
      <c r="CJ44" s="749"/>
      <c r="CK44" s="749"/>
      <c r="CL44" s="750"/>
      <c r="CM44" s="748"/>
      <c r="CN44" s="749"/>
      <c r="CO44" s="749"/>
      <c r="CP44" s="749"/>
      <c r="CQ44" s="750"/>
      <c r="CR44" s="748"/>
      <c r="CS44" s="749"/>
      <c r="CT44" s="749"/>
      <c r="CU44" s="749"/>
      <c r="CV44" s="750"/>
      <c r="CW44" s="748"/>
      <c r="CX44" s="749"/>
      <c r="CY44" s="749"/>
      <c r="CZ44" s="749"/>
      <c r="DA44" s="750"/>
      <c r="DB44" s="748"/>
      <c r="DC44" s="749"/>
      <c r="DD44" s="749"/>
      <c r="DE44" s="749"/>
      <c r="DF44" s="750"/>
      <c r="DG44" s="748"/>
      <c r="DH44" s="749"/>
      <c r="DI44" s="749"/>
      <c r="DJ44" s="749"/>
      <c r="DK44" s="750"/>
      <c r="DL44" s="748"/>
      <c r="DM44" s="749"/>
      <c r="DN44" s="749"/>
      <c r="DO44" s="749"/>
      <c r="DP44" s="750"/>
      <c r="DQ44" s="748"/>
      <c r="DR44" s="749"/>
      <c r="DS44" s="749"/>
      <c r="DT44" s="749"/>
      <c r="DU44" s="750"/>
      <c r="DV44" s="761"/>
      <c r="DW44" s="762"/>
      <c r="DX44" s="762"/>
      <c r="DY44" s="762"/>
      <c r="DZ44" s="763"/>
      <c r="EA44" s="197"/>
    </row>
    <row r="45" spans="1:131" s="198" customFormat="1" ht="26.25" customHeight="1">
      <c r="A45" s="212">
        <v>18</v>
      </c>
      <c r="B45" s="764"/>
      <c r="C45" s="765"/>
      <c r="D45" s="765"/>
      <c r="E45" s="765"/>
      <c r="F45" s="765"/>
      <c r="G45" s="765"/>
      <c r="H45" s="765"/>
      <c r="I45" s="765"/>
      <c r="J45" s="765"/>
      <c r="K45" s="765"/>
      <c r="L45" s="765"/>
      <c r="M45" s="765"/>
      <c r="N45" s="765"/>
      <c r="O45" s="765"/>
      <c r="P45" s="766"/>
      <c r="Q45" s="767"/>
      <c r="R45" s="716"/>
      <c r="S45" s="716"/>
      <c r="T45" s="716"/>
      <c r="U45" s="716"/>
      <c r="V45" s="716"/>
      <c r="W45" s="716"/>
      <c r="X45" s="716"/>
      <c r="Y45" s="716"/>
      <c r="Z45" s="716"/>
      <c r="AA45" s="716"/>
      <c r="AB45" s="716"/>
      <c r="AC45" s="716"/>
      <c r="AD45" s="716"/>
      <c r="AE45" s="717"/>
      <c r="AF45" s="738"/>
      <c r="AG45" s="739"/>
      <c r="AH45" s="739"/>
      <c r="AI45" s="739"/>
      <c r="AJ45" s="740"/>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68"/>
      <c r="BT45" s="769"/>
      <c r="BU45" s="769"/>
      <c r="BV45" s="769"/>
      <c r="BW45" s="769"/>
      <c r="BX45" s="769"/>
      <c r="BY45" s="769"/>
      <c r="BZ45" s="769"/>
      <c r="CA45" s="769"/>
      <c r="CB45" s="769"/>
      <c r="CC45" s="769"/>
      <c r="CD45" s="769"/>
      <c r="CE45" s="769"/>
      <c r="CF45" s="769"/>
      <c r="CG45" s="770"/>
      <c r="CH45" s="748"/>
      <c r="CI45" s="749"/>
      <c r="CJ45" s="749"/>
      <c r="CK45" s="749"/>
      <c r="CL45" s="750"/>
      <c r="CM45" s="748"/>
      <c r="CN45" s="749"/>
      <c r="CO45" s="749"/>
      <c r="CP45" s="749"/>
      <c r="CQ45" s="750"/>
      <c r="CR45" s="748"/>
      <c r="CS45" s="749"/>
      <c r="CT45" s="749"/>
      <c r="CU45" s="749"/>
      <c r="CV45" s="750"/>
      <c r="CW45" s="748"/>
      <c r="CX45" s="749"/>
      <c r="CY45" s="749"/>
      <c r="CZ45" s="749"/>
      <c r="DA45" s="750"/>
      <c r="DB45" s="748"/>
      <c r="DC45" s="749"/>
      <c r="DD45" s="749"/>
      <c r="DE45" s="749"/>
      <c r="DF45" s="750"/>
      <c r="DG45" s="748"/>
      <c r="DH45" s="749"/>
      <c r="DI45" s="749"/>
      <c r="DJ45" s="749"/>
      <c r="DK45" s="750"/>
      <c r="DL45" s="748"/>
      <c r="DM45" s="749"/>
      <c r="DN45" s="749"/>
      <c r="DO45" s="749"/>
      <c r="DP45" s="750"/>
      <c r="DQ45" s="748"/>
      <c r="DR45" s="749"/>
      <c r="DS45" s="749"/>
      <c r="DT45" s="749"/>
      <c r="DU45" s="750"/>
      <c r="DV45" s="761"/>
      <c r="DW45" s="762"/>
      <c r="DX45" s="762"/>
      <c r="DY45" s="762"/>
      <c r="DZ45" s="763"/>
      <c r="EA45" s="197"/>
    </row>
    <row r="46" spans="1:131" s="198" customFormat="1" ht="26.25" customHeight="1">
      <c r="A46" s="212">
        <v>19</v>
      </c>
      <c r="B46" s="764"/>
      <c r="C46" s="765"/>
      <c r="D46" s="765"/>
      <c r="E46" s="765"/>
      <c r="F46" s="765"/>
      <c r="G46" s="765"/>
      <c r="H46" s="765"/>
      <c r="I46" s="765"/>
      <c r="J46" s="765"/>
      <c r="K46" s="765"/>
      <c r="L46" s="765"/>
      <c r="M46" s="765"/>
      <c r="N46" s="765"/>
      <c r="O46" s="765"/>
      <c r="P46" s="766"/>
      <c r="Q46" s="767"/>
      <c r="R46" s="716"/>
      <c r="S46" s="716"/>
      <c r="T46" s="716"/>
      <c r="U46" s="716"/>
      <c r="V46" s="716"/>
      <c r="W46" s="716"/>
      <c r="X46" s="716"/>
      <c r="Y46" s="716"/>
      <c r="Z46" s="716"/>
      <c r="AA46" s="716"/>
      <c r="AB46" s="716"/>
      <c r="AC46" s="716"/>
      <c r="AD46" s="716"/>
      <c r="AE46" s="717"/>
      <c r="AF46" s="738"/>
      <c r="AG46" s="739"/>
      <c r="AH46" s="739"/>
      <c r="AI46" s="739"/>
      <c r="AJ46" s="740"/>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68"/>
      <c r="BT46" s="769"/>
      <c r="BU46" s="769"/>
      <c r="BV46" s="769"/>
      <c r="BW46" s="769"/>
      <c r="BX46" s="769"/>
      <c r="BY46" s="769"/>
      <c r="BZ46" s="769"/>
      <c r="CA46" s="769"/>
      <c r="CB46" s="769"/>
      <c r="CC46" s="769"/>
      <c r="CD46" s="769"/>
      <c r="CE46" s="769"/>
      <c r="CF46" s="769"/>
      <c r="CG46" s="770"/>
      <c r="CH46" s="748"/>
      <c r="CI46" s="749"/>
      <c r="CJ46" s="749"/>
      <c r="CK46" s="749"/>
      <c r="CL46" s="750"/>
      <c r="CM46" s="748"/>
      <c r="CN46" s="749"/>
      <c r="CO46" s="749"/>
      <c r="CP46" s="749"/>
      <c r="CQ46" s="750"/>
      <c r="CR46" s="748"/>
      <c r="CS46" s="749"/>
      <c r="CT46" s="749"/>
      <c r="CU46" s="749"/>
      <c r="CV46" s="750"/>
      <c r="CW46" s="748"/>
      <c r="CX46" s="749"/>
      <c r="CY46" s="749"/>
      <c r="CZ46" s="749"/>
      <c r="DA46" s="750"/>
      <c r="DB46" s="748"/>
      <c r="DC46" s="749"/>
      <c r="DD46" s="749"/>
      <c r="DE46" s="749"/>
      <c r="DF46" s="750"/>
      <c r="DG46" s="748"/>
      <c r="DH46" s="749"/>
      <c r="DI46" s="749"/>
      <c r="DJ46" s="749"/>
      <c r="DK46" s="750"/>
      <c r="DL46" s="748"/>
      <c r="DM46" s="749"/>
      <c r="DN46" s="749"/>
      <c r="DO46" s="749"/>
      <c r="DP46" s="750"/>
      <c r="DQ46" s="748"/>
      <c r="DR46" s="749"/>
      <c r="DS46" s="749"/>
      <c r="DT46" s="749"/>
      <c r="DU46" s="750"/>
      <c r="DV46" s="761"/>
      <c r="DW46" s="762"/>
      <c r="DX46" s="762"/>
      <c r="DY46" s="762"/>
      <c r="DZ46" s="763"/>
      <c r="EA46" s="197"/>
    </row>
    <row r="47" spans="1:131" s="198" customFormat="1" ht="26.25" customHeight="1">
      <c r="A47" s="212">
        <v>20</v>
      </c>
      <c r="B47" s="764"/>
      <c r="C47" s="765"/>
      <c r="D47" s="765"/>
      <c r="E47" s="765"/>
      <c r="F47" s="765"/>
      <c r="G47" s="765"/>
      <c r="H47" s="765"/>
      <c r="I47" s="765"/>
      <c r="J47" s="765"/>
      <c r="K47" s="765"/>
      <c r="L47" s="765"/>
      <c r="M47" s="765"/>
      <c r="N47" s="765"/>
      <c r="O47" s="765"/>
      <c r="P47" s="766"/>
      <c r="Q47" s="767"/>
      <c r="R47" s="716"/>
      <c r="S47" s="716"/>
      <c r="T47" s="716"/>
      <c r="U47" s="716"/>
      <c r="V47" s="716"/>
      <c r="W47" s="716"/>
      <c r="X47" s="716"/>
      <c r="Y47" s="716"/>
      <c r="Z47" s="716"/>
      <c r="AA47" s="716"/>
      <c r="AB47" s="716"/>
      <c r="AC47" s="716"/>
      <c r="AD47" s="716"/>
      <c r="AE47" s="717"/>
      <c r="AF47" s="738"/>
      <c r="AG47" s="739"/>
      <c r="AH47" s="739"/>
      <c r="AI47" s="739"/>
      <c r="AJ47" s="740"/>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68"/>
      <c r="BT47" s="769"/>
      <c r="BU47" s="769"/>
      <c r="BV47" s="769"/>
      <c r="BW47" s="769"/>
      <c r="BX47" s="769"/>
      <c r="BY47" s="769"/>
      <c r="BZ47" s="769"/>
      <c r="CA47" s="769"/>
      <c r="CB47" s="769"/>
      <c r="CC47" s="769"/>
      <c r="CD47" s="769"/>
      <c r="CE47" s="769"/>
      <c r="CF47" s="769"/>
      <c r="CG47" s="770"/>
      <c r="CH47" s="748"/>
      <c r="CI47" s="749"/>
      <c r="CJ47" s="749"/>
      <c r="CK47" s="749"/>
      <c r="CL47" s="750"/>
      <c r="CM47" s="748"/>
      <c r="CN47" s="749"/>
      <c r="CO47" s="749"/>
      <c r="CP47" s="749"/>
      <c r="CQ47" s="750"/>
      <c r="CR47" s="748"/>
      <c r="CS47" s="749"/>
      <c r="CT47" s="749"/>
      <c r="CU47" s="749"/>
      <c r="CV47" s="750"/>
      <c r="CW47" s="748"/>
      <c r="CX47" s="749"/>
      <c r="CY47" s="749"/>
      <c r="CZ47" s="749"/>
      <c r="DA47" s="750"/>
      <c r="DB47" s="748"/>
      <c r="DC47" s="749"/>
      <c r="DD47" s="749"/>
      <c r="DE47" s="749"/>
      <c r="DF47" s="750"/>
      <c r="DG47" s="748"/>
      <c r="DH47" s="749"/>
      <c r="DI47" s="749"/>
      <c r="DJ47" s="749"/>
      <c r="DK47" s="750"/>
      <c r="DL47" s="748"/>
      <c r="DM47" s="749"/>
      <c r="DN47" s="749"/>
      <c r="DO47" s="749"/>
      <c r="DP47" s="750"/>
      <c r="DQ47" s="748"/>
      <c r="DR47" s="749"/>
      <c r="DS47" s="749"/>
      <c r="DT47" s="749"/>
      <c r="DU47" s="750"/>
      <c r="DV47" s="761"/>
      <c r="DW47" s="762"/>
      <c r="DX47" s="762"/>
      <c r="DY47" s="762"/>
      <c r="DZ47" s="763"/>
      <c r="EA47" s="197"/>
    </row>
    <row r="48" spans="1:131" s="198" customFormat="1" ht="26.25" customHeight="1">
      <c r="A48" s="212">
        <v>21</v>
      </c>
      <c r="B48" s="764"/>
      <c r="C48" s="765"/>
      <c r="D48" s="765"/>
      <c r="E48" s="765"/>
      <c r="F48" s="765"/>
      <c r="G48" s="765"/>
      <c r="H48" s="765"/>
      <c r="I48" s="765"/>
      <c r="J48" s="765"/>
      <c r="K48" s="765"/>
      <c r="L48" s="765"/>
      <c r="M48" s="765"/>
      <c r="N48" s="765"/>
      <c r="O48" s="765"/>
      <c r="P48" s="766"/>
      <c r="Q48" s="767"/>
      <c r="R48" s="716"/>
      <c r="S48" s="716"/>
      <c r="T48" s="716"/>
      <c r="U48" s="716"/>
      <c r="V48" s="716"/>
      <c r="W48" s="716"/>
      <c r="X48" s="716"/>
      <c r="Y48" s="716"/>
      <c r="Z48" s="716"/>
      <c r="AA48" s="716"/>
      <c r="AB48" s="716"/>
      <c r="AC48" s="716"/>
      <c r="AD48" s="716"/>
      <c r="AE48" s="717"/>
      <c r="AF48" s="738"/>
      <c r="AG48" s="739"/>
      <c r="AH48" s="739"/>
      <c r="AI48" s="739"/>
      <c r="AJ48" s="740"/>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68"/>
      <c r="BT48" s="769"/>
      <c r="BU48" s="769"/>
      <c r="BV48" s="769"/>
      <c r="BW48" s="769"/>
      <c r="BX48" s="769"/>
      <c r="BY48" s="769"/>
      <c r="BZ48" s="769"/>
      <c r="CA48" s="769"/>
      <c r="CB48" s="769"/>
      <c r="CC48" s="769"/>
      <c r="CD48" s="769"/>
      <c r="CE48" s="769"/>
      <c r="CF48" s="769"/>
      <c r="CG48" s="770"/>
      <c r="CH48" s="748"/>
      <c r="CI48" s="749"/>
      <c r="CJ48" s="749"/>
      <c r="CK48" s="749"/>
      <c r="CL48" s="750"/>
      <c r="CM48" s="748"/>
      <c r="CN48" s="749"/>
      <c r="CO48" s="749"/>
      <c r="CP48" s="749"/>
      <c r="CQ48" s="750"/>
      <c r="CR48" s="748"/>
      <c r="CS48" s="749"/>
      <c r="CT48" s="749"/>
      <c r="CU48" s="749"/>
      <c r="CV48" s="750"/>
      <c r="CW48" s="748"/>
      <c r="CX48" s="749"/>
      <c r="CY48" s="749"/>
      <c r="CZ48" s="749"/>
      <c r="DA48" s="750"/>
      <c r="DB48" s="748"/>
      <c r="DC48" s="749"/>
      <c r="DD48" s="749"/>
      <c r="DE48" s="749"/>
      <c r="DF48" s="750"/>
      <c r="DG48" s="748"/>
      <c r="DH48" s="749"/>
      <c r="DI48" s="749"/>
      <c r="DJ48" s="749"/>
      <c r="DK48" s="750"/>
      <c r="DL48" s="748"/>
      <c r="DM48" s="749"/>
      <c r="DN48" s="749"/>
      <c r="DO48" s="749"/>
      <c r="DP48" s="750"/>
      <c r="DQ48" s="748"/>
      <c r="DR48" s="749"/>
      <c r="DS48" s="749"/>
      <c r="DT48" s="749"/>
      <c r="DU48" s="750"/>
      <c r="DV48" s="761"/>
      <c r="DW48" s="762"/>
      <c r="DX48" s="762"/>
      <c r="DY48" s="762"/>
      <c r="DZ48" s="763"/>
      <c r="EA48" s="197"/>
    </row>
    <row r="49" spans="1:131" s="198" customFormat="1" ht="26.25" customHeight="1">
      <c r="A49" s="212">
        <v>22</v>
      </c>
      <c r="B49" s="764"/>
      <c r="C49" s="765"/>
      <c r="D49" s="765"/>
      <c r="E49" s="765"/>
      <c r="F49" s="765"/>
      <c r="G49" s="765"/>
      <c r="H49" s="765"/>
      <c r="I49" s="765"/>
      <c r="J49" s="765"/>
      <c r="K49" s="765"/>
      <c r="L49" s="765"/>
      <c r="M49" s="765"/>
      <c r="N49" s="765"/>
      <c r="O49" s="765"/>
      <c r="P49" s="766"/>
      <c r="Q49" s="767"/>
      <c r="R49" s="716"/>
      <c r="S49" s="716"/>
      <c r="T49" s="716"/>
      <c r="U49" s="716"/>
      <c r="V49" s="716"/>
      <c r="W49" s="716"/>
      <c r="X49" s="716"/>
      <c r="Y49" s="716"/>
      <c r="Z49" s="716"/>
      <c r="AA49" s="716"/>
      <c r="AB49" s="716"/>
      <c r="AC49" s="716"/>
      <c r="AD49" s="716"/>
      <c r="AE49" s="717"/>
      <c r="AF49" s="738"/>
      <c r="AG49" s="739"/>
      <c r="AH49" s="739"/>
      <c r="AI49" s="739"/>
      <c r="AJ49" s="740"/>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68"/>
      <c r="BT49" s="769"/>
      <c r="BU49" s="769"/>
      <c r="BV49" s="769"/>
      <c r="BW49" s="769"/>
      <c r="BX49" s="769"/>
      <c r="BY49" s="769"/>
      <c r="BZ49" s="769"/>
      <c r="CA49" s="769"/>
      <c r="CB49" s="769"/>
      <c r="CC49" s="769"/>
      <c r="CD49" s="769"/>
      <c r="CE49" s="769"/>
      <c r="CF49" s="769"/>
      <c r="CG49" s="770"/>
      <c r="CH49" s="748"/>
      <c r="CI49" s="749"/>
      <c r="CJ49" s="749"/>
      <c r="CK49" s="749"/>
      <c r="CL49" s="750"/>
      <c r="CM49" s="748"/>
      <c r="CN49" s="749"/>
      <c r="CO49" s="749"/>
      <c r="CP49" s="749"/>
      <c r="CQ49" s="750"/>
      <c r="CR49" s="748"/>
      <c r="CS49" s="749"/>
      <c r="CT49" s="749"/>
      <c r="CU49" s="749"/>
      <c r="CV49" s="750"/>
      <c r="CW49" s="748"/>
      <c r="CX49" s="749"/>
      <c r="CY49" s="749"/>
      <c r="CZ49" s="749"/>
      <c r="DA49" s="750"/>
      <c r="DB49" s="748"/>
      <c r="DC49" s="749"/>
      <c r="DD49" s="749"/>
      <c r="DE49" s="749"/>
      <c r="DF49" s="750"/>
      <c r="DG49" s="748"/>
      <c r="DH49" s="749"/>
      <c r="DI49" s="749"/>
      <c r="DJ49" s="749"/>
      <c r="DK49" s="750"/>
      <c r="DL49" s="748"/>
      <c r="DM49" s="749"/>
      <c r="DN49" s="749"/>
      <c r="DO49" s="749"/>
      <c r="DP49" s="750"/>
      <c r="DQ49" s="748"/>
      <c r="DR49" s="749"/>
      <c r="DS49" s="749"/>
      <c r="DT49" s="749"/>
      <c r="DU49" s="750"/>
      <c r="DV49" s="761"/>
      <c r="DW49" s="762"/>
      <c r="DX49" s="762"/>
      <c r="DY49" s="762"/>
      <c r="DZ49" s="763"/>
      <c r="EA49" s="197"/>
    </row>
    <row r="50" spans="1:131" s="198" customFormat="1" ht="26.25" customHeight="1">
      <c r="A50" s="212">
        <v>23</v>
      </c>
      <c r="B50" s="764"/>
      <c r="C50" s="765"/>
      <c r="D50" s="765"/>
      <c r="E50" s="765"/>
      <c r="F50" s="765"/>
      <c r="G50" s="765"/>
      <c r="H50" s="765"/>
      <c r="I50" s="765"/>
      <c r="J50" s="765"/>
      <c r="K50" s="765"/>
      <c r="L50" s="765"/>
      <c r="M50" s="765"/>
      <c r="N50" s="765"/>
      <c r="O50" s="765"/>
      <c r="P50" s="766"/>
      <c r="Q50" s="819"/>
      <c r="R50" s="820"/>
      <c r="S50" s="820"/>
      <c r="T50" s="820"/>
      <c r="U50" s="820"/>
      <c r="V50" s="820"/>
      <c r="W50" s="820"/>
      <c r="X50" s="820"/>
      <c r="Y50" s="820"/>
      <c r="Z50" s="820"/>
      <c r="AA50" s="820"/>
      <c r="AB50" s="820"/>
      <c r="AC50" s="820"/>
      <c r="AD50" s="820"/>
      <c r="AE50" s="821"/>
      <c r="AF50" s="738"/>
      <c r="AG50" s="739"/>
      <c r="AH50" s="739"/>
      <c r="AI50" s="739"/>
      <c r="AJ50" s="740"/>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68"/>
      <c r="BT50" s="769"/>
      <c r="BU50" s="769"/>
      <c r="BV50" s="769"/>
      <c r="BW50" s="769"/>
      <c r="BX50" s="769"/>
      <c r="BY50" s="769"/>
      <c r="BZ50" s="769"/>
      <c r="CA50" s="769"/>
      <c r="CB50" s="769"/>
      <c r="CC50" s="769"/>
      <c r="CD50" s="769"/>
      <c r="CE50" s="769"/>
      <c r="CF50" s="769"/>
      <c r="CG50" s="770"/>
      <c r="CH50" s="748"/>
      <c r="CI50" s="749"/>
      <c r="CJ50" s="749"/>
      <c r="CK50" s="749"/>
      <c r="CL50" s="750"/>
      <c r="CM50" s="748"/>
      <c r="CN50" s="749"/>
      <c r="CO50" s="749"/>
      <c r="CP50" s="749"/>
      <c r="CQ50" s="750"/>
      <c r="CR50" s="748"/>
      <c r="CS50" s="749"/>
      <c r="CT50" s="749"/>
      <c r="CU50" s="749"/>
      <c r="CV50" s="750"/>
      <c r="CW50" s="748"/>
      <c r="CX50" s="749"/>
      <c r="CY50" s="749"/>
      <c r="CZ50" s="749"/>
      <c r="DA50" s="750"/>
      <c r="DB50" s="748"/>
      <c r="DC50" s="749"/>
      <c r="DD50" s="749"/>
      <c r="DE50" s="749"/>
      <c r="DF50" s="750"/>
      <c r="DG50" s="748"/>
      <c r="DH50" s="749"/>
      <c r="DI50" s="749"/>
      <c r="DJ50" s="749"/>
      <c r="DK50" s="750"/>
      <c r="DL50" s="748"/>
      <c r="DM50" s="749"/>
      <c r="DN50" s="749"/>
      <c r="DO50" s="749"/>
      <c r="DP50" s="750"/>
      <c r="DQ50" s="748"/>
      <c r="DR50" s="749"/>
      <c r="DS50" s="749"/>
      <c r="DT50" s="749"/>
      <c r="DU50" s="750"/>
      <c r="DV50" s="761"/>
      <c r="DW50" s="762"/>
      <c r="DX50" s="762"/>
      <c r="DY50" s="762"/>
      <c r="DZ50" s="763"/>
      <c r="EA50" s="197"/>
    </row>
    <row r="51" spans="1:131" s="198" customFormat="1" ht="26.25" customHeight="1">
      <c r="A51" s="212">
        <v>24</v>
      </c>
      <c r="B51" s="764"/>
      <c r="C51" s="765"/>
      <c r="D51" s="765"/>
      <c r="E51" s="765"/>
      <c r="F51" s="765"/>
      <c r="G51" s="765"/>
      <c r="H51" s="765"/>
      <c r="I51" s="765"/>
      <c r="J51" s="765"/>
      <c r="K51" s="765"/>
      <c r="L51" s="765"/>
      <c r="M51" s="765"/>
      <c r="N51" s="765"/>
      <c r="O51" s="765"/>
      <c r="P51" s="766"/>
      <c r="Q51" s="819"/>
      <c r="R51" s="820"/>
      <c r="S51" s="820"/>
      <c r="T51" s="820"/>
      <c r="U51" s="820"/>
      <c r="V51" s="820"/>
      <c r="W51" s="820"/>
      <c r="X51" s="820"/>
      <c r="Y51" s="820"/>
      <c r="Z51" s="820"/>
      <c r="AA51" s="820"/>
      <c r="AB51" s="820"/>
      <c r="AC51" s="820"/>
      <c r="AD51" s="820"/>
      <c r="AE51" s="821"/>
      <c r="AF51" s="738"/>
      <c r="AG51" s="739"/>
      <c r="AH51" s="739"/>
      <c r="AI51" s="739"/>
      <c r="AJ51" s="740"/>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68"/>
      <c r="BT51" s="769"/>
      <c r="BU51" s="769"/>
      <c r="BV51" s="769"/>
      <c r="BW51" s="769"/>
      <c r="BX51" s="769"/>
      <c r="BY51" s="769"/>
      <c r="BZ51" s="769"/>
      <c r="CA51" s="769"/>
      <c r="CB51" s="769"/>
      <c r="CC51" s="769"/>
      <c r="CD51" s="769"/>
      <c r="CE51" s="769"/>
      <c r="CF51" s="769"/>
      <c r="CG51" s="770"/>
      <c r="CH51" s="748"/>
      <c r="CI51" s="749"/>
      <c r="CJ51" s="749"/>
      <c r="CK51" s="749"/>
      <c r="CL51" s="750"/>
      <c r="CM51" s="748"/>
      <c r="CN51" s="749"/>
      <c r="CO51" s="749"/>
      <c r="CP51" s="749"/>
      <c r="CQ51" s="750"/>
      <c r="CR51" s="748"/>
      <c r="CS51" s="749"/>
      <c r="CT51" s="749"/>
      <c r="CU51" s="749"/>
      <c r="CV51" s="750"/>
      <c r="CW51" s="748"/>
      <c r="CX51" s="749"/>
      <c r="CY51" s="749"/>
      <c r="CZ51" s="749"/>
      <c r="DA51" s="750"/>
      <c r="DB51" s="748"/>
      <c r="DC51" s="749"/>
      <c r="DD51" s="749"/>
      <c r="DE51" s="749"/>
      <c r="DF51" s="750"/>
      <c r="DG51" s="748"/>
      <c r="DH51" s="749"/>
      <c r="DI51" s="749"/>
      <c r="DJ51" s="749"/>
      <c r="DK51" s="750"/>
      <c r="DL51" s="748"/>
      <c r="DM51" s="749"/>
      <c r="DN51" s="749"/>
      <c r="DO51" s="749"/>
      <c r="DP51" s="750"/>
      <c r="DQ51" s="748"/>
      <c r="DR51" s="749"/>
      <c r="DS51" s="749"/>
      <c r="DT51" s="749"/>
      <c r="DU51" s="750"/>
      <c r="DV51" s="761"/>
      <c r="DW51" s="762"/>
      <c r="DX51" s="762"/>
      <c r="DY51" s="762"/>
      <c r="DZ51" s="763"/>
      <c r="EA51" s="197"/>
    </row>
    <row r="52" spans="1:131" s="198" customFormat="1" ht="26.25" customHeight="1">
      <c r="A52" s="212">
        <v>25</v>
      </c>
      <c r="B52" s="764"/>
      <c r="C52" s="765"/>
      <c r="D52" s="765"/>
      <c r="E52" s="765"/>
      <c r="F52" s="765"/>
      <c r="G52" s="765"/>
      <c r="H52" s="765"/>
      <c r="I52" s="765"/>
      <c r="J52" s="765"/>
      <c r="K52" s="765"/>
      <c r="L52" s="765"/>
      <c r="M52" s="765"/>
      <c r="N52" s="765"/>
      <c r="O52" s="765"/>
      <c r="P52" s="766"/>
      <c r="Q52" s="819"/>
      <c r="R52" s="820"/>
      <c r="S52" s="820"/>
      <c r="T52" s="820"/>
      <c r="U52" s="820"/>
      <c r="V52" s="820"/>
      <c r="W52" s="820"/>
      <c r="X52" s="820"/>
      <c r="Y52" s="820"/>
      <c r="Z52" s="820"/>
      <c r="AA52" s="820"/>
      <c r="AB52" s="820"/>
      <c r="AC52" s="820"/>
      <c r="AD52" s="820"/>
      <c r="AE52" s="821"/>
      <c r="AF52" s="738"/>
      <c r="AG52" s="739"/>
      <c r="AH52" s="739"/>
      <c r="AI52" s="739"/>
      <c r="AJ52" s="740"/>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68"/>
      <c r="BT52" s="769"/>
      <c r="BU52" s="769"/>
      <c r="BV52" s="769"/>
      <c r="BW52" s="769"/>
      <c r="BX52" s="769"/>
      <c r="BY52" s="769"/>
      <c r="BZ52" s="769"/>
      <c r="CA52" s="769"/>
      <c r="CB52" s="769"/>
      <c r="CC52" s="769"/>
      <c r="CD52" s="769"/>
      <c r="CE52" s="769"/>
      <c r="CF52" s="769"/>
      <c r="CG52" s="770"/>
      <c r="CH52" s="748"/>
      <c r="CI52" s="749"/>
      <c r="CJ52" s="749"/>
      <c r="CK52" s="749"/>
      <c r="CL52" s="750"/>
      <c r="CM52" s="748"/>
      <c r="CN52" s="749"/>
      <c r="CO52" s="749"/>
      <c r="CP52" s="749"/>
      <c r="CQ52" s="750"/>
      <c r="CR52" s="748"/>
      <c r="CS52" s="749"/>
      <c r="CT52" s="749"/>
      <c r="CU52" s="749"/>
      <c r="CV52" s="750"/>
      <c r="CW52" s="748"/>
      <c r="CX52" s="749"/>
      <c r="CY52" s="749"/>
      <c r="CZ52" s="749"/>
      <c r="DA52" s="750"/>
      <c r="DB52" s="748"/>
      <c r="DC52" s="749"/>
      <c r="DD52" s="749"/>
      <c r="DE52" s="749"/>
      <c r="DF52" s="750"/>
      <c r="DG52" s="748"/>
      <c r="DH52" s="749"/>
      <c r="DI52" s="749"/>
      <c r="DJ52" s="749"/>
      <c r="DK52" s="750"/>
      <c r="DL52" s="748"/>
      <c r="DM52" s="749"/>
      <c r="DN52" s="749"/>
      <c r="DO52" s="749"/>
      <c r="DP52" s="750"/>
      <c r="DQ52" s="748"/>
      <c r="DR52" s="749"/>
      <c r="DS52" s="749"/>
      <c r="DT52" s="749"/>
      <c r="DU52" s="750"/>
      <c r="DV52" s="761"/>
      <c r="DW52" s="762"/>
      <c r="DX52" s="762"/>
      <c r="DY52" s="762"/>
      <c r="DZ52" s="763"/>
      <c r="EA52" s="197"/>
    </row>
    <row r="53" spans="1:131" s="198" customFormat="1" ht="26.25" customHeight="1">
      <c r="A53" s="212">
        <v>26</v>
      </c>
      <c r="B53" s="764"/>
      <c r="C53" s="765"/>
      <c r="D53" s="765"/>
      <c r="E53" s="765"/>
      <c r="F53" s="765"/>
      <c r="G53" s="765"/>
      <c r="H53" s="765"/>
      <c r="I53" s="765"/>
      <c r="J53" s="765"/>
      <c r="K53" s="765"/>
      <c r="L53" s="765"/>
      <c r="M53" s="765"/>
      <c r="N53" s="765"/>
      <c r="O53" s="765"/>
      <c r="P53" s="766"/>
      <c r="Q53" s="819"/>
      <c r="R53" s="820"/>
      <c r="S53" s="820"/>
      <c r="T53" s="820"/>
      <c r="U53" s="820"/>
      <c r="V53" s="820"/>
      <c r="W53" s="820"/>
      <c r="X53" s="820"/>
      <c r="Y53" s="820"/>
      <c r="Z53" s="820"/>
      <c r="AA53" s="820"/>
      <c r="AB53" s="820"/>
      <c r="AC53" s="820"/>
      <c r="AD53" s="820"/>
      <c r="AE53" s="821"/>
      <c r="AF53" s="738"/>
      <c r="AG53" s="739"/>
      <c r="AH53" s="739"/>
      <c r="AI53" s="739"/>
      <c r="AJ53" s="740"/>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68"/>
      <c r="BT53" s="769"/>
      <c r="BU53" s="769"/>
      <c r="BV53" s="769"/>
      <c r="BW53" s="769"/>
      <c r="BX53" s="769"/>
      <c r="BY53" s="769"/>
      <c r="BZ53" s="769"/>
      <c r="CA53" s="769"/>
      <c r="CB53" s="769"/>
      <c r="CC53" s="769"/>
      <c r="CD53" s="769"/>
      <c r="CE53" s="769"/>
      <c r="CF53" s="769"/>
      <c r="CG53" s="770"/>
      <c r="CH53" s="748"/>
      <c r="CI53" s="749"/>
      <c r="CJ53" s="749"/>
      <c r="CK53" s="749"/>
      <c r="CL53" s="750"/>
      <c r="CM53" s="748"/>
      <c r="CN53" s="749"/>
      <c r="CO53" s="749"/>
      <c r="CP53" s="749"/>
      <c r="CQ53" s="750"/>
      <c r="CR53" s="748"/>
      <c r="CS53" s="749"/>
      <c r="CT53" s="749"/>
      <c r="CU53" s="749"/>
      <c r="CV53" s="750"/>
      <c r="CW53" s="748"/>
      <c r="CX53" s="749"/>
      <c r="CY53" s="749"/>
      <c r="CZ53" s="749"/>
      <c r="DA53" s="750"/>
      <c r="DB53" s="748"/>
      <c r="DC53" s="749"/>
      <c r="DD53" s="749"/>
      <c r="DE53" s="749"/>
      <c r="DF53" s="750"/>
      <c r="DG53" s="748"/>
      <c r="DH53" s="749"/>
      <c r="DI53" s="749"/>
      <c r="DJ53" s="749"/>
      <c r="DK53" s="750"/>
      <c r="DL53" s="748"/>
      <c r="DM53" s="749"/>
      <c r="DN53" s="749"/>
      <c r="DO53" s="749"/>
      <c r="DP53" s="750"/>
      <c r="DQ53" s="748"/>
      <c r="DR53" s="749"/>
      <c r="DS53" s="749"/>
      <c r="DT53" s="749"/>
      <c r="DU53" s="750"/>
      <c r="DV53" s="761"/>
      <c r="DW53" s="762"/>
      <c r="DX53" s="762"/>
      <c r="DY53" s="762"/>
      <c r="DZ53" s="763"/>
      <c r="EA53" s="197"/>
    </row>
    <row r="54" spans="1:131" s="198" customFormat="1" ht="26.25" customHeight="1">
      <c r="A54" s="212">
        <v>27</v>
      </c>
      <c r="B54" s="764"/>
      <c r="C54" s="765"/>
      <c r="D54" s="765"/>
      <c r="E54" s="765"/>
      <c r="F54" s="765"/>
      <c r="G54" s="765"/>
      <c r="H54" s="765"/>
      <c r="I54" s="765"/>
      <c r="J54" s="765"/>
      <c r="K54" s="765"/>
      <c r="L54" s="765"/>
      <c r="M54" s="765"/>
      <c r="N54" s="765"/>
      <c r="O54" s="765"/>
      <c r="P54" s="766"/>
      <c r="Q54" s="819"/>
      <c r="R54" s="820"/>
      <c r="S54" s="820"/>
      <c r="T54" s="820"/>
      <c r="U54" s="820"/>
      <c r="V54" s="820"/>
      <c r="W54" s="820"/>
      <c r="X54" s="820"/>
      <c r="Y54" s="820"/>
      <c r="Z54" s="820"/>
      <c r="AA54" s="820"/>
      <c r="AB54" s="820"/>
      <c r="AC54" s="820"/>
      <c r="AD54" s="820"/>
      <c r="AE54" s="821"/>
      <c r="AF54" s="738"/>
      <c r="AG54" s="739"/>
      <c r="AH54" s="739"/>
      <c r="AI54" s="739"/>
      <c r="AJ54" s="740"/>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68"/>
      <c r="BT54" s="769"/>
      <c r="BU54" s="769"/>
      <c r="BV54" s="769"/>
      <c r="BW54" s="769"/>
      <c r="BX54" s="769"/>
      <c r="BY54" s="769"/>
      <c r="BZ54" s="769"/>
      <c r="CA54" s="769"/>
      <c r="CB54" s="769"/>
      <c r="CC54" s="769"/>
      <c r="CD54" s="769"/>
      <c r="CE54" s="769"/>
      <c r="CF54" s="769"/>
      <c r="CG54" s="770"/>
      <c r="CH54" s="748"/>
      <c r="CI54" s="749"/>
      <c r="CJ54" s="749"/>
      <c r="CK54" s="749"/>
      <c r="CL54" s="750"/>
      <c r="CM54" s="748"/>
      <c r="CN54" s="749"/>
      <c r="CO54" s="749"/>
      <c r="CP54" s="749"/>
      <c r="CQ54" s="750"/>
      <c r="CR54" s="748"/>
      <c r="CS54" s="749"/>
      <c r="CT54" s="749"/>
      <c r="CU54" s="749"/>
      <c r="CV54" s="750"/>
      <c r="CW54" s="748"/>
      <c r="CX54" s="749"/>
      <c r="CY54" s="749"/>
      <c r="CZ54" s="749"/>
      <c r="DA54" s="750"/>
      <c r="DB54" s="748"/>
      <c r="DC54" s="749"/>
      <c r="DD54" s="749"/>
      <c r="DE54" s="749"/>
      <c r="DF54" s="750"/>
      <c r="DG54" s="748"/>
      <c r="DH54" s="749"/>
      <c r="DI54" s="749"/>
      <c r="DJ54" s="749"/>
      <c r="DK54" s="750"/>
      <c r="DL54" s="748"/>
      <c r="DM54" s="749"/>
      <c r="DN54" s="749"/>
      <c r="DO54" s="749"/>
      <c r="DP54" s="750"/>
      <c r="DQ54" s="748"/>
      <c r="DR54" s="749"/>
      <c r="DS54" s="749"/>
      <c r="DT54" s="749"/>
      <c r="DU54" s="750"/>
      <c r="DV54" s="761"/>
      <c r="DW54" s="762"/>
      <c r="DX54" s="762"/>
      <c r="DY54" s="762"/>
      <c r="DZ54" s="763"/>
      <c r="EA54" s="197"/>
    </row>
    <row r="55" spans="1:131" s="198" customFormat="1" ht="26.25" customHeight="1">
      <c r="A55" s="212">
        <v>28</v>
      </c>
      <c r="B55" s="764"/>
      <c r="C55" s="765"/>
      <c r="D55" s="765"/>
      <c r="E55" s="765"/>
      <c r="F55" s="765"/>
      <c r="G55" s="765"/>
      <c r="H55" s="765"/>
      <c r="I55" s="765"/>
      <c r="J55" s="765"/>
      <c r="K55" s="765"/>
      <c r="L55" s="765"/>
      <c r="M55" s="765"/>
      <c r="N55" s="765"/>
      <c r="O55" s="765"/>
      <c r="P55" s="766"/>
      <c r="Q55" s="819"/>
      <c r="R55" s="820"/>
      <c r="S55" s="820"/>
      <c r="T55" s="820"/>
      <c r="U55" s="820"/>
      <c r="V55" s="820"/>
      <c r="W55" s="820"/>
      <c r="X55" s="820"/>
      <c r="Y55" s="820"/>
      <c r="Z55" s="820"/>
      <c r="AA55" s="820"/>
      <c r="AB55" s="820"/>
      <c r="AC55" s="820"/>
      <c r="AD55" s="820"/>
      <c r="AE55" s="821"/>
      <c r="AF55" s="738"/>
      <c r="AG55" s="739"/>
      <c r="AH55" s="739"/>
      <c r="AI55" s="739"/>
      <c r="AJ55" s="740"/>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68"/>
      <c r="BT55" s="769"/>
      <c r="BU55" s="769"/>
      <c r="BV55" s="769"/>
      <c r="BW55" s="769"/>
      <c r="BX55" s="769"/>
      <c r="BY55" s="769"/>
      <c r="BZ55" s="769"/>
      <c r="CA55" s="769"/>
      <c r="CB55" s="769"/>
      <c r="CC55" s="769"/>
      <c r="CD55" s="769"/>
      <c r="CE55" s="769"/>
      <c r="CF55" s="769"/>
      <c r="CG55" s="770"/>
      <c r="CH55" s="748"/>
      <c r="CI55" s="749"/>
      <c r="CJ55" s="749"/>
      <c r="CK55" s="749"/>
      <c r="CL55" s="750"/>
      <c r="CM55" s="748"/>
      <c r="CN55" s="749"/>
      <c r="CO55" s="749"/>
      <c r="CP55" s="749"/>
      <c r="CQ55" s="750"/>
      <c r="CR55" s="748"/>
      <c r="CS55" s="749"/>
      <c r="CT55" s="749"/>
      <c r="CU55" s="749"/>
      <c r="CV55" s="750"/>
      <c r="CW55" s="748"/>
      <c r="CX55" s="749"/>
      <c r="CY55" s="749"/>
      <c r="CZ55" s="749"/>
      <c r="DA55" s="750"/>
      <c r="DB55" s="748"/>
      <c r="DC55" s="749"/>
      <c r="DD55" s="749"/>
      <c r="DE55" s="749"/>
      <c r="DF55" s="750"/>
      <c r="DG55" s="748"/>
      <c r="DH55" s="749"/>
      <c r="DI55" s="749"/>
      <c r="DJ55" s="749"/>
      <c r="DK55" s="750"/>
      <c r="DL55" s="748"/>
      <c r="DM55" s="749"/>
      <c r="DN55" s="749"/>
      <c r="DO55" s="749"/>
      <c r="DP55" s="750"/>
      <c r="DQ55" s="748"/>
      <c r="DR55" s="749"/>
      <c r="DS55" s="749"/>
      <c r="DT55" s="749"/>
      <c r="DU55" s="750"/>
      <c r="DV55" s="761"/>
      <c r="DW55" s="762"/>
      <c r="DX55" s="762"/>
      <c r="DY55" s="762"/>
      <c r="DZ55" s="763"/>
      <c r="EA55" s="197"/>
    </row>
    <row r="56" spans="1:131" s="198" customFormat="1" ht="26.25" customHeight="1">
      <c r="A56" s="212">
        <v>29</v>
      </c>
      <c r="B56" s="764"/>
      <c r="C56" s="765"/>
      <c r="D56" s="765"/>
      <c r="E56" s="765"/>
      <c r="F56" s="765"/>
      <c r="G56" s="765"/>
      <c r="H56" s="765"/>
      <c r="I56" s="765"/>
      <c r="J56" s="765"/>
      <c r="K56" s="765"/>
      <c r="L56" s="765"/>
      <c r="M56" s="765"/>
      <c r="N56" s="765"/>
      <c r="O56" s="765"/>
      <c r="P56" s="766"/>
      <c r="Q56" s="819"/>
      <c r="R56" s="820"/>
      <c r="S56" s="820"/>
      <c r="T56" s="820"/>
      <c r="U56" s="820"/>
      <c r="V56" s="820"/>
      <c r="W56" s="820"/>
      <c r="X56" s="820"/>
      <c r="Y56" s="820"/>
      <c r="Z56" s="820"/>
      <c r="AA56" s="820"/>
      <c r="AB56" s="820"/>
      <c r="AC56" s="820"/>
      <c r="AD56" s="820"/>
      <c r="AE56" s="821"/>
      <c r="AF56" s="738"/>
      <c r="AG56" s="739"/>
      <c r="AH56" s="739"/>
      <c r="AI56" s="739"/>
      <c r="AJ56" s="740"/>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68"/>
      <c r="BT56" s="769"/>
      <c r="BU56" s="769"/>
      <c r="BV56" s="769"/>
      <c r="BW56" s="769"/>
      <c r="BX56" s="769"/>
      <c r="BY56" s="769"/>
      <c r="BZ56" s="769"/>
      <c r="CA56" s="769"/>
      <c r="CB56" s="769"/>
      <c r="CC56" s="769"/>
      <c r="CD56" s="769"/>
      <c r="CE56" s="769"/>
      <c r="CF56" s="769"/>
      <c r="CG56" s="770"/>
      <c r="CH56" s="748"/>
      <c r="CI56" s="749"/>
      <c r="CJ56" s="749"/>
      <c r="CK56" s="749"/>
      <c r="CL56" s="750"/>
      <c r="CM56" s="748"/>
      <c r="CN56" s="749"/>
      <c r="CO56" s="749"/>
      <c r="CP56" s="749"/>
      <c r="CQ56" s="750"/>
      <c r="CR56" s="748"/>
      <c r="CS56" s="749"/>
      <c r="CT56" s="749"/>
      <c r="CU56" s="749"/>
      <c r="CV56" s="750"/>
      <c r="CW56" s="748"/>
      <c r="CX56" s="749"/>
      <c r="CY56" s="749"/>
      <c r="CZ56" s="749"/>
      <c r="DA56" s="750"/>
      <c r="DB56" s="748"/>
      <c r="DC56" s="749"/>
      <c r="DD56" s="749"/>
      <c r="DE56" s="749"/>
      <c r="DF56" s="750"/>
      <c r="DG56" s="748"/>
      <c r="DH56" s="749"/>
      <c r="DI56" s="749"/>
      <c r="DJ56" s="749"/>
      <c r="DK56" s="750"/>
      <c r="DL56" s="748"/>
      <c r="DM56" s="749"/>
      <c r="DN56" s="749"/>
      <c r="DO56" s="749"/>
      <c r="DP56" s="750"/>
      <c r="DQ56" s="748"/>
      <c r="DR56" s="749"/>
      <c r="DS56" s="749"/>
      <c r="DT56" s="749"/>
      <c r="DU56" s="750"/>
      <c r="DV56" s="761"/>
      <c r="DW56" s="762"/>
      <c r="DX56" s="762"/>
      <c r="DY56" s="762"/>
      <c r="DZ56" s="763"/>
      <c r="EA56" s="197"/>
    </row>
    <row r="57" spans="1:131" s="198" customFormat="1" ht="26.25" customHeight="1">
      <c r="A57" s="212">
        <v>30</v>
      </c>
      <c r="B57" s="764"/>
      <c r="C57" s="765"/>
      <c r="D57" s="765"/>
      <c r="E57" s="765"/>
      <c r="F57" s="765"/>
      <c r="G57" s="765"/>
      <c r="H57" s="765"/>
      <c r="I57" s="765"/>
      <c r="J57" s="765"/>
      <c r="K57" s="765"/>
      <c r="L57" s="765"/>
      <c r="M57" s="765"/>
      <c r="N57" s="765"/>
      <c r="O57" s="765"/>
      <c r="P57" s="766"/>
      <c r="Q57" s="819"/>
      <c r="R57" s="820"/>
      <c r="S57" s="820"/>
      <c r="T57" s="820"/>
      <c r="U57" s="820"/>
      <c r="V57" s="820"/>
      <c r="W57" s="820"/>
      <c r="X57" s="820"/>
      <c r="Y57" s="820"/>
      <c r="Z57" s="820"/>
      <c r="AA57" s="820"/>
      <c r="AB57" s="820"/>
      <c r="AC57" s="820"/>
      <c r="AD57" s="820"/>
      <c r="AE57" s="821"/>
      <c r="AF57" s="738"/>
      <c r="AG57" s="739"/>
      <c r="AH57" s="739"/>
      <c r="AI57" s="739"/>
      <c r="AJ57" s="740"/>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68"/>
      <c r="BT57" s="769"/>
      <c r="BU57" s="769"/>
      <c r="BV57" s="769"/>
      <c r="BW57" s="769"/>
      <c r="BX57" s="769"/>
      <c r="BY57" s="769"/>
      <c r="BZ57" s="769"/>
      <c r="CA57" s="769"/>
      <c r="CB57" s="769"/>
      <c r="CC57" s="769"/>
      <c r="CD57" s="769"/>
      <c r="CE57" s="769"/>
      <c r="CF57" s="769"/>
      <c r="CG57" s="770"/>
      <c r="CH57" s="748"/>
      <c r="CI57" s="749"/>
      <c r="CJ57" s="749"/>
      <c r="CK57" s="749"/>
      <c r="CL57" s="750"/>
      <c r="CM57" s="748"/>
      <c r="CN57" s="749"/>
      <c r="CO57" s="749"/>
      <c r="CP57" s="749"/>
      <c r="CQ57" s="750"/>
      <c r="CR57" s="748"/>
      <c r="CS57" s="749"/>
      <c r="CT57" s="749"/>
      <c r="CU57" s="749"/>
      <c r="CV57" s="750"/>
      <c r="CW57" s="748"/>
      <c r="CX57" s="749"/>
      <c r="CY57" s="749"/>
      <c r="CZ57" s="749"/>
      <c r="DA57" s="750"/>
      <c r="DB57" s="748"/>
      <c r="DC57" s="749"/>
      <c r="DD57" s="749"/>
      <c r="DE57" s="749"/>
      <c r="DF57" s="750"/>
      <c r="DG57" s="748"/>
      <c r="DH57" s="749"/>
      <c r="DI57" s="749"/>
      <c r="DJ57" s="749"/>
      <c r="DK57" s="750"/>
      <c r="DL57" s="748"/>
      <c r="DM57" s="749"/>
      <c r="DN57" s="749"/>
      <c r="DO57" s="749"/>
      <c r="DP57" s="750"/>
      <c r="DQ57" s="748"/>
      <c r="DR57" s="749"/>
      <c r="DS57" s="749"/>
      <c r="DT57" s="749"/>
      <c r="DU57" s="750"/>
      <c r="DV57" s="761"/>
      <c r="DW57" s="762"/>
      <c r="DX57" s="762"/>
      <c r="DY57" s="762"/>
      <c r="DZ57" s="763"/>
      <c r="EA57" s="197"/>
    </row>
    <row r="58" spans="1:131" s="198" customFormat="1" ht="26.25" customHeight="1">
      <c r="A58" s="212">
        <v>31</v>
      </c>
      <c r="B58" s="764"/>
      <c r="C58" s="765"/>
      <c r="D58" s="765"/>
      <c r="E58" s="765"/>
      <c r="F58" s="765"/>
      <c r="G58" s="765"/>
      <c r="H58" s="765"/>
      <c r="I58" s="765"/>
      <c r="J58" s="765"/>
      <c r="K58" s="765"/>
      <c r="L58" s="765"/>
      <c r="M58" s="765"/>
      <c r="N58" s="765"/>
      <c r="O58" s="765"/>
      <c r="P58" s="766"/>
      <c r="Q58" s="819"/>
      <c r="R58" s="820"/>
      <c r="S58" s="820"/>
      <c r="T58" s="820"/>
      <c r="U58" s="820"/>
      <c r="V58" s="820"/>
      <c r="W58" s="820"/>
      <c r="X58" s="820"/>
      <c r="Y58" s="820"/>
      <c r="Z58" s="820"/>
      <c r="AA58" s="820"/>
      <c r="AB58" s="820"/>
      <c r="AC58" s="820"/>
      <c r="AD58" s="820"/>
      <c r="AE58" s="821"/>
      <c r="AF58" s="738"/>
      <c r="AG58" s="739"/>
      <c r="AH58" s="739"/>
      <c r="AI58" s="739"/>
      <c r="AJ58" s="740"/>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68"/>
      <c r="BT58" s="769"/>
      <c r="BU58" s="769"/>
      <c r="BV58" s="769"/>
      <c r="BW58" s="769"/>
      <c r="BX58" s="769"/>
      <c r="BY58" s="769"/>
      <c r="BZ58" s="769"/>
      <c r="CA58" s="769"/>
      <c r="CB58" s="769"/>
      <c r="CC58" s="769"/>
      <c r="CD58" s="769"/>
      <c r="CE58" s="769"/>
      <c r="CF58" s="769"/>
      <c r="CG58" s="770"/>
      <c r="CH58" s="748"/>
      <c r="CI58" s="749"/>
      <c r="CJ58" s="749"/>
      <c r="CK58" s="749"/>
      <c r="CL58" s="750"/>
      <c r="CM58" s="748"/>
      <c r="CN58" s="749"/>
      <c r="CO58" s="749"/>
      <c r="CP58" s="749"/>
      <c r="CQ58" s="750"/>
      <c r="CR58" s="748"/>
      <c r="CS58" s="749"/>
      <c r="CT58" s="749"/>
      <c r="CU58" s="749"/>
      <c r="CV58" s="750"/>
      <c r="CW58" s="748"/>
      <c r="CX58" s="749"/>
      <c r="CY58" s="749"/>
      <c r="CZ58" s="749"/>
      <c r="DA58" s="750"/>
      <c r="DB58" s="748"/>
      <c r="DC58" s="749"/>
      <c r="DD58" s="749"/>
      <c r="DE58" s="749"/>
      <c r="DF58" s="750"/>
      <c r="DG58" s="748"/>
      <c r="DH58" s="749"/>
      <c r="DI58" s="749"/>
      <c r="DJ58" s="749"/>
      <c r="DK58" s="750"/>
      <c r="DL58" s="748"/>
      <c r="DM58" s="749"/>
      <c r="DN58" s="749"/>
      <c r="DO58" s="749"/>
      <c r="DP58" s="750"/>
      <c r="DQ58" s="748"/>
      <c r="DR58" s="749"/>
      <c r="DS58" s="749"/>
      <c r="DT58" s="749"/>
      <c r="DU58" s="750"/>
      <c r="DV58" s="761"/>
      <c r="DW58" s="762"/>
      <c r="DX58" s="762"/>
      <c r="DY58" s="762"/>
      <c r="DZ58" s="763"/>
      <c r="EA58" s="197"/>
    </row>
    <row r="59" spans="1:131" s="198" customFormat="1" ht="26.25" customHeight="1">
      <c r="A59" s="212">
        <v>32</v>
      </c>
      <c r="B59" s="764"/>
      <c r="C59" s="765"/>
      <c r="D59" s="765"/>
      <c r="E59" s="765"/>
      <c r="F59" s="765"/>
      <c r="G59" s="765"/>
      <c r="H59" s="765"/>
      <c r="I59" s="765"/>
      <c r="J59" s="765"/>
      <c r="K59" s="765"/>
      <c r="L59" s="765"/>
      <c r="M59" s="765"/>
      <c r="N59" s="765"/>
      <c r="O59" s="765"/>
      <c r="P59" s="766"/>
      <c r="Q59" s="819"/>
      <c r="R59" s="820"/>
      <c r="S59" s="820"/>
      <c r="T59" s="820"/>
      <c r="U59" s="820"/>
      <c r="V59" s="820"/>
      <c r="W59" s="820"/>
      <c r="X59" s="820"/>
      <c r="Y59" s="820"/>
      <c r="Z59" s="820"/>
      <c r="AA59" s="820"/>
      <c r="AB59" s="820"/>
      <c r="AC59" s="820"/>
      <c r="AD59" s="820"/>
      <c r="AE59" s="821"/>
      <c r="AF59" s="738"/>
      <c r="AG59" s="739"/>
      <c r="AH59" s="739"/>
      <c r="AI59" s="739"/>
      <c r="AJ59" s="740"/>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68"/>
      <c r="BT59" s="769"/>
      <c r="BU59" s="769"/>
      <c r="BV59" s="769"/>
      <c r="BW59" s="769"/>
      <c r="BX59" s="769"/>
      <c r="BY59" s="769"/>
      <c r="BZ59" s="769"/>
      <c r="CA59" s="769"/>
      <c r="CB59" s="769"/>
      <c r="CC59" s="769"/>
      <c r="CD59" s="769"/>
      <c r="CE59" s="769"/>
      <c r="CF59" s="769"/>
      <c r="CG59" s="770"/>
      <c r="CH59" s="748"/>
      <c r="CI59" s="749"/>
      <c r="CJ59" s="749"/>
      <c r="CK59" s="749"/>
      <c r="CL59" s="750"/>
      <c r="CM59" s="748"/>
      <c r="CN59" s="749"/>
      <c r="CO59" s="749"/>
      <c r="CP59" s="749"/>
      <c r="CQ59" s="750"/>
      <c r="CR59" s="748"/>
      <c r="CS59" s="749"/>
      <c r="CT59" s="749"/>
      <c r="CU59" s="749"/>
      <c r="CV59" s="750"/>
      <c r="CW59" s="748"/>
      <c r="CX59" s="749"/>
      <c r="CY59" s="749"/>
      <c r="CZ59" s="749"/>
      <c r="DA59" s="750"/>
      <c r="DB59" s="748"/>
      <c r="DC59" s="749"/>
      <c r="DD59" s="749"/>
      <c r="DE59" s="749"/>
      <c r="DF59" s="750"/>
      <c r="DG59" s="748"/>
      <c r="DH59" s="749"/>
      <c r="DI59" s="749"/>
      <c r="DJ59" s="749"/>
      <c r="DK59" s="750"/>
      <c r="DL59" s="748"/>
      <c r="DM59" s="749"/>
      <c r="DN59" s="749"/>
      <c r="DO59" s="749"/>
      <c r="DP59" s="750"/>
      <c r="DQ59" s="748"/>
      <c r="DR59" s="749"/>
      <c r="DS59" s="749"/>
      <c r="DT59" s="749"/>
      <c r="DU59" s="750"/>
      <c r="DV59" s="761"/>
      <c r="DW59" s="762"/>
      <c r="DX59" s="762"/>
      <c r="DY59" s="762"/>
      <c r="DZ59" s="763"/>
      <c r="EA59" s="197"/>
    </row>
    <row r="60" spans="1:131" s="198" customFormat="1" ht="26.25" customHeight="1">
      <c r="A60" s="212">
        <v>33</v>
      </c>
      <c r="B60" s="764"/>
      <c r="C60" s="765"/>
      <c r="D60" s="765"/>
      <c r="E60" s="765"/>
      <c r="F60" s="765"/>
      <c r="G60" s="765"/>
      <c r="H60" s="765"/>
      <c r="I60" s="765"/>
      <c r="J60" s="765"/>
      <c r="K60" s="765"/>
      <c r="L60" s="765"/>
      <c r="M60" s="765"/>
      <c r="N60" s="765"/>
      <c r="O60" s="765"/>
      <c r="P60" s="766"/>
      <c r="Q60" s="819"/>
      <c r="R60" s="820"/>
      <c r="S60" s="820"/>
      <c r="T60" s="820"/>
      <c r="U60" s="820"/>
      <c r="V60" s="820"/>
      <c r="W60" s="820"/>
      <c r="X60" s="820"/>
      <c r="Y60" s="820"/>
      <c r="Z60" s="820"/>
      <c r="AA60" s="820"/>
      <c r="AB60" s="820"/>
      <c r="AC60" s="820"/>
      <c r="AD60" s="820"/>
      <c r="AE60" s="821"/>
      <c r="AF60" s="738"/>
      <c r="AG60" s="739"/>
      <c r="AH60" s="739"/>
      <c r="AI60" s="739"/>
      <c r="AJ60" s="740"/>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68"/>
      <c r="BT60" s="769"/>
      <c r="BU60" s="769"/>
      <c r="BV60" s="769"/>
      <c r="BW60" s="769"/>
      <c r="BX60" s="769"/>
      <c r="BY60" s="769"/>
      <c r="BZ60" s="769"/>
      <c r="CA60" s="769"/>
      <c r="CB60" s="769"/>
      <c r="CC60" s="769"/>
      <c r="CD60" s="769"/>
      <c r="CE60" s="769"/>
      <c r="CF60" s="769"/>
      <c r="CG60" s="770"/>
      <c r="CH60" s="748"/>
      <c r="CI60" s="749"/>
      <c r="CJ60" s="749"/>
      <c r="CK60" s="749"/>
      <c r="CL60" s="750"/>
      <c r="CM60" s="748"/>
      <c r="CN60" s="749"/>
      <c r="CO60" s="749"/>
      <c r="CP60" s="749"/>
      <c r="CQ60" s="750"/>
      <c r="CR60" s="748"/>
      <c r="CS60" s="749"/>
      <c r="CT60" s="749"/>
      <c r="CU60" s="749"/>
      <c r="CV60" s="750"/>
      <c r="CW60" s="748"/>
      <c r="CX60" s="749"/>
      <c r="CY60" s="749"/>
      <c r="CZ60" s="749"/>
      <c r="DA60" s="750"/>
      <c r="DB60" s="748"/>
      <c r="DC60" s="749"/>
      <c r="DD60" s="749"/>
      <c r="DE60" s="749"/>
      <c r="DF60" s="750"/>
      <c r="DG60" s="748"/>
      <c r="DH60" s="749"/>
      <c r="DI60" s="749"/>
      <c r="DJ60" s="749"/>
      <c r="DK60" s="750"/>
      <c r="DL60" s="748"/>
      <c r="DM60" s="749"/>
      <c r="DN60" s="749"/>
      <c r="DO60" s="749"/>
      <c r="DP60" s="750"/>
      <c r="DQ60" s="748"/>
      <c r="DR60" s="749"/>
      <c r="DS60" s="749"/>
      <c r="DT60" s="749"/>
      <c r="DU60" s="750"/>
      <c r="DV60" s="761"/>
      <c r="DW60" s="762"/>
      <c r="DX60" s="762"/>
      <c r="DY60" s="762"/>
      <c r="DZ60" s="763"/>
      <c r="EA60" s="197"/>
    </row>
    <row r="61" spans="1:131" s="198" customFormat="1" ht="26.25" customHeight="1" thickBot="1">
      <c r="A61" s="212">
        <v>34</v>
      </c>
      <c r="B61" s="764"/>
      <c r="C61" s="765"/>
      <c r="D61" s="765"/>
      <c r="E61" s="765"/>
      <c r="F61" s="765"/>
      <c r="G61" s="765"/>
      <c r="H61" s="765"/>
      <c r="I61" s="765"/>
      <c r="J61" s="765"/>
      <c r="K61" s="765"/>
      <c r="L61" s="765"/>
      <c r="M61" s="765"/>
      <c r="N61" s="765"/>
      <c r="O61" s="765"/>
      <c r="P61" s="766"/>
      <c r="Q61" s="819"/>
      <c r="R61" s="820"/>
      <c r="S61" s="820"/>
      <c r="T61" s="820"/>
      <c r="U61" s="820"/>
      <c r="V61" s="820"/>
      <c r="W61" s="820"/>
      <c r="X61" s="820"/>
      <c r="Y61" s="820"/>
      <c r="Z61" s="820"/>
      <c r="AA61" s="820"/>
      <c r="AB61" s="820"/>
      <c r="AC61" s="820"/>
      <c r="AD61" s="820"/>
      <c r="AE61" s="821"/>
      <c r="AF61" s="738"/>
      <c r="AG61" s="739"/>
      <c r="AH61" s="739"/>
      <c r="AI61" s="739"/>
      <c r="AJ61" s="740"/>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68"/>
      <c r="BT61" s="769"/>
      <c r="BU61" s="769"/>
      <c r="BV61" s="769"/>
      <c r="BW61" s="769"/>
      <c r="BX61" s="769"/>
      <c r="BY61" s="769"/>
      <c r="BZ61" s="769"/>
      <c r="CA61" s="769"/>
      <c r="CB61" s="769"/>
      <c r="CC61" s="769"/>
      <c r="CD61" s="769"/>
      <c r="CE61" s="769"/>
      <c r="CF61" s="769"/>
      <c r="CG61" s="770"/>
      <c r="CH61" s="748"/>
      <c r="CI61" s="749"/>
      <c r="CJ61" s="749"/>
      <c r="CK61" s="749"/>
      <c r="CL61" s="750"/>
      <c r="CM61" s="748"/>
      <c r="CN61" s="749"/>
      <c r="CO61" s="749"/>
      <c r="CP61" s="749"/>
      <c r="CQ61" s="750"/>
      <c r="CR61" s="748"/>
      <c r="CS61" s="749"/>
      <c r="CT61" s="749"/>
      <c r="CU61" s="749"/>
      <c r="CV61" s="750"/>
      <c r="CW61" s="748"/>
      <c r="CX61" s="749"/>
      <c r="CY61" s="749"/>
      <c r="CZ61" s="749"/>
      <c r="DA61" s="750"/>
      <c r="DB61" s="748"/>
      <c r="DC61" s="749"/>
      <c r="DD61" s="749"/>
      <c r="DE61" s="749"/>
      <c r="DF61" s="750"/>
      <c r="DG61" s="748"/>
      <c r="DH61" s="749"/>
      <c r="DI61" s="749"/>
      <c r="DJ61" s="749"/>
      <c r="DK61" s="750"/>
      <c r="DL61" s="748"/>
      <c r="DM61" s="749"/>
      <c r="DN61" s="749"/>
      <c r="DO61" s="749"/>
      <c r="DP61" s="750"/>
      <c r="DQ61" s="748"/>
      <c r="DR61" s="749"/>
      <c r="DS61" s="749"/>
      <c r="DT61" s="749"/>
      <c r="DU61" s="750"/>
      <c r="DV61" s="761"/>
      <c r="DW61" s="762"/>
      <c r="DX61" s="762"/>
      <c r="DY61" s="762"/>
      <c r="DZ61" s="763"/>
      <c r="EA61" s="197"/>
    </row>
    <row r="62" spans="1:131" s="198" customFormat="1" ht="26.25" customHeight="1">
      <c r="A62" s="212">
        <v>35</v>
      </c>
      <c r="B62" s="764"/>
      <c r="C62" s="765"/>
      <c r="D62" s="765"/>
      <c r="E62" s="765"/>
      <c r="F62" s="765"/>
      <c r="G62" s="765"/>
      <c r="H62" s="765"/>
      <c r="I62" s="765"/>
      <c r="J62" s="765"/>
      <c r="K62" s="765"/>
      <c r="L62" s="765"/>
      <c r="M62" s="765"/>
      <c r="N62" s="765"/>
      <c r="O62" s="765"/>
      <c r="P62" s="766"/>
      <c r="Q62" s="819"/>
      <c r="R62" s="820"/>
      <c r="S62" s="820"/>
      <c r="T62" s="820"/>
      <c r="U62" s="820"/>
      <c r="V62" s="820"/>
      <c r="W62" s="820"/>
      <c r="X62" s="820"/>
      <c r="Y62" s="820"/>
      <c r="Z62" s="820"/>
      <c r="AA62" s="820"/>
      <c r="AB62" s="820"/>
      <c r="AC62" s="820"/>
      <c r="AD62" s="820"/>
      <c r="AE62" s="821"/>
      <c r="AF62" s="738"/>
      <c r="AG62" s="739"/>
      <c r="AH62" s="739"/>
      <c r="AI62" s="739"/>
      <c r="AJ62" s="740"/>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397</v>
      </c>
      <c r="BK62" s="790"/>
      <c r="BL62" s="790"/>
      <c r="BM62" s="790"/>
      <c r="BN62" s="791"/>
      <c r="BO62" s="216"/>
      <c r="BP62" s="216"/>
      <c r="BQ62" s="213">
        <v>56</v>
      </c>
      <c r="BR62" s="214"/>
      <c r="BS62" s="768"/>
      <c r="BT62" s="769"/>
      <c r="BU62" s="769"/>
      <c r="BV62" s="769"/>
      <c r="BW62" s="769"/>
      <c r="BX62" s="769"/>
      <c r="BY62" s="769"/>
      <c r="BZ62" s="769"/>
      <c r="CA62" s="769"/>
      <c r="CB62" s="769"/>
      <c r="CC62" s="769"/>
      <c r="CD62" s="769"/>
      <c r="CE62" s="769"/>
      <c r="CF62" s="769"/>
      <c r="CG62" s="770"/>
      <c r="CH62" s="748"/>
      <c r="CI62" s="749"/>
      <c r="CJ62" s="749"/>
      <c r="CK62" s="749"/>
      <c r="CL62" s="750"/>
      <c r="CM62" s="748"/>
      <c r="CN62" s="749"/>
      <c r="CO62" s="749"/>
      <c r="CP62" s="749"/>
      <c r="CQ62" s="750"/>
      <c r="CR62" s="748"/>
      <c r="CS62" s="749"/>
      <c r="CT62" s="749"/>
      <c r="CU62" s="749"/>
      <c r="CV62" s="750"/>
      <c r="CW62" s="748"/>
      <c r="CX62" s="749"/>
      <c r="CY62" s="749"/>
      <c r="CZ62" s="749"/>
      <c r="DA62" s="750"/>
      <c r="DB62" s="748"/>
      <c r="DC62" s="749"/>
      <c r="DD62" s="749"/>
      <c r="DE62" s="749"/>
      <c r="DF62" s="750"/>
      <c r="DG62" s="748"/>
      <c r="DH62" s="749"/>
      <c r="DI62" s="749"/>
      <c r="DJ62" s="749"/>
      <c r="DK62" s="750"/>
      <c r="DL62" s="748"/>
      <c r="DM62" s="749"/>
      <c r="DN62" s="749"/>
      <c r="DO62" s="749"/>
      <c r="DP62" s="750"/>
      <c r="DQ62" s="748"/>
      <c r="DR62" s="749"/>
      <c r="DS62" s="749"/>
      <c r="DT62" s="749"/>
      <c r="DU62" s="750"/>
      <c r="DV62" s="761"/>
      <c r="DW62" s="762"/>
      <c r="DX62" s="762"/>
      <c r="DY62" s="762"/>
      <c r="DZ62" s="763"/>
      <c r="EA62" s="197"/>
    </row>
    <row r="63" spans="1:131" s="198" customFormat="1" ht="26.25" customHeight="1" thickBot="1">
      <c r="A63" s="215" t="s">
        <v>373</v>
      </c>
      <c r="B63" s="774" t="s">
        <v>398</v>
      </c>
      <c r="C63" s="775"/>
      <c r="D63" s="775"/>
      <c r="E63" s="775"/>
      <c r="F63" s="775"/>
      <c r="G63" s="775"/>
      <c r="H63" s="775"/>
      <c r="I63" s="775"/>
      <c r="J63" s="775"/>
      <c r="K63" s="775"/>
      <c r="L63" s="775"/>
      <c r="M63" s="775"/>
      <c r="N63" s="775"/>
      <c r="O63" s="775"/>
      <c r="P63" s="776"/>
      <c r="Q63" s="824"/>
      <c r="R63" s="825"/>
      <c r="S63" s="825"/>
      <c r="T63" s="825"/>
      <c r="U63" s="825"/>
      <c r="V63" s="825"/>
      <c r="W63" s="825"/>
      <c r="X63" s="825"/>
      <c r="Y63" s="825"/>
      <c r="Z63" s="825"/>
      <c r="AA63" s="825"/>
      <c r="AB63" s="825"/>
      <c r="AC63" s="825"/>
      <c r="AD63" s="825"/>
      <c r="AE63" s="826"/>
      <c r="AF63" s="827">
        <v>3050</v>
      </c>
      <c r="AG63" s="828"/>
      <c r="AH63" s="828"/>
      <c r="AI63" s="828"/>
      <c r="AJ63" s="829"/>
      <c r="AK63" s="830"/>
      <c r="AL63" s="825"/>
      <c r="AM63" s="825"/>
      <c r="AN63" s="825"/>
      <c r="AO63" s="825"/>
      <c r="AP63" s="828">
        <v>70975</v>
      </c>
      <c r="AQ63" s="828"/>
      <c r="AR63" s="828"/>
      <c r="AS63" s="828"/>
      <c r="AT63" s="828"/>
      <c r="AU63" s="828">
        <v>37417</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68"/>
      <c r="BT63" s="769"/>
      <c r="BU63" s="769"/>
      <c r="BV63" s="769"/>
      <c r="BW63" s="769"/>
      <c r="BX63" s="769"/>
      <c r="BY63" s="769"/>
      <c r="BZ63" s="769"/>
      <c r="CA63" s="769"/>
      <c r="CB63" s="769"/>
      <c r="CC63" s="769"/>
      <c r="CD63" s="769"/>
      <c r="CE63" s="769"/>
      <c r="CF63" s="769"/>
      <c r="CG63" s="770"/>
      <c r="CH63" s="748"/>
      <c r="CI63" s="749"/>
      <c r="CJ63" s="749"/>
      <c r="CK63" s="749"/>
      <c r="CL63" s="750"/>
      <c r="CM63" s="748"/>
      <c r="CN63" s="749"/>
      <c r="CO63" s="749"/>
      <c r="CP63" s="749"/>
      <c r="CQ63" s="750"/>
      <c r="CR63" s="748"/>
      <c r="CS63" s="749"/>
      <c r="CT63" s="749"/>
      <c r="CU63" s="749"/>
      <c r="CV63" s="750"/>
      <c r="CW63" s="748"/>
      <c r="CX63" s="749"/>
      <c r="CY63" s="749"/>
      <c r="CZ63" s="749"/>
      <c r="DA63" s="750"/>
      <c r="DB63" s="748"/>
      <c r="DC63" s="749"/>
      <c r="DD63" s="749"/>
      <c r="DE63" s="749"/>
      <c r="DF63" s="750"/>
      <c r="DG63" s="748"/>
      <c r="DH63" s="749"/>
      <c r="DI63" s="749"/>
      <c r="DJ63" s="749"/>
      <c r="DK63" s="750"/>
      <c r="DL63" s="748"/>
      <c r="DM63" s="749"/>
      <c r="DN63" s="749"/>
      <c r="DO63" s="749"/>
      <c r="DP63" s="750"/>
      <c r="DQ63" s="748"/>
      <c r="DR63" s="749"/>
      <c r="DS63" s="749"/>
      <c r="DT63" s="749"/>
      <c r="DU63" s="750"/>
      <c r="DV63" s="761"/>
      <c r="DW63" s="762"/>
      <c r="DX63" s="762"/>
      <c r="DY63" s="762"/>
      <c r="DZ63" s="76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68"/>
      <c r="BT64" s="769"/>
      <c r="BU64" s="769"/>
      <c r="BV64" s="769"/>
      <c r="BW64" s="769"/>
      <c r="BX64" s="769"/>
      <c r="BY64" s="769"/>
      <c r="BZ64" s="769"/>
      <c r="CA64" s="769"/>
      <c r="CB64" s="769"/>
      <c r="CC64" s="769"/>
      <c r="CD64" s="769"/>
      <c r="CE64" s="769"/>
      <c r="CF64" s="769"/>
      <c r="CG64" s="770"/>
      <c r="CH64" s="748"/>
      <c r="CI64" s="749"/>
      <c r="CJ64" s="749"/>
      <c r="CK64" s="749"/>
      <c r="CL64" s="750"/>
      <c r="CM64" s="748"/>
      <c r="CN64" s="749"/>
      <c r="CO64" s="749"/>
      <c r="CP64" s="749"/>
      <c r="CQ64" s="750"/>
      <c r="CR64" s="748"/>
      <c r="CS64" s="749"/>
      <c r="CT64" s="749"/>
      <c r="CU64" s="749"/>
      <c r="CV64" s="750"/>
      <c r="CW64" s="748"/>
      <c r="CX64" s="749"/>
      <c r="CY64" s="749"/>
      <c r="CZ64" s="749"/>
      <c r="DA64" s="750"/>
      <c r="DB64" s="748"/>
      <c r="DC64" s="749"/>
      <c r="DD64" s="749"/>
      <c r="DE64" s="749"/>
      <c r="DF64" s="750"/>
      <c r="DG64" s="748"/>
      <c r="DH64" s="749"/>
      <c r="DI64" s="749"/>
      <c r="DJ64" s="749"/>
      <c r="DK64" s="750"/>
      <c r="DL64" s="748"/>
      <c r="DM64" s="749"/>
      <c r="DN64" s="749"/>
      <c r="DO64" s="749"/>
      <c r="DP64" s="750"/>
      <c r="DQ64" s="748"/>
      <c r="DR64" s="749"/>
      <c r="DS64" s="749"/>
      <c r="DT64" s="749"/>
      <c r="DU64" s="750"/>
      <c r="DV64" s="761"/>
      <c r="DW64" s="762"/>
      <c r="DX64" s="762"/>
      <c r="DY64" s="762"/>
      <c r="DZ64" s="763"/>
      <c r="EA64" s="197"/>
    </row>
    <row r="65" spans="1:131" s="198" customFormat="1" ht="26.25" customHeight="1" thickBot="1">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68"/>
      <c r="BT65" s="769"/>
      <c r="BU65" s="769"/>
      <c r="BV65" s="769"/>
      <c r="BW65" s="769"/>
      <c r="BX65" s="769"/>
      <c r="BY65" s="769"/>
      <c r="BZ65" s="769"/>
      <c r="CA65" s="769"/>
      <c r="CB65" s="769"/>
      <c r="CC65" s="769"/>
      <c r="CD65" s="769"/>
      <c r="CE65" s="769"/>
      <c r="CF65" s="769"/>
      <c r="CG65" s="770"/>
      <c r="CH65" s="748"/>
      <c r="CI65" s="749"/>
      <c r="CJ65" s="749"/>
      <c r="CK65" s="749"/>
      <c r="CL65" s="750"/>
      <c r="CM65" s="748"/>
      <c r="CN65" s="749"/>
      <c r="CO65" s="749"/>
      <c r="CP65" s="749"/>
      <c r="CQ65" s="750"/>
      <c r="CR65" s="748"/>
      <c r="CS65" s="749"/>
      <c r="CT65" s="749"/>
      <c r="CU65" s="749"/>
      <c r="CV65" s="750"/>
      <c r="CW65" s="748"/>
      <c r="CX65" s="749"/>
      <c r="CY65" s="749"/>
      <c r="CZ65" s="749"/>
      <c r="DA65" s="750"/>
      <c r="DB65" s="748"/>
      <c r="DC65" s="749"/>
      <c r="DD65" s="749"/>
      <c r="DE65" s="749"/>
      <c r="DF65" s="750"/>
      <c r="DG65" s="748"/>
      <c r="DH65" s="749"/>
      <c r="DI65" s="749"/>
      <c r="DJ65" s="749"/>
      <c r="DK65" s="750"/>
      <c r="DL65" s="748"/>
      <c r="DM65" s="749"/>
      <c r="DN65" s="749"/>
      <c r="DO65" s="749"/>
      <c r="DP65" s="750"/>
      <c r="DQ65" s="748"/>
      <c r="DR65" s="749"/>
      <c r="DS65" s="749"/>
      <c r="DT65" s="749"/>
      <c r="DU65" s="750"/>
      <c r="DV65" s="761"/>
      <c r="DW65" s="762"/>
      <c r="DX65" s="762"/>
      <c r="DY65" s="762"/>
      <c r="DZ65" s="763"/>
      <c r="EA65" s="197"/>
    </row>
    <row r="66" spans="1:131" s="198" customFormat="1" ht="26.25" customHeight="1">
      <c r="A66" s="721" t="s">
        <v>400</v>
      </c>
      <c r="B66" s="722"/>
      <c r="C66" s="722"/>
      <c r="D66" s="722"/>
      <c r="E66" s="722"/>
      <c r="F66" s="722"/>
      <c r="G66" s="722"/>
      <c r="H66" s="722"/>
      <c r="I66" s="722"/>
      <c r="J66" s="722"/>
      <c r="K66" s="722"/>
      <c r="L66" s="722"/>
      <c r="M66" s="722"/>
      <c r="N66" s="722"/>
      <c r="O66" s="722"/>
      <c r="P66" s="723"/>
      <c r="Q66" s="705" t="s">
        <v>377</v>
      </c>
      <c r="R66" s="706"/>
      <c r="S66" s="706"/>
      <c r="T66" s="706"/>
      <c r="U66" s="727"/>
      <c r="V66" s="705" t="s">
        <v>378</v>
      </c>
      <c r="W66" s="706"/>
      <c r="X66" s="706"/>
      <c r="Y66" s="706"/>
      <c r="Z66" s="727"/>
      <c r="AA66" s="705" t="s">
        <v>379</v>
      </c>
      <c r="AB66" s="706"/>
      <c r="AC66" s="706"/>
      <c r="AD66" s="706"/>
      <c r="AE66" s="727"/>
      <c r="AF66" s="838" t="s">
        <v>380</v>
      </c>
      <c r="AG66" s="797"/>
      <c r="AH66" s="797"/>
      <c r="AI66" s="797"/>
      <c r="AJ66" s="839"/>
      <c r="AK66" s="705" t="s">
        <v>381</v>
      </c>
      <c r="AL66" s="722"/>
      <c r="AM66" s="722"/>
      <c r="AN66" s="722"/>
      <c r="AO66" s="723"/>
      <c r="AP66" s="705" t="s">
        <v>382</v>
      </c>
      <c r="AQ66" s="706"/>
      <c r="AR66" s="706"/>
      <c r="AS66" s="706"/>
      <c r="AT66" s="727"/>
      <c r="AU66" s="705" t="s">
        <v>401</v>
      </c>
      <c r="AV66" s="706"/>
      <c r="AW66" s="706"/>
      <c r="AX66" s="706"/>
      <c r="AY66" s="727"/>
      <c r="AZ66" s="705" t="s">
        <v>356</v>
      </c>
      <c r="BA66" s="706"/>
      <c r="BB66" s="706"/>
      <c r="BC66" s="706"/>
      <c r="BD66" s="707"/>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4"/>
      <c r="B67" s="725"/>
      <c r="C67" s="725"/>
      <c r="D67" s="725"/>
      <c r="E67" s="725"/>
      <c r="F67" s="725"/>
      <c r="G67" s="725"/>
      <c r="H67" s="725"/>
      <c r="I67" s="725"/>
      <c r="J67" s="725"/>
      <c r="K67" s="725"/>
      <c r="L67" s="725"/>
      <c r="M67" s="725"/>
      <c r="N67" s="725"/>
      <c r="O67" s="725"/>
      <c r="P67" s="726"/>
      <c r="Q67" s="708"/>
      <c r="R67" s="709"/>
      <c r="S67" s="709"/>
      <c r="T67" s="709"/>
      <c r="U67" s="728"/>
      <c r="V67" s="708"/>
      <c r="W67" s="709"/>
      <c r="X67" s="709"/>
      <c r="Y67" s="709"/>
      <c r="Z67" s="728"/>
      <c r="AA67" s="708"/>
      <c r="AB67" s="709"/>
      <c r="AC67" s="709"/>
      <c r="AD67" s="709"/>
      <c r="AE67" s="728"/>
      <c r="AF67" s="840"/>
      <c r="AG67" s="800"/>
      <c r="AH67" s="800"/>
      <c r="AI67" s="800"/>
      <c r="AJ67" s="841"/>
      <c r="AK67" s="842"/>
      <c r="AL67" s="725"/>
      <c r="AM67" s="725"/>
      <c r="AN67" s="725"/>
      <c r="AO67" s="726"/>
      <c r="AP67" s="708"/>
      <c r="AQ67" s="709"/>
      <c r="AR67" s="709"/>
      <c r="AS67" s="709"/>
      <c r="AT67" s="728"/>
      <c r="AU67" s="708"/>
      <c r="AV67" s="709"/>
      <c r="AW67" s="709"/>
      <c r="AX67" s="709"/>
      <c r="AY67" s="728"/>
      <c r="AZ67" s="708"/>
      <c r="BA67" s="709"/>
      <c r="BB67" s="709"/>
      <c r="BC67" s="709"/>
      <c r="BD67" s="710"/>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7" t="s">
        <v>549</v>
      </c>
      <c r="C68" s="858"/>
      <c r="D68" s="858"/>
      <c r="E68" s="858"/>
      <c r="F68" s="858"/>
      <c r="G68" s="858"/>
      <c r="H68" s="858"/>
      <c r="I68" s="858"/>
      <c r="J68" s="858"/>
      <c r="K68" s="858"/>
      <c r="L68" s="858"/>
      <c r="M68" s="858"/>
      <c r="N68" s="858"/>
      <c r="O68" s="858"/>
      <c r="P68" s="859"/>
      <c r="Q68" s="860">
        <v>5719</v>
      </c>
      <c r="R68" s="861"/>
      <c r="S68" s="861"/>
      <c r="T68" s="861"/>
      <c r="U68" s="861"/>
      <c r="V68" s="861">
        <v>5670</v>
      </c>
      <c r="W68" s="861"/>
      <c r="X68" s="861"/>
      <c r="Y68" s="861"/>
      <c r="Z68" s="861"/>
      <c r="AA68" s="808">
        <f t="shared" ref="AA68" si="3">Q68-V68</f>
        <v>49</v>
      </c>
      <c r="AB68" s="809"/>
      <c r="AC68" s="809"/>
      <c r="AD68" s="809"/>
      <c r="AE68" s="862"/>
      <c r="AF68" s="808">
        <v>49</v>
      </c>
      <c r="AG68" s="809"/>
      <c r="AH68" s="809"/>
      <c r="AI68" s="809"/>
      <c r="AJ68" s="862"/>
      <c r="AK68" s="861">
        <v>5</v>
      </c>
      <c r="AL68" s="861"/>
      <c r="AM68" s="861"/>
      <c r="AN68" s="861"/>
      <c r="AO68" s="861"/>
      <c r="AP68" s="852" t="s">
        <v>553</v>
      </c>
      <c r="AQ68" s="853"/>
      <c r="AR68" s="853"/>
      <c r="AS68" s="853"/>
      <c r="AT68" s="854"/>
      <c r="AU68" s="852" t="s">
        <v>553</v>
      </c>
      <c r="AV68" s="853"/>
      <c r="AW68" s="853"/>
      <c r="AX68" s="853"/>
      <c r="AY68" s="854"/>
      <c r="AZ68" s="855"/>
      <c r="BA68" s="855"/>
      <c r="BB68" s="855"/>
      <c r="BC68" s="855"/>
      <c r="BD68" s="856"/>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63" t="s">
        <v>550</v>
      </c>
      <c r="C69" s="864"/>
      <c r="D69" s="864"/>
      <c r="E69" s="864"/>
      <c r="F69" s="864"/>
      <c r="G69" s="864"/>
      <c r="H69" s="864"/>
      <c r="I69" s="864"/>
      <c r="J69" s="864"/>
      <c r="K69" s="864"/>
      <c r="L69" s="864"/>
      <c r="M69" s="864"/>
      <c r="N69" s="864"/>
      <c r="O69" s="864"/>
      <c r="P69" s="865"/>
      <c r="Q69" s="866">
        <v>106</v>
      </c>
      <c r="R69" s="817"/>
      <c r="S69" s="817"/>
      <c r="T69" s="817"/>
      <c r="U69" s="817"/>
      <c r="V69" s="817">
        <v>102</v>
      </c>
      <c r="W69" s="817"/>
      <c r="X69" s="817"/>
      <c r="Y69" s="817"/>
      <c r="Z69" s="817"/>
      <c r="AA69" s="867">
        <v>3</v>
      </c>
      <c r="AB69" s="868"/>
      <c r="AC69" s="868"/>
      <c r="AD69" s="868"/>
      <c r="AE69" s="816"/>
      <c r="AF69" s="867">
        <v>3</v>
      </c>
      <c r="AG69" s="868"/>
      <c r="AH69" s="868"/>
      <c r="AI69" s="868"/>
      <c r="AJ69" s="816"/>
      <c r="AK69" s="817">
        <v>0</v>
      </c>
      <c r="AL69" s="817"/>
      <c r="AM69" s="817"/>
      <c r="AN69" s="817"/>
      <c r="AO69" s="817"/>
      <c r="AP69" s="867" t="s">
        <v>553</v>
      </c>
      <c r="AQ69" s="868"/>
      <c r="AR69" s="868"/>
      <c r="AS69" s="868"/>
      <c r="AT69" s="816"/>
      <c r="AU69" s="867" t="s">
        <v>553</v>
      </c>
      <c r="AV69" s="868"/>
      <c r="AW69" s="868"/>
      <c r="AX69" s="868"/>
      <c r="AY69" s="816"/>
      <c r="AZ69" s="869"/>
      <c r="BA69" s="869"/>
      <c r="BB69" s="869"/>
      <c r="BC69" s="869"/>
      <c r="BD69" s="870"/>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63" t="s">
        <v>551</v>
      </c>
      <c r="C70" s="864"/>
      <c r="D70" s="864"/>
      <c r="E70" s="864"/>
      <c r="F70" s="864"/>
      <c r="G70" s="864"/>
      <c r="H70" s="864"/>
      <c r="I70" s="864"/>
      <c r="J70" s="864"/>
      <c r="K70" s="864"/>
      <c r="L70" s="864"/>
      <c r="M70" s="864"/>
      <c r="N70" s="864"/>
      <c r="O70" s="864"/>
      <c r="P70" s="865"/>
      <c r="Q70" s="866">
        <v>346</v>
      </c>
      <c r="R70" s="817"/>
      <c r="S70" s="817"/>
      <c r="T70" s="817"/>
      <c r="U70" s="817"/>
      <c r="V70" s="817">
        <v>346</v>
      </c>
      <c r="W70" s="817"/>
      <c r="X70" s="817"/>
      <c r="Y70" s="817"/>
      <c r="Z70" s="817"/>
      <c r="AA70" s="817">
        <v>0</v>
      </c>
      <c r="AB70" s="817"/>
      <c r="AC70" s="817"/>
      <c r="AD70" s="817"/>
      <c r="AE70" s="817"/>
      <c r="AF70" s="817">
        <v>0</v>
      </c>
      <c r="AG70" s="817"/>
      <c r="AH70" s="817"/>
      <c r="AI70" s="817"/>
      <c r="AJ70" s="817"/>
      <c r="AK70" s="817">
        <v>6</v>
      </c>
      <c r="AL70" s="817"/>
      <c r="AM70" s="817"/>
      <c r="AN70" s="817"/>
      <c r="AO70" s="817"/>
      <c r="AP70" s="867" t="s">
        <v>553</v>
      </c>
      <c r="AQ70" s="868"/>
      <c r="AR70" s="868"/>
      <c r="AS70" s="868"/>
      <c r="AT70" s="816"/>
      <c r="AU70" s="867" t="s">
        <v>553</v>
      </c>
      <c r="AV70" s="868"/>
      <c r="AW70" s="868"/>
      <c r="AX70" s="868"/>
      <c r="AY70" s="816"/>
      <c r="AZ70" s="869"/>
      <c r="BA70" s="869"/>
      <c r="BB70" s="869"/>
      <c r="BC70" s="869"/>
      <c r="BD70" s="870"/>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63" t="s">
        <v>552</v>
      </c>
      <c r="C71" s="864"/>
      <c r="D71" s="864"/>
      <c r="E71" s="864"/>
      <c r="F71" s="864"/>
      <c r="G71" s="864"/>
      <c r="H71" s="864"/>
      <c r="I71" s="864"/>
      <c r="J71" s="864"/>
      <c r="K71" s="864"/>
      <c r="L71" s="864"/>
      <c r="M71" s="864"/>
      <c r="N71" s="864"/>
      <c r="O71" s="864"/>
      <c r="P71" s="865"/>
      <c r="Q71" s="866">
        <v>1264</v>
      </c>
      <c r="R71" s="817"/>
      <c r="S71" s="817"/>
      <c r="T71" s="817"/>
      <c r="U71" s="817"/>
      <c r="V71" s="817">
        <v>1210</v>
      </c>
      <c r="W71" s="817"/>
      <c r="X71" s="817"/>
      <c r="Y71" s="817"/>
      <c r="Z71" s="817"/>
      <c r="AA71" s="867">
        <v>53</v>
      </c>
      <c r="AB71" s="868"/>
      <c r="AC71" s="868"/>
      <c r="AD71" s="868"/>
      <c r="AE71" s="816"/>
      <c r="AF71" s="817">
        <v>53</v>
      </c>
      <c r="AG71" s="817"/>
      <c r="AH71" s="817"/>
      <c r="AI71" s="817"/>
      <c r="AJ71" s="817"/>
      <c r="AK71" s="817">
        <v>0</v>
      </c>
      <c r="AL71" s="817"/>
      <c r="AM71" s="817"/>
      <c r="AN71" s="817"/>
      <c r="AO71" s="817"/>
      <c r="AP71" s="867" t="s">
        <v>553</v>
      </c>
      <c r="AQ71" s="868"/>
      <c r="AR71" s="868"/>
      <c r="AS71" s="868"/>
      <c r="AT71" s="816"/>
      <c r="AU71" s="867" t="s">
        <v>553</v>
      </c>
      <c r="AV71" s="868"/>
      <c r="AW71" s="868"/>
      <c r="AX71" s="868"/>
      <c r="AY71" s="816"/>
      <c r="AZ71" s="869"/>
      <c r="BA71" s="869"/>
      <c r="BB71" s="869"/>
      <c r="BC71" s="869"/>
      <c r="BD71" s="870"/>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63"/>
      <c r="C72" s="864"/>
      <c r="D72" s="864"/>
      <c r="E72" s="864"/>
      <c r="F72" s="864"/>
      <c r="G72" s="864"/>
      <c r="H72" s="864"/>
      <c r="I72" s="864"/>
      <c r="J72" s="864"/>
      <c r="K72" s="864"/>
      <c r="L72" s="864"/>
      <c r="M72" s="864"/>
      <c r="N72" s="864"/>
      <c r="O72" s="864"/>
      <c r="P72" s="865"/>
      <c r="Q72" s="866"/>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9"/>
      <c r="BA72" s="869"/>
      <c r="BB72" s="869"/>
      <c r="BC72" s="869"/>
      <c r="BD72" s="870"/>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63"/>
      <c r="C73" s="864"/>
      <c r="D73" s="864"/>
      <c r="E73" s="864"/>
      <c r="F73" s="864"/>
      <c r="G73" s="864"/>
      <c r="H73" s="864"/>
      <c r="I73" s="864"/>
      <c r="J73" s="864"/>
      <c r="K73" s="864"/>
      <c r="L73" s="864"/>
      <c r="M73" s="864"/>
      <c r="N73" s="864"/>
      <c r="O73" s="864"/>
      <c r="P73" s="865"/>
      <c r="Q73" s="866"/>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9"/>
      <c r="BA73" s="869"/>
      <c r="BB73" s="869"/>
      <c r="BC73" s="869"/>
      <c r="BD73" s="870"/>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63"/>
      <c r="C74" s="864"/>
      <c r="D74" s="864"/>
      <c r="E74" s="864"/>
      <c r="F74" s="864"/>
      <c r="G74" s="864"/>
      <c r="H74" s="864"/>
      <c r="I74" s="864"/>
      <c r="J74" s="864"/>
      <c r="K74" s="864"/>
      <c r="L74" s="864"/>
      <c r="M74" s="864"/>
      <c r="N74" s="864"/>
      <c r="O74" s="864"/>
      <c r="P74" s="865"/>
      <c r="Q74" s="866"/>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9"/>
      <c r="BA74" s="869"/>
      <c r="BB74" s="869"/>
      <c r="BC74" s="869"/>
      <c r="BD74" s="870"/>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63"/>
      <c r="C75" s="864"/>
      <c r="D75" s="864"/>
      <c r="E75" s="864"/>
      <c r="F75" s="864"/>
      <c r="G75" s="864"/>
      <c r="H75" s="864"/>
      <c r="I75" s="864"/>
      <c r="J75" s="864"/>
      <c r="K75" s="864"/>
      <c r="L75" s="864"/>
      <c r="M75" s="864"/>
      <c r="N75" s="864"/>
      <c r="O75" s="864"/>
      <c r="P75" s="865"/>
      <c r="Q75" s="871"/>
      <c r="R75" s="868"/>
      <c r="S75" s="868"/>
      <c r="T75" s="868"/>
      <c r="U75" s="816"/>
      <c r="V75" s="867"/>
      <c r="W75" s="868"/>
      <c r="X75" s="868"/>
      <c r="Y75" s="868"/>
      <c r="Z75" s="816"/>
      <c r="AA75" s="867"/>
      <c r="AB75" s="868"/>
      <c r="AC75" s="868"/>
      <c r="AD75" s="868"/>
      <c r="AE75" s="816"/>
      <c r="AF75" s="867"/>
      <c r="AG75" s="868"/>
      <c r="AH75" s="868"/>
      <c r="AI75" s="868"/>
      <c r="AJ75" s="816"/>
      <c r="AK75" s="867"/>
      <c r="AL75" s="868"/>
      <c r="AM75" s="868"/>
      <c r="AN75" s="868"/>
      <c r="AO75" s="816"/>
      <c r="AP75" s="867"/>
      <c r="AQ75" s="868"/>
      <c r="AR75" s="868"/>
      <c r="AS75" s="868"/>
      <c r="AT75" s="816"/>
      <c r="AU75" s="867"/>
      <c r="AV75" s="868"/>
      <c r="AW75" s="868"/>
      <c r="AX75" s="868"/>
      <c r="AY75" s="816"/>
      <c r="AZ75" s="869"/>
      <c r="BA75" s="869"/>
      <c r="BB75" s="869"/>
      <c r="BC75" s="869"/>
      <c r="BD75" s="870"/>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63"/>
      <c r="C76" s="864"/>
      <c r="D76" s="864"/>
      <c r="E76" s="864"/>
      <c r="F76" s="864"/>
      <c r="G76" s="864"/>
      <c r="H76" s="864"/>
      <c r="I76" s="864"/>
      <c r="J76" s="864"/>
      <c r="K76" s="864"/>
      <c r="L76" s="864"/>
      <c r="M76" s="864"/>
      <c r="N76" s="864"/>
      <c r="O76" s="864"/>
      <c r="P76" s="865"/>
      <c r="Q76" s="871"/>
      <c r="R76" s="868"/>
      <c r="S76" s="868"/>
      <c r="T76" s="868"/>
      <c r="U76" s="816"/>
      <c r="V76" s="867"/>
      <c r="W76" s="868"/>
      <c r="X76" s="868"/>
      <c r="Y76" s="868"/>
      <c r="Z76" s="816"/>
      <c r="AA76" s="867"/>
      <c r="AB76" s="868"/>
      <c r="AC76" s="868"/>
      <c r="AD76" s="868"/>
      <c r="AE76" s="816"/>
      <c r="AF76" s="867"/>
      <c r="AG76" s="868"/>
      <c r="AH76" s="868"/>
      <c r="AI76" s="868"/>
      <c r="AJ76" s="816"/>
      <c r="AK76" s="867"/>
      <c r="AL76" s="868"/>
      <c r="AM76" s="868"/>
      <c r="AN76" s="868"/>
      <c r="AO76" s="816"/>
      <c r="AP76" s="867"/>
      <c r="AQ76" s="868"/>
      <c r="AR76" s="868"/>
      <c r="AS76" s="868"/>
      <c r="AT76" s="816"/>
      <c r="AU76" s="867"/>
      <c r="AV76" s="868"/>
      <c r="AW76" s="868"/>
      <c r="AX76" s="868"/>
      <c r="AY76" s="816"/>
      <c r="AZ76" s="869"/>
      <c r="BA76" s="869"/>
      <c r="BB76" s="869"/>
      <c r="BC76" s="869"/>
      <c r="BD76" s="870"/>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63"/>
      <c r="C77" s="864"/>
      <c r="D77" s="864"/>
      <c r="E77" s="864"/>
      <c r="F77" s="864"/>
      <c r="G77" s="864"/>
      <c r="H77" s="864"/>
      <c r="I77" s="864"/>
      <c r="J77" s="864"/>
      <c r="K77" s="864"/>
      <c r="L77" s="864"/>
      <c r="M77" s="864"/>
      <c r="N77" s="864"/>
      <c r="O77" s="864"/>
      <c r="P77" s="865"/>
      <c r="Q77" s="871"/>
      <c r="R77" s="868"/>
      <c r="S77" s="868"/>
      <c r="T77" s="868"/>
      <c r="U77" s="816"/>
      <c r="V77" s="867"/>
      <c r="W77" s="868"/>
      <c r="X77" s="868"/>
      <c r="Y77" s="868"/>
      <c r="Z77" s="816"/>
      <c r="AA77" s="867"/>
      <c r="AB77" s="868"/>
      <c r="AC77" s="868"/>
      <c r="AD77" s="868"/>
      <c r="AE77" s="816"/>
      <c r="AF77" s="867"/>
      <c r="AG77" s="868"/>
      <c r="AH77" s="868"/>
      <c r="AI77" s="868"/>
      <c r="AJ77" s="816"/>
      <c r="AK77" s="867"/>
      <c r="AL77" s="868"/>
      <c r="AM77" s="868"/>
      <c r="AN77" s="868"/>
      <c r="AO77" s="816"/>
      <c r="AP77" s="867"/>
      <c r="AQ77" s="868"/>
      <c r="AR77" s="868"/>
      <c r="AS77" s="868"/>
      <c r="AT77" s="816"/>
      <c r="AU77" s="867"/>
      <c r="AV77" s="868"/>
      <c r="AW77" s="868"/>
      <c r="AX77" s="868"/>
      <c r="AY77" s="816"/>
      <c r="AZ77" s="869"/>
      <c r="BA77" s="869"/>
      <c r="BB77" s="869"/>
      <c r="BC77" s="869"/>
      <c r="BD77" s="870"/>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63"/>
      <c r="C78" s="864"/>
      <c r="D78" s="864"/>
      <c r="E78" s="864"/>
      <c r="F78" s="864"/>
      <c r="G78" s="864"/>
      <c r="H78" s="864"/>
      <c r="I78" s="864"/>
      <c r="J78" s="864"/>
      <c r="K78" s="864"/>
      <c r="L78" s="864"/>
      <c r="M78" s="864"/>
      <c r="N78" s="864"/>
      <c r="O78" s="864"/>
      <c r="P78" s="865"/>
      <c r="Q78" s="866"/>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9"/>
      <c r="BA78" s="869"/>
      <c r="BB78" s="869"/>
      <c r="BC78" s="869"/>
      <c r="BD78" s="870"/>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63"/>
      <c r="C79" s="864"/>
      <c r="D79" s="864"/>
      <c r="E79" s="864"/>
      <c r="F79" s="864"/>
      <c r="G79" s="864"/>
      <c r="H79" s="864"/>
      <c r="I79" s="864"/>
      <c r="J79" s="864"/>
      <c r="K79" s="864"/>
      <c r="L79" s="864"/>
      <c r="M79" s="864"/>
      <c r="N79" s="864"/>
      <c r="O79" s="864"/>
      <c r="P79" s="865"/>
      <c r="Q79" s="866"/>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9"/>
      <c r="BA79" s="869"/>
      <c r="BB79" s="869"/>
      <c r="BC79" s="869"/>
      <c r="BD79" s="870"/>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63"/>
      <c r="C80" s="864"/>
      <c r="D80" s="864"/>
      <c r="E80" s="864"/>
      <c r="F80" s="864"/>
      <c r="G80" s="864"/>
      <c r="H80" s="864"/>
      <c r="I80" s="864"/>
      <c r="J80" s="864"/>
      <c r="K80" s="864"/>
      <c r="L80" s="864"/>
      <c r="M80" s="864"/>
      <c r="N80" s="864"/>
      <c r="O80" s="864"/>
      <c r="P80" s="865"/>
      <c r="Q80" s="866"/>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9"/>
      <c r="BA80" s="869"/>
      <c r="BB80" s="869"/>
      <c r="BC80" s="869"/>
      <c r="BD80" s="870"/>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63"/>
      <c r="C81" s="864"/>
      <c r="D81" s="864"/>
      <c r="E81" s="864"/>
      <c r="F81" s="864"/>
      <c r="G81" s="864"/>
      <c r="H81" s="864"/>
      <c r="I81" s="864"/>
      <c r="J81" s="864"/>
      <c r="K81" s="864"/>
      <c r="L81" s="864"/>
      <c r="M81" s="864"/>
      <c r="N81" s="864"/>
      <c r="O81" s="864"/>
      <c r="P81" s="865"/>
      <c r="Q81" s="866"/>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9"/>
      <c r="BA81" s="869"/>
      <c r="BB81" s="869"/>
      <c r="BC81" s="869"/>
      <c r="BD81" s="870"/>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63"/>
      <c r="C82" s="864"/>
      <c r="D82" s="864"/>
      <c r="E82" s="864"/>
      <c r="F82" s="864"/>
      <c r="G82" s="864"/>
      <c r="H82" s="864"/>
      <c r="I82" s="864"/>
      <c r="J82" s="864"/>
      <c r="K82" s="864"/>
      <c r="L82" s="864"/>
      <c r="M82" s="864"/>
      <c r="N82" s="864"/>
      <c r="O82" s="864"/>
      <c r="P82" s="865"/>
      <c r="Q82" s="866"/>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9"/>
      <c r="BA82" s="869"/>
      <c r="BB82" s="869"/>
      <c r="BC82" s="869"/>
      <c r="BD82" s="870"/>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63"/>
      <c r="C83" s="864"/>
      <c r="D83" s="864"/>
      <c r="E83" s="864"/>
      <c r="F83" s="864"/>
      <c r="G83" s="864"/>
      <c r="H83" s="864"/>
      <c r="I83" s="864"/>
      <c r="J83" s="864"/>
      <c r="K83" s="864"/>
      <c r="L83" s="864"/>
      <c r="M83" s="864"/>
      <c r="N83" s="864"/>
      <c r="O83" s="864"/>
      <c r="P83" s="865"/>
      <c r="Q83" s="866"/>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9"/>
      <c r="BA83" s="869"/>
      <c r="BB83" s="869"/>
      <c r="BC83" s="869"/>
      <c r="BD83" s="870"/>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63"/>
      <c r="C84" s="864"/>
      <c r="D84" s="864"/>
      <c r="E84" s="864"/>
      <c r="F84" s="864"/>
      <c r="G84" s="864"/>
      <c r="H84" s="864"/>
      <c r="I84" s="864"/>
      <c r="J84" s="864"/>
      <c r="K84" s="864"/>
      <c r="L84" s="864"/>
      <c r="M84" s="864"/>
      <c r="N84" s="864"/>
      <c r="O84" s="864"/>
      <c r="P84" s="865"/>
      <c r="Q84" s="866"/>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9"/>
      <c r="BA84" s="869"/>
      <c r="BB84" s="869"/>
      <c r="BC84" s="869"/>
      <c r="BD84" s="870"/>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63"/>
      <c r="C85" s="864"/>
      <c r="D85" s="864"/>
      <c r="E85" s="864"/>
      <c r="F85" s="864"/>
      <c r="G85" s="864"/>
      <c r="H85" s="864"/>
      <c r="I85" s="864"/>
      <c r="J85" s="864"/>
      <c r="K85" s="864"/>
      <c r="L85" s="864"/>
      <c r="M85" s="864"/>
      <c r="N85" s="864"/>
      <c r="O85" s="864"/>
      <c r="P85" s="865"/>
      <c r="Q85" s="866"/>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9"/>
      <c r="BA85" s="869"/>
      <c r="BB85" s="869"/>
      <c r="BC85" s="869"/>
      <c r="BD85" s="870"/>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63"/>
      <c r="C86" s="864"/>
      <c r="D86" s="864"/>
      <c r="E86" s="864"/>
      <c r="F86" s="864"/>
      <c r="G86" s="864"/>
      <c r="H86" s="864"/>
      <c r="I86" s="864"/>
      <c r="J86" s="864"/>
      <c r="K86" s="864"/>
      <c r="L86" s="864"/>
      <c r="M86" s="864"/>
      <c r="N86" s="864"/>
      <c r="O86" s="864"/>
      <c r="P86" s="865"/>
      <c r="Q86" s="866"/>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9"/>
      <c r="BA86" s="869"/>
      <c r="BB86" s="869"/>
      <c r="BC86" s="869"/>
      <c r="BD86" s="870"/>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373</v>
      </c>
      <c r="B88" s="774" t="s">
        <v>402</v>
      </c>
      <c r="C88" s="775"/>
      <c r="D88" s="775"/>
      <c r="E88" s="775"/>
      <c r="F88" s="775"/>
      <c r="G88" s="775"/>
      <c r="H88" s="775"/>
      <c r="I88" s="775"/>
      <c r="J88" s="775"/>
      <c r="K88" s="775"/>
      <c r="L88" s="775"/>
      <c r="M88" s="775"/>
      <c r="N88" s="775"/>
      <c r="O88" s="775"/>
      <c r="P88" s="776"/>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373</v>
      </c>
      <c r="BR102" s="774" t="s">
        <v>403</v>
      </c>
      <c r="BS102" s="775"/>
      <c r="BT102" s="775"/>
      <c r="BU102" s="775"/>
      <c r="BV102" s="775"/>
      <c r="BW102" s="775"/>
      <c r="BX102" s="775"/>
      <c r="BY102" s="775"/>
      <c r="BZ102" s="775"/>
      <c r="CA102" s="775"/>
      <c r="CB102" s="775"/>
      <c r="CC102" s="775"/>
      <c r="CD102" s="775"/>
      <c r="CE102" s="775"/>
      <c r="CF102" s="775"/>
      <c r="CG102" s="776"/>
      <c r="CH102" s="879"/>
      <c r="CI102" s="880"/>
      <c r="CJ102" s="880"/>
      <c r="CK102" s="880"/>
      <c r="CL102" s="881"/>
      <c r="CM102" s="879"/>
      <c r="CN102" s="880"/>
      <c r="CO102" s="880"/>
      <c r="CP102" s="880"/>
      <c r="CQ102" s="881"/>
      <c r="CR102" s="882"/>
      <c r="CS102" s="836"/>
      <c r="CT102" s="836"/>
      <c r="CU102" s="836"/>
      <c r="CV102" s="883"/>
      <c r="CW102" s="882"/>
      <c r="CX102" s="836"/>
      <c r="CY102" s="836"/>
      <c r="CZ102" s="836"/>
      <c r="DA102" s="883"/>
      <c r="DB102" s="882"/>
      <c r="DC102" s="836"/>
      <c r="DD102" s="836"/>
      <c r="DE102" s="836"/>
      <c r="DF102" s="883"/>
      <c r="DG102" s="882"/>
      <c r="DH102" s="836"/>
      <c r="DI102" s="836"/>
      <c r="DJ102" s="836"/>
      <c r="DK102" s="883"/>
      <c r="DL102" s="882"/>
      <c r="DM102" s="836"/>
      <c r="DN102" s="836"/>
      <c r="DO102" s="836"/>
      <c r="DP102" s="883"/>
      <c r="DQ102" s="882"/>
      <c r="DR102" s="836"/>
      <c r="DS102" s="836"/>
      <c r="DT102" s="836"/>
      <c r="DU102" s="883"/>
      <c r="DV102" s="924"/>
      <c r="DW102" s="925"/>
      <c r="DX102" s="925"/>
      <c r="DY102" s="925"/>
      <c r="DZ102" s="92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27" t="s">
        <v>404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28" t="s">
        <v>405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29" t="s">
        <v>408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197" customFormat="1" ht="26.25" customHeight="1">
      <c r="A109" s="932" t="s">
        <v>410</v>
      </c>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4"/>
      <c r="AA109" s="935" t="s">
        <v>411</v>
      </c>
      <c r="AB109" s="933"/>
      <c r="AC109" s="933"/>
      <c r="AD109" s="933"/>
      <c r="AE109" s="934"/>
      <c r="AF109" s="935" t="s">
        <v>287</v>
      </c>
      <c r="AG109" s="933"/>
      <c r="AH109" s="933"/>
      <c r="AI109" s="933"/>
      <c r="AJ109" s="934"/>
      <c r="AK109" s="935" t="s">
        <v>286</v>
      </c>
      <c r="AL109" s="933"/>
      <c r="AM109" s="933"/>
      <c r="AN109" s="933"/>
      <c r="AO109" s="934"/>
      <c r="AP109" s="935" t="s">
        <v>412</v>
      </c>
      <c r="AQ109" s="933"/>
      <c r="AR109" s="933"/>
      <c r="AS109" s="933"/>
      <c r="AT109" s="936"/>
      <c r="AU109" s="932" t="s">
        <v>410</v>
      </c>
      <c r="AV109" s="933"/>
      <c r="AW109" s="933"/>
      <c r="AX109" s="933"/>
      <c r="AY109" s="933"/>
      <c r="AZ109" s="933"/>
      <c r="BA109" s="933"/>
      <c r="BB109" s="933"/>
      <c r="BC109" s="933"/>
      <c r="BD109" s="933"/>
      <c r="BE109" s="933"/>
      <c r="BF109" s="933"/>
      <c r="BG109" s="933"/>
      <c r="BH109" s="933"/>
      <c r="BI109" s="933"/>
      <c r="BJ109" s="933"/>
      <c r="BK109" s="933"/>
      <c r="BL109" s="933"/>
      <c r="BM109" s="933"/>
      <c r="BN109" s="933"/>
      <c r="BO109" s="933"/>
      <c r="BP109" s="934"/>
      <c r="BQ109" s="935" t="s">
        <v>411</v>
      </c>
      <c r="BR109" s="933"/>
      <c r="BS109" s="933"/>
      <c r="BT109" s="933"/>
      <c r="BU109" s="934"/>
      <c r="BV109" s="935" t="s">
        <v>287</v>
      </c>
      <c r="BW109" s="933"/>
      <c r="BX109" s="933"/>
      <c r="BY109" s="933"/>
      <c r="BZ109" s="934"/>
      <c r="CA109" s="935" t="s">
        <v>286</v>
      </c>
      <c r="CB109" s="933"/>
      <c r="CC109" s="933"/>
      <c r="CD109" s="933"/>
      <c r="CE109" s="934"/>
      <c r="CF109" s="963" t="s">
        <v>412</v>
      </c>
      <c r="CG109" s="963"/>
      <c r="CH109" s="963"/>
      <c r="CI109" s="963"/>
      <c r="CJ109" s="963"/>
      <c r="CK109" s="935" t="s">
        <v>413</v>
      </c>
      <c r="CL109" s="933"/>
      <c r="CM109" s="933"/>
      <c r="CN109" s="933"/>
      <c r="CO109" s="933"/>
      <c r="CP109" s="933"/>
      <c r="CQ109" s="933"/>
      <c r="CR109" s="933"/>
      <c r="CS109" s="933"/>
      <c r="CT109" s="933"/>
      <c r="CU109" s="933"/>
      <c r="CV109" s="933"/>
      <c r="CW109" s="933"/>
      <c r="CX109" s="933"/>
      <c r="CY109" s="933"/>
      <c r="CZ109" s="933"/>
      <c r="DA109" s="933"/>
      <c r="DB109" s="933"/>
      <c r="DC109" s="933"/>
      <c r="DD109" s="933"/>
      <c r="DE109" s="933"/>
      <c r="DF109" s="934"/>
      <c r="DG109" s="935" t="s">
        <v>411</v>
      </c>
      <c r="DH109" s="933"/>
      <c r="DI109" s="933"/>
      <c r="DJ109" s="933"/>
      <c r="DK109" s="934"/>
      <c r="DL109" s="935" t="s">
        <v>287</v>
      </c>
      <c r="DM109" s="933"/>
      <c r="DN109" s="933"/>
      <c r="DO109" s="933"/>
      <c r="DP109" s="934"/>
      <c r="DQ109" s="935" t="s">
        <v>286</v>
      </c>
      <c r="DR109" s="933"/>
      <c r="DS109" s="933"/>
      <c r="DT109" s="933"/>
      <c r="DU109" s="934"/>
      <c r="DV109" s="935" t="s">
        <v>412</v>
      </c>
      <c r="DW109" s="933"/>
      <c r="DX109" s="933"/>
      <c r="DY109" s="933"/>
      <c r="DZ109" s="936"/>
    </row>
    <row r="110" spans="1:131" s="197" customFormat="1" ht="26.25" customHeight="1">
      <c r="A110" s="947" t="s">
        <v>414</v>
      </c>
      <c r="B110" s="915"/>
      <c r="C110" s="915"/>
      <c r="D110" s="915"/>
      <c r="E110" s="915"/>
      <c r="F110" s="915"/>
      <c r="G110" s="915"/>
      <c r="H110" s="915"/>
      <c r="I110" s="915"/>
      <c r="J110" s="915"/>
      <c r="K110" s="915"/>
      <c r="L110" s="915"/>
      <c r="M110" s="915"/>
      <c r="N110" s="915"/>
      <c r="O110" s="915"/>
      <c r="P110" s="915"/>
      <c r="Q110" s="915"/>
      <c r="R110" s="915"/>
      <c r="S110" s="915"/>
      <c r="T110" s="915"/>
      <c r="U110" s="915"/>
      <c r="V110" s="915"/>
      <c r="W110" s="915"/>
      <c r="X110" s="915"/>
      <c r="Y110" s="915"/>
      <c r="Z110" s="916"/>
      <c r="AA110" s="948">
        <v>17740173</v>
      </c>
      <c r="AB110" s="949"/>
      <c r="AC110" s="949"/>
      <c r="AD110" s="949"/>
      <c r="AE110" s="950"/>
      <c r="AF110" s="951">
        <v>18874445</v>
      </c>
      <c r="AG110" s="949"/>
      <c r="AH110" s="949"/>
      <c r="AI110" s="949"/>
      <c r="AJ110" s="950"/>
      <c r="AK110" s="951">
        <v>18954706</v>
      </c>
      <c r="AL110" s="949"/>
      <c r="AM110" s="949"/>
      <c r="AN110" s="949"/>
      <c r="AO110" s="950"/>
      <c r="AP110" s="952">
        <v>29.1</v>
      </c>
      <c r="AQ110" s="953"/>
      <c r="AR110" s="953"/>
      <c r="AS110" s="953"/>
      <c r="AT110" s="954"/>
      <c r="AU110" s="955" t="s">
        <v>61</v>
      </c>
      <c r="AV110" s="956"/>
      <c r="AW110" s="956"/>
      <c r="AX110" s="956"/>
      <c r="AY110" s="957"/>
      <c r="AZ110" s="914" t="s">
        <v>415</v>
      </c>
      <c r="BA110" s="915"/>
      <c r="BB110" s="915"/>
      <c r="BC110" s="915"/>
      <c r="BD110" s="915"/>
      <c r="BE110" s="915"/>
      <c r="BF110" s="915"/>
      <c r="BG110" s="915"/>
      <c r="BH110" s="915"/>
      <c r="BI110" s="915"/>
      <c r="BJ110" s="915"/>
      <c r="BK110" s="915"/>
      <c r="BL110" s="915"/>
      <c r="BM110" s="915"/>
      <c r="BN110" s="915"/>
      <c r="BO110" s="915"/>
      <c r="BP110" s="916"/>
      <c r="BQ110" s="917">
        <v>218935232</v>
      </c>
      <c r="BR110" s="884"/>
      <c r="BS110" s="884"/>
      <c r="BT110" s="884"/>
      <c r="BU110" s="884"/>
      <c r="BV110" s="884">
        <v>219338617</v>
      </c>
      <c r="BW110" s="884"/>
      <c r="BX110" s="884"/>
      <c r="BY110" s="884"/>
      <c r="BZ110" s="884"/>
      <c r="CA110" s="884">
        <v>217321596</v>
      </c>
      <c r="CB110" s="884"/>
      <c r="CC110" s="884"/>
      <c r="CD110" s="884"/>
      <c r="CE110" s="884"/>
      <c r="CF110" s="885">
        <v>333.4</v>
      </c>
      <c r="CG110" s="886"/>
      <c r="CH110" s="886"/>
      <c r="CI110" s="886"/>
      <c r="CJ110" s="886"/>
      <c r="CK110" s="887" t="s">
        <v>416</v>
      </c>
      <c r="CL110" s="888"/>
      <c r="CM110" s="995" t="s">
        <v>417</v>
      </c>
      <c r="CN110" s="996"/>
      <c r="CO110" s="996"/>
      <c r="CP110" s="996"/>
      <c r="CQ110" s="996"/>
      <c r="CR110" s="996"/>
      <c r="CS110" s="996"/>
      <c r="CT110" s="996"/>
      <c r="CU110" s="996"/>
      <c r="CV110" s="996"/>
      <c r="CW110" s="996"/>
      <c r="CX110" s="996"/>
      <c r="CY110" s="996"/>
      <c r="CZ110" s="996"/>
      <c r="DA110" s="996"/>
      <c r="DB110" s="996"/>
      <c r="DC110" s="996"/>
      <c r="DD110" s="996"/>
      <c r="DE110" s="996"/>
      <c r="DF110" s="997"/>
      <c r="DG110" s="917" t="s">
        <v>112</v>
      </c>
      <c r="DH110" s="884"/>
      <c r="DI110" s="884"/>
      <c r="DJ110" s="884"/>
      <c r="DK110" s="884"/>
      <c r="DL110" s="884" t="s">
        <v>112</v>
      </c>
      <c r="DM110" s="884"/>
      <c r="DN110" s="884"/>
      <c r="DO110" s="884"/>
      <c r="DP110" s="884"/>
      <c r="DQ110" s="884" t="s">
        <v>112</v>
      </c>
      <c r="DR110" s="884"/>
      <c r="DS110" s="884"/>
      <c r="DT110" s="884"/>
      <c r="DU110" s="884"/>
      <c r="DV110" s="898" t="s">
        <v>112</v>
      </c>
      <c r="DW110" s="898"/>
      <c r="DX110" s="898"/>
      <c r="DY110" s="898"/>
      <c r="DZ110" s="899"/>
    </row>
    <row r="111" spans="1:131" s="197" customFormat="1" ht="26.25" customHeight="1">
      <c r="A111" s="904" t="s">
        <v>418</v>
      </c>
      <c r="B111" s="905"/>
      <c r="C111" s="905"/>
      <c r="D111" s="905"/>
      <c r="E111" s="905"/>
      <c r="F111" s="905"/>
      <c r="G111" s="905"/>
      <c r="H111" s="905"/>
      <c r="I111" s="905"/>
      <c r="J111" s="905"/>
      <c r="K111" s="905"/>
      <c r="L111" s="905"/>
      <c r="M111" s="905"/>
      <c r="N111" s="905"/>
      <c r="O111" s="905"/>
      <c r="P111" s="905"/>
      <c r="Q111" s="905"/>
      <c r="R111" s="905"/>
      <c r="S111" s="905"/>
      <c r="T111" s="905"/>
      <c r="U111" s="905"/>
      <c r="V111" s="905"/>
      <c r="W111" s="905"/>
      <c r="X111" s="905"/>
      <c r="Y111" s="905"/>
      <c r="Z111" s="906"/>
      <c r="AA111" s="907" t="s">
        <v>112</v>
      </c>
      <c r="AB111" s="908"/>
      <c r="AC111" s="908"/>
      <c r="AD111" s="908"/>
      <c r="AE111" s="909"/>
      <c r="AF111" s="910" t="s">
        <v>112</v>
      </c>
      <c r="AG111" s="908"/>
      <c r="AH111" s="908"/>
      <c r="AI111" s="908"/>
      <c r="AJ111" s="909"/>
      <c r="AK111" s="910" t="s">
        <v>112</v>
      </c>
      <c r="AL111" s="908"/>
      <c r="AM111" s="908"/>
      <c r="AN111" s="908"/>
      <c r="AO111" s="909"/>
      <c r="AP111" s="911" t="s">
        <v>112</v>
      </c>
      <c r="AQ111" s="912"/>
      <c r="AR111" s="912"/>
      <c r="AS111" s="912"/>
      <c r="AT111" s="913"/>
      <c r="AU111" s="958"/>
      <c r="AV111" s="959"/>
      <c r="AW111" s="959"/>
      <c r="AX111" s="959"/>
      <c r="AY111" s="960"/>
      <c r="AZ111" s="893" t="s">
        <v>419</v>
      </c>
      <c r="BA111" s="894"/>
      <c r="BB111" s="894"/>
      <c r="BC111" s="894"/>
      <c r="BD111" s="894"/>
      <c r="BE111" s="894"/>
      <c r="BF111" s="894"/>
      <c r="BG111" s="894"/>
      <c r="BH111" s="894"/>
      <c r="BI111" s="894"/>
      <c r="BJ111" s="894"/>
      <c r="BK111" s="894"/>
      <c r="BL111" s="894"/>
      <c r="BM111" s="894"/>
      <c r="BN111" s="894"/>
      <c r="BO111" s="894"/>
      <c r="BP111" s="895"/>
      <c r="BQ111" s="896">
        <v>51987</v>
      </c>
      <c r="BR111" s="897"/>
      <c r="BS111" s="897"/>
      <c r="BT111" s="897"/>
      <c r="BU111" s="897"/>
      <c r="BV111" s="897">
        <v>46441</v>
      </c>
      <c r="BW111" s="897"/>
      <c r="BX111" s="897"/>
      <c r="BY111" s="897"/>
      <c r="BZ111" s="897"/>
      <c r="CA111" s="897">
        <v>40802</v>
      </c>
      <c r="CB111" s="897"/>
      <c r="CC111" s="897"/>
      <c r="CD111" s="897"/>
      <c r="CE111" s="897"/>
      <c r="CF111" s="937">
        <v>0.1</v>
      </c>
      <c r="CG111" s="938"/>
      <c r="CH111" s="938"/>
      <c r="CI111" s="938"/>
      <c r="CJ111" s="938"/>
      <c r="CK111" s="889"/>
      <c r="CL111" s="890"/>
      <c r="CM111" s="939" t="s">
        <v>420</v>
      </c>
      <c r="CN111" s="940"/>
      <c r="CO111" s="940"/>
      <c r="CP111" s="940"/>
      <c r="CQ111" s="940"/>
      <c r="CR111" s="940"/>
      <c r="CS111" s="940"/>
      <c r="CT111" s="940"/>
      <c r="CU111" s="940"/>
      <c r="CV111" s="940"/>
      <c r="CW111" s="940"/>
      <c r="CX111" s="940"/>
      <c r="CY111" s="940"/>
      <c r="CZ111" s="940"/>
      <c r="DA111" s="940"/>
      <c r="DB111" s="940"/>
      <c r="DC111" s="940"/>
      <c r="DD111" s="940"/>
      <c r="DE111" s="940"/>
      <c r="DF111" s="941"/>
      <c r="DG111" s="896">
        <v>51987</v>
      </c>
      <c r="DH111" s="897"/>
      <c r="DI111" s="897"/>
      <c r="DJ111" s="897"/>
      <c r="DK111" s="897"/>
      <c r="DL111" s="897">
        <v>46441</v>
      </c>
      <c r="DM111" s="897"/>
      <c r="DN111" s="897"/>
      <c r="DO111" s="897"/>
      <c r="DP111" s="897"/>
      <c r="DQ111" s="897">
        <v>40802</v>
      </c>
      <c r="DR111" s="897"/>
      <c r="DS111" s="897"/>
      <c r="DT111" s="897"/>
      <c r="DU111" s="897"/>
      <c r="DV111" s="942">
        <v>0.1</v>
      </c>
      <c r="DW111" s="942"/>
      <c r="DX111" s="942"/>
      <c r="DY111" s="942"/>
      <c r="DZ111" s="943"/>
    </row>
    <row r="112" spans="1:131" s="197" customFormat="1" ht="26.25" customHeight="1">
      <c r="A112" s="918" t="s">
        <v>421</v>
      </c>
      <c r="B112" s="919"/>
      <c r="C112" s="894" t="s">
        <v>422</v>
      </c>
      <c r="D112" s="894"/>
      <c r="E112" s="894"/>
      <c r="F112" s="894"/>
      <c r="G112" s="894"/>
      <c r="H112" s="894"/>
      <c r="I112" s="894"/>
      <c r="J112" s="894"/>
      <c r="K112" s="894"/>
      <c r="L112" s="894"/>
      <c r="M112" s="894"/>
      <c r="N112" s="894"/>
      <c r="O112" s="894"/>
      <c r="P112" s="894"/>
      <c r="Q112" s="894"/>
      <c r="R112" s="894"/>
      <c r="S112" s="894"/>
      <c r="T112" s="894"/>
      <c r="U112" s="894"/>
      <c r="V112" s="894"/>
      <c r="W112" s="894"/>
      <c r="X112" s="894"/>
      <c r="Y112" s="894"/>
      <c r="Z112" s="895"/>
      <c r="AA112" s="900" t="s">
        <v>112</v>
      </c>
      <c r="AB112" s="901"/>
      <c r="AC112" s="901"/>
      <c r="AD112" s="901"/>
      <c r="AE112" s="902"/>
      <c r="AF112" s="903" t="s">
        <v>112</v>
      </c>
      <c r="AG112" s="901"/>
      <c r="AH112" s="901"/>
      <c r="AI112" s="901"/>
      <c r="AJ112" s="902"/>
      <c r="AK112" s="903" t="s">
        <v>112</v>
      </c>
      <c r="AL112" s="901"/>
      <c r="AM112" s="901"/>
      <c r="AN112" s="901"/>
      <c r="AO112" s="902"/>
      <c r="AP112" s="944" t="s">
        <v>112</v>
      </c>
      <c r="AQ112" s="945"/>
      <c r="AR112" s="945"/>
      <c r="AS112" s="945"/>
      <c r="AT112" s="946"/>
      <c r="AU112" s="958"/>
      <c r="AV112" s="959"/>
      <c r="AW112" s="959"/>
      <c r="AX112" s="959"/>
      <c r="AY112" s="960"/>
      <c r="AZ112" s="893" t="s">
        <v>423</v>
      </c>
      <c r="BA112" s="894"/>
      <c r="BB112" s="894"/>
      <c r="BC112" s="894"/>
      <c r="BD112" s="894"/>
      <c r="BE112" s="894"/>
      <c r="BF112" s="894"/>
      <c r="BG112" s="894"/>
      <c r="BH112" s="894"/>
      <c r="BI112" s="894"/>
      <c r="BJ112" s="894"/>
      <c r="BK112" s="894"/>
      <c r="BL112" s="894"/>
      <c r="BM112" s="894"/>
      <c r="BN112" s="894"/>
      <c r="BO112" s="894"/>
      <c r="BP112" s="895"/>
      <c r="BQ112" s="896">
        <v>42971807</v>
      </c>
      <c r="BR112" s="897"/>
      <c r="BS112" s="897"/>
      <c r="BT112" s="897"/>
      <c r="BU112" s="897"/>
      <c r="BV112" s="897">
        <v>41037586</v>
      </c>
      <c r="BW112" s="897"/>
      <c r="BX112" s="897"/>
      <c r="BY112" s="897"/>
      <c r="BZ112" s="897"/>
      <c r="CA112" s="897">
        <v>37799809</v>
      </c>
      <c r="CB112" s="897"/>
      <c r="CC112" s="897"/>
      <c r="CD112" s="897"/>
      <c r="CE112" s="897"/>
      <c r="CF112" s="937">
        <v>58</v>
      </c>
      <c r="CG112" s="938"/>
      <c r="CH112" s="938"/>
      <c r="CI112" s="938"/>
      <c r="CJ112" s="938"/>
      <c r="CK112" s="889"/>
      <c r="CL112" s="890"/>
      <c r="CM112" s="939" t="s">
        <v>424</v>
      </c>
      <c r="CN112" s="940"/>
      <c r="CO112" s="940"/>
      <c r="CP112" s="940"/>
      <c r="CQ112" s="940"/>
      <c r="CR112" s="940"/>
      <c r="CS112" s="940"/>
      <c r="CT112" s="940"/>
      <c r="CU112" s="940"/>
      <c r="CV112" s="940"/>
      <c r="CW112" s="940"/>
      <c r="CX112" s="940"/>
      <c r="CY112" s="940"/>
      <c r="CZ112" s="940"/>
      <c r="DA112" s="940"/>
      <c r="DB112" s="940"/>
      <c r="DC112" s="940"/>
      <c r="DD112" s="940"/>
      <c r="DE112" s="940"/>
      <c r="DF112" s="941"/>
      <c r="DG112" s="896" t="s">
        <v>112</v>
      </c>
      <c r="DH112" s="897"/>
      <c r="DI112" s="897"/>
      <c r="DJ112" s="897"/>
      <c r="DK112" s="897"/>
      <c r="DL112" s="897" t="s">
        <v>112</v>
      </c>
      <c r="DM112" s="897"/>
      <c r="DN112" s="897"/>
      <c r="DO112" s="897"/>
      <c r="DP112" s="897"/>
      <c r="DQ112" s="897" t="s">
        <v>112</v>
      </c>
      <c r="DR112" s="897"/>
      <c r="DS112" s="897"/>
      <c r="DT112" s="897"/>
      <c r="DU112" s="897"/>
      <c r="DV112" s="942" t="s">
        <v>112</v>
      </c>
      <c r="DW112" s="942"/>
      <c r="DX112" s="942"/>
      <c r="DY112" s="942"/>
      <c r="DZ112" s="943"/>
    </row>
    <row r="113" spans="1:130" s="197" customFormat="1" ht="26.25" customHeight="1">
      <c r="A113" s="920"/>
      <c r="B113" s="921"/>
      <c r="C113" s="894" t="s">
        <v>425</v>
      </c>
      <c r="D113" s="894"/>
      <c r="E113" s="894"/>
      <c r="F113" s="894"/>
      <c r="G113" s="894"/>
      <c r="H113" s="894"/>
      <c r="I113" s="894"/>
      <c r="J113" s="894"/>
      <c r="K113" s="894"/>
      <c r="L113" s="894"/>
      <c r="M113" s="894"/>
      <c r="N113" s="894"/>
      <c r="O113" s="894"/>
      <c r="P113" s="894"/>
      <c r="Q113" s="894"/>
      <c r="R113" s="894"/>
      <c r="S113" s="894"/>
      <c r="T113" s="894"/>
      <c r="U113" s="894"/>
      <c r="V113" s="894"/>
      <c r="W113" s="894"/>
      <c r="X113" s="894"/>
      <c r="Y113" s="894"/>
      <c r="Z113" s="895"/>
      <c r="AA113" s="907">
        <v>3425327</v>
      </c>
      <c r="AB113" s="908"/>
      <c r="AC113" s="908"/>
      <c r="AD113" s="908"/>
      <c r="AE113" s="909"/>
      <c r="AF113" s="910">
        <v>3196816</v>
      </c>
      <c r="AG113" s="908"/>
      <c r="AH113" s="908"/>
      <c r="AI113" s="908"/>
      <c r="AJ113" s="909"/>
      <c r="AK113" s="910">
        <v>3233120</v>
      </c>
      <c r="AL113" s="908"/>
      <c r="AM113" s="908"/>
      <c r="AN113" s="908"/>
      <c r="AO113" s="909"/>
      <c r="AP113" s="911">
        <v>5</v>
      </c>
      <c r="AQ113" s="912"/>
      <c r="AR113" s="912"/>
      <c r="AS113" s="912"/>
      <c r="AT113" s="913"/>
      <c r="AU113" s="958"/>
      <c r="AV113" s="959"/>
      <c r="AW113" s="959"/>
      <c r="AX113" s="959"/>
      <c r="AY113" s="960"/>
      <c r="AZ113" s="893" t="s">
        <v>426</v>
      </c>
      <c r="BA113" s="894"/>
      <c r="BB113" s="894"/>
      <c r="BC113" s="894"/>
      <c r="BD113" s="894"/>
      <c r="BE113" s="894"/>
      <c r="BF113" s="894"/>
      <c r="BG113" s="894"/>
      <c r="BH113" s="894"/>
      <c r="BI113" s="894"/>
      <c r="BJ113" s="894"/>
      <c r="BK113" s="894"/>
      <c r="BL113" s="894"/>
      <c r="BM113" s="894"/>
      <c r="BN113" s="894"/>
      <c r="BO113" s="894"/>
      <c r="BP113" s="895"/>
      <c r="BQ113" s="896" t="s">
        <v>112</v>
      </c>
      <c r="BR113" s="897"/>
      <c r="BS113" s="897"/>
      <c r="BT113" s="897"/>
      <c r="BU113" s="897"/>
      <c r="BV113" s="897" t="s">
        <v>112</v>
      </c>
      <c r="BW113" s="897"/>
      <c r="BX113" s="897"/>
      <c r="BY113" s="897"/>
      <c r="BZ113" s="897"/>
      <c r="CA113" s="897" t="s">
        <v>112</v>
      </c>
      <c r="CB113" s="897"/>
      <c r="CC113" s="897"/>
      <c r="CD113" s="897"/>
      <c r="CE113" s="897"/>
      <c r="CF113" s="937" t="s">
        <v>112</v>
      </c>
      <c r="CG113" s="938"/>
      <c r="CH113" s="938"/>
      <c r="CI113" s="938"/>
      <c r="CJ113" s="938"/>
      <c r="CK113" s="889"/>
      <c r="CL113" s="890"/>
      <c r="CM113" s="939" t="s">
        <v>427</v>
      </c>
      <c r="CN113" s="940"/>
      <c r="CO113" s="940"/>
      <c r="CP113" s="940"/>
      <c r="CQ113" s="940"/>
      <c r="CR113" s="940"/>
      <c r="CS113" s="940"/>
      <c r="CT113" s="940"/>
      <c r="CU113" s="940"/>
      <c r="CV113" s="940"/>
      <c r="CW113" s="940"/>
      <c r="CX113" s="940"/>
      <c r="CY113" s="940"/>
      <c r="CZ113" s="940"/>
      <c r="DA113" s="940"/>
      <c r="DB113" s="940"/>
      <c r="DC113" s="940"/>
      <c r="DD113" s="940"/>
      <c r="DE113" s="940"/>
      <c r="DF113" s="941"/>
      <c r="DG113" s="900" t="s">
        <v>112</v>
      </c>
      <c r="DH113" s="901"/>
      <c r="DI113" s="901"/>
      <c r="DJ113" s="901"/>
      <c r="DK113" s="902"/>
      <c r="DL113" s="903" t="s">
        <v>112</v>
      </c>
      <c r="DM113" s="901"/>
      <c r="DN113" s="901"/>
      <c r="DO113" s="901"/>
      <c r="DP113" s="902"/>
      <c r="DQ113" s="903" t="s">
        <v>112</v>
      </c>
      <c r="DR113" s="901"/>
      <c r="DS113" s="901"/>
      <c r="DT113" s="901"/>
      <c r="DU113" s="902"/>
      <c r="DV113" s="944" t="s">
        <v>112</v>
      </c>
      <c r="DW113" s="945"/>
      <c r="DX113" s="945"/>
      <c r="DY113" s="945"/>
      <c r="DZ113" s="946"/>
    </row>
    <row r="114" spans="1:130" s="197" customFormat="1" ht="26.25" customHeight="1">
      <c r="A114" s="920"/>
      <c r="B114" s="921"/>
      <c r="C114" s="894" t="s">
        <v>428</v>
      </c>
      <c r="D114" s="894"/>
      <c r="E114" s="894"/>
      <c r="F114" s="894"/>
      <c r="G114" s="894"/>
      <c r="H114" s="894"/>
      <c r="I114" s="894"/>
      <c r="J114" s="894"/>
      <c r="K114" s="894"/>
      <c r="L114" s="894"/>
      <c r="M114" s="894"/>
      <c r="N114" s="894"/>
      <c r="O114" s="894"/>
      <c r="P114" s="894"/>
      <c r="Q114" s="894"/>
      <c r="R114" s="894"/>
      <c r="S114" s="894"/>
      <c r="T114" s="894"/>
      <c r="U114" s="894"/>
      <c r="V114" s="894"/>
      <c r="W114" s="894"/>
      <c r="X114" s="894"/>
      <c r="Y114" s="894"/>
      <c r="Z114" s="895"/>
      <c r="AA114" s="900" t="s">
        <v>112</v>
      </c>
      <c r="AB114" s="901"/>
      <c r="AC114" s="901"/>
      <c r="AD114" s="901"/>
      <c r="AE114" s="902"/>
      <c r="AF114" s="903" t="s">
        <v>112</v>
      </c>
      <c r="AG114" s="901"/>
      <c r="AH114" s="901"/>
      <c r="AI114" s="901"/>
      <c r="AJ114" s="902"/>
      <c r="AK114" s="903" t="s">
        <v>112</v>
      </c>
      <c r="AL114" s="901"/>
      <c r="AM114" s="901"/>
      <c r="AN114" s="901"/>
      <c r="AO114" s="902"/>
      <c r="AP114" s="944" t="s">
        <v>112</v>
      </c>
      <c r="AQ114" s="945"/>
      <c r="AR114" s="945"/>
      <c r="AS114" s="945"/>
      <c r="AT114" s="946"/>
      <c r="AU114" s="958"/>
      <c r="AV114" s="959"/>
      <c r="AW114" s="959"/>
      <c r="AX114" s="959"/>
      <c r="AY114" s="960"/>
      <c r="AZ114" s="893" t="s">
        <v>429</v>
      </c>
      <c r="BA114" s="894"/>
      <c r="BB114" s="894"/>
      <c r="BC114" s="894"/>
      <c r="BD114" s="894"/>
      <c r="BE114" s="894"/>
      <c r="BF114" s="894"/>
      <c r="BG114" s="894"/>
      <c r="BH114" s="894"/>
      <c r="BI114" s="894"/>
      <c r="BJ114" s="894"/>
      <c r="BK114" s="894"/>
      <c r="BL114" s="894"/>
      <c r="BM114" s="894"/>
      <c r="BN114" s="894"/>
      <c r="BO114" s="894"/>
      <c r="BP114" s="895"/>
      <c r="BQ114" s="896">
        <v>27339241</v>
      </c>
      <c r="BR114" s="897"/>
      <c r="BS114" s="897"/>
      <c r="BT114" s="897"/>
      <c r="BU114" s="897"/>
      <c r="BV114" s="897">
        <v>24869200</v>
      </c>
      <c r="BW114" s="897"/>
      <c r="BX114" s="897"/>
      <c r="BY114" s="897"/>
      <c r="BZ114" s="897"/>
      <c r="CA114" s="897">
        <v>22870417</v>
      </c>
      <c r="CB114" s="897"/>
      <c r="CC114" s="897"/>
      <c r="CD114" s="897"/>
      <c r="CE114" s="897"/>
      <c r="CF114" s="937">
        <v>35.1</v>
      </c>
      <c r="CG114" s="938"/>
      <c r="CH114" s="938"/>
      <c r="CI114" s="938"/>
      <c r="CJ114" s="938"/>
      <c r="CK114" s="889"/>
      <c r="CL114" s="890"/>
      <c r="CM114" s="939" t="s">
        <v>430</v>
      </c>
      <c r="CN114" s="940"/>
      <c r="CO114" s="940"/>
      <c r="CP114" s="940"/>
      <c r="CQ114" s="940"/>
      <c r="CR114" s="940"/>
      <c r="CS114" s="940"/>
      <c r="CT114" s="940"/>
      <c r="CU114" s="940"/>
      <c r="CV114" s="940"/>
      <c r="CW114" s="940"/>
      <c r="CX114" s="940"/>
      <c r="CY114" s="940"/>
      <c r="CZ114" s="940"/>
      <c r="DA114" s="940"/>
      <c r="DB114" s="940"/>
      <c r="DC114" s="940"/>
      <c r="DD114" s="940"/>
      <c r="DE114" s="940"/>
      <c r="DF114" s="941"/>
      <c r="DG114" s="900" t="s">
        <v>112</v>
      </c>
      <c r="DH114" s="901"/>
      <c r="DI114" s="901"/>
      <c r="DJ114" s="901"/>
      <c r="DK114" s="902"/>
      <c r="DL114" s="903" t="s">
        <v>112</v>
      </c>
      <c r="DM114" s="901"/>
      <c r="DN114" s="901"/>
      <c r="DO114" s="901"/>
      <c r="DP114" s="902"/>
      <c r="DQ114" s="903" t="s">
        <v>112</v>
      </c>
      <c r="DR114" s="901"/>
      <c r="DS114" s="901"/>
      <c r="DT114" s="901"/>
      <c r="DU114" s="902"/>
      <c r="DV114" s="944" t="s">
        <v>112</v>
      </c>
      <c r="DW114" s="945"/>
      <c r="DX114" s="945"/>
      <c r="DY114" s="945"/>
      <c r="DZ114" s="946"/>
    </row>
    <row r="115" spans="1:130" s="197" customFormat="1" ht="26.25" customHeight="1">
      <c r="A115" s="920"/>
      <c r="B115" s="921"/>
      <c r="C115" s="894" t="s">
        <v>431</v>
      </c>
      <c r="D115" s="894"/>
      <c r="E115" s="894"/>
      <c r="F115" s="894"/>
      <c r="G115" s="894"/>
      <c r="H115" s="894"/>
      <c r="I115" s="894"/>
      <c r="J115" s="894"/>
      <c r="K115" s="894"/>
      <c r="L115" s="894"/>
      <c r="M115" s="894"/>
      <c r="N115" s="894"/>
      <c r="O115" s="894"/>
      <c r="P115" s="894"/>
      <c r="Q115" s="894"/>
      <c r="R115" s="894"/>
      <c r="S115" s="894"/>
      <c r="T115" s="894"/>
      <c r="U115" s="894"/>
      <c r="V115" s="894"/>
      <c r="W115" s="894"/>
      <c r="X115" s="894"/>
      <c r="Y115" s="894"/>
      <c r="Z115" s="895"/>
      <c r="AA115" s="907">
        <v>37879</v>
      </c>
      <c r="AB115" s="908"/>
      <c r="AC115" s="908"/>
      <c r="AD115" s="908"/>
      <c r="AE115" s="909"/>
      <c r="AF115" s="910">
        <v>7821</v>
      </c>
      <c r="AG115" s="908"/>
      <c r="AH115" s="908"/>
      <c r="AI115" s="908"/>
      <c r="AJ115" s="909"/>
      <c r="AK115" s="910">
        <v>7665</v>
      </c>
      <c r="AL115" s="908"/>
      <c r="AM115" s="908"/>
      <c r="AN115" s="908"/>
      <c r="AO115" s="909"/>
      <c r="AP115" s="911">
        <v>0</v>
      </c>
      <c r="AQ115" s="912"/>
      <c r="AR115" s="912"/>
      <c r="AS115" s="912"/>
      <c r="AT115" s="913"/>
      <c r="AU115" s="958"/>
      <c r="AV115" s="959"/>
      <c r="AW115" s="959"/>
      <c r="AX115" s="959"/>
      <c r="AY115" s="960"/>
      <c r="AZ115" s="893" t="s">
        <v>432</v>
      </c>
      <c r="BA115" s="894"/>
      <c r="BB115" s="894"/>
      <c r="BC115" s="894"/>
      <c r="BD115" s="894"/>
      <c r="BE115" s="894"/>
      <c r="BF115" s="894"/>
      <c r="BG115" s="894"/>
      <c r="BH115" s="894"/>
      <c r="BI115" s="894"/>
      <c r="BJ115" s="894"/>
      <c r="BK115" s="894"/>
      <c r="BL115" s="894"/>
      <c r="BM115" s="894"/>
      <c r="BN115" s="894"/>
      <c r="BO115" s="894"/>
      <c r="BP115" s="895"/>
      <c r="BQ115" s="896" t="s">
        <v>112</v>
      </c>
      <c r="BR115" s="897"/>
      <c r="BS115" s="897"/>
      <c r="BT115" s="897"/>
      <c r="BU115" s="897"/>
      <c r="BV115" s="897" t="s">
        <v>112</v>
      </c>
      <c r="BW115" s="897"/>
      <c r="BX115" s="897"/>
      <c r="BY115" s="897"/>
      <c r="BZ115" s="897"/>
      <c r="CA115" s="897" t="s">
        <v>112</v>
      </c>
      <c r="CB115" s="897"/>
      <c r="CC115" s="897"/>
      <c r="CD115" s="897"/>
      <c r="CE115" s="897"/>
      <c r="CF115" s="937" t="s">
        <v>112</v>
      </c>
      <c r="CG115" s="938"/>
      <c r="CH115" s="938"/>
      <c r="CI115" s="938"/>
      <c r="CJ115" s="938"/>
      <c r="CK115" s="889"/>
      <c r="CL115" s="890"/>
      <c r="CM115" s="893" t="s">
        <v>433</v>
      </c>
      <c r="CN115" s="964"/>
      <c r="CO115" s="964"/>
      <c r="CP115" s="964"/>
      <c r="CQ115" s="964"/>
      <c r="CR115" s="964"/>
      <c r="CS115" s="964"/>
      <c r="CT115" s="964"/>
      <c r="CU115" s="964"/>
      <c r="CV115" s="964"/>
      <c r="CW115" s="964"/>
      <c r="CX115" s="964"/>
      <c r="CY115" s="964"/>
      <c r="CZ115" s="964"/>
      <c r="DA115" s="964"/>
      <c r="DB115" s="964"/>
      <c r="DC115" s="964"/>
      <c r="DD115" s="964"/>
      <c r="DE115" s="964"/>
      <c r="DF115" s="895"/>
      <c r="DG115" s="900" t="s">
        <v>112</v>
      </c>
      <c r="DH115" s="901"/>
      <c r="DI115" s="901"/>
      <c r="DJ115" s="901"/>
      <c r="DK115" s="902"/>
      <c r="DL115" s="903" t="s">
        <v>112</v>
      </c>
      <c r="DM115" s="901"/>
      <c r="DN115" s="901"/>
      <c r="DO115" s="901"/>
      <c r="DP115" s="902"/>
      <c r="DQ115" s="903" t="s">
        <v>112</v>
      </c>
      <c r="DR115" s="901"/>
      <c r="DS115" s="901"/>
      <c r="DT115" s="901"/>
      <c r="DU115" s="902"/>
      <c r="DV115" s="944" t="s">
        <v>112</v>
      </c>
      <c r="DW115" s="945"/>
      <c r="DX115" s="945"/>
      <c r="DY115" s="945"/>
      <c r="DZ115" s="946"/>
    </row>
    <row r="116" spans="1:130" s="197" customFormat="1" ht="26.25" customHeight="1">
      <c r="A116" s="922"/>
      <c r="B116" s="923"/>
      <c r="C116" s="971" t="s">
        <v>434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00">
        <v>29797</v>
      </c>
      <c r="AB116" s="901"/>
      <c r="AC116" s="901"/>
      <c r="AD116" s="901"/>
      <c r="AE116" s="902"/>
      <c r="AF116" s="903">
        <v>16734</v>
      </c>
      <c r="AG116" s="901"/>
      <c r="AH116" s="901"/>
      <c r="AI116" s="901"/>
      <c r="AJ116" s="902"/>
      <c r="AK116" s="903">
        <v>18351</v>
      </c>
      <c r="AL116" s="901"/>
      <c r="AM116" s="901"/>
      <c r="AN116" s="901"/>
      <c r="AO116" s="902"/>
      <c r="AP116" s="944">
        <v>0</v>
      </c>
      <c r="AQ116" s="945"/>
      <c r="AR116" s="945"/>
      <c r="AS116" s="945"/>
      <c r="AT116" s="946"/>
      <c r="AU116" s="958"/>
      <c r="AV116" s="959"/>
      <c r="AW116" s="959"/>
      <c r="AX116" s="959"/>
      <c r="AY116" s="960"/>
      <c r="AZ116" s="893" t="s">
        <v>435</v>
      </c>
      <c r="BA116" s="894"/>
      <c r="BB116" s="894"/>
      <c r="BC116" s="894"/>
      <c r="BD116" s="894"/>
      <c r="BE116" s="894"/>
      <c r="BF116" s="894"/>
      <c r="BG116" s="894"/>
      <c r="BH116" s="894"/>
      <c r="BI116" s="894"/>
      <c r="BJ116" s="894"/>
      <c r="BK116" s="894"/>
      <c r="BL116" s="894"/>
      <c r="BM116" s="894"/>
      <c r="BN116" s="894"/>
      <c r="BO116" s="894"/>
      <c r="BP116" s="895"/>
      <c r="BQ116" s="896" t="s">
        <v>112</v>
      </c>
      <c r="BR116" s="897"/>
      <c r="BS116" s="897"/>
      <c r="BT116" s="897"/>
      <c r="BU116" s="897"/>
      <c r="BV116" s="897" t="s">
        <v>112</v>
      </c>
      <c r="BW116" s="897"/>
      <c r="BX116" s="897"/>
      <c r="BY116" s="897"/>
      <c r="BZ116" s="897"/>
      <c r="CA116" s="897" t="s">
        <v>112</v>
      </c>
      <c r="CB116" s="897"/>
      <c r="CC116" s="897"/>
      <c r="CD116" s="897"/>
      <c r="CE116" s="897"/>
      <c r="CF116" s="937" t="s">
        <v>112</v>
      </c>
      <c r="CG116" s="938"/>
      <c r="CH116" s="938"/>
      <c r="CI116" s="938"/>
      <c r="CJ116" s="938"/>
      <c r="CK116" s="889"/>
      <c r="CL116" s="890"/>
      <c r="CM116" s="939" t="s">
        <v>436</v>
      </c>
      <c r="CN116" s="940"/>
      <c r="CO116" s="940"/>
      <c r="CP116" s="940"/>
      <c r="CQ116" s="940"/>
      <c r="CR116" s="940"/>
      <c r="CS116" s="940"/>
      <c r="CT116" s="940"/>
      <c r="CU116" s="940"/>
      <c r="CV116" s="940"/>
      <c r="CW116" s="940"/>
      <c r="CX116" s="940"/>
      <c r="CY116" s="940"/>
      <c r="CZ116" s="940"/>
      <c r="DA116" s="940"/>
      <c r="DB116" s="940"/>
      <c r="DC116" s="940"/>
      <c r="DD116" s="940"/>
      <c r="DE116" s="940"/>
      <c r="DF116" s="941"/>
      <c r="DG116" s="900" t="s">
        <v>112</v>
      </c>
      <c r="DH116" s="901"/>
      <c r="DI116" s="901"/>
      <c r="DJ116" s="901"/>
      <c r="DK116" s="902"/>
      <c r="DL116" s="903" t="s">
        <v>112</v>
      </c>
      <c r="DM116" s="901"/>
      <c r="DN116" s="901"/>
      <c r="DO116" s="901"/>
      <c r="DP116" s="902"/>
      <c r="DQ116" s="903" t="s">
        <v>112</v>
      </c>
      <c r="DR116" s="901"/>
      <c r="DS116" s="901"/>
      <c r="DT116" s="901"/>
      <c r="DU116" s="902"/>
      <c r="DV116" s="944" t="s">
        <v>112</v>
      </c>
      <c r="DW116" s="945"/>
      <c r="DX116" s="945"/>
      <c r="DY116" s="945"/>
      <c r="DZ116" s="946"/>
    </row>
    <row r="117" spans="1:130" s="197" customFormat="1" ht="26.25" customHeight="1">
      <c r="A117" s="932" t="s">
        <v>170</v>
      </c>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968" t="s">
        <v>437</v>
      </c>
      <c r="Z117" s="934"/>
      <c r="AA117" s="975">
        <v>21233176</v>
      </c>
      <c r="AB117" s="976"/>
      <c r="AC117" s="976"/>
      <c r="AD117" s="976"/>
      <c r="AE117" s="977"/>
      <c r="AF117" s="978">
        <v>22095816</v>
      </c>
      <c r="AG117" s="976"/>
      <c r="AH117" s="976"/>
      <c r="AI117" s="976"/>
      <c r="AJ117" s="977"/>
      <c r="AK117" s="978">
        <v>22213842</v>
      </c>
      <c r="AL117" s="976"/>
      <c r="AM117" s="976"/>
      <c r="AN117" s="976"/>
      <c r="AO117" s="977"/>
      <c r="AP117" s="979"/>
      <c r="AQ117" s="980"/>
      <c r="AR117" s="980"/>
      <c r="AS117" s="980"/>
      <c r="AT117" s="981"/>
      <c r="AU117" s="958"/>
      <c r="AV117" s="959"/>
      <c r="AW117" s="959"/>
      <c r="AX117" s="959"/>
      <c r="AY117" s="960"/>
      <c r="AZ117" s="970" t="s">
        <v>438</v>
      </c>
      <c r="BA117" s="971"/>
      <c r="BB117" s="971"/>
      <c r="BC117" s="971"/>
      <c r="BD117" s="971"/>
      <c r="BE117" s="971"/>
      <c r="BF117" s="971"/>
      <c r="BG117" s="971"/>
      <c r="BH117" s="971"/>
      <c r="BI117" s="971"/>
      <c r="BJ117" s="971"/>
      <c r="BK117" s="971"/>
      <c r="BL117" s="971"/>
      <c r="BM117" s="971"/>
      <c r="BN117" s="971"/>
      <c r="BO117" s="971"/>
      <c r="BP117" s="972"/>
      <c r="BQ117" s="973" t="s">
        <v>112</v>
      </c>
      <c r="BR117" s="974"/>
      <c r="BS117" s="974"/>
      <c r="BT117" s="974"/>
      <c r="BU117" s="974"/>
      <c r="BV117" s="974" t="s">
        <v>112</v>
      </c>
      <c r="BW117" s="974"/>
      <c r="BX117" s="974"/>
      <c r="BY117" s="974"/>
      <c r="BZ117" s="974"/>
      <c r="CA117" s="974" t="s">
        <v>112</v>
      </c>
      <c r="CB117" s="974"/>
      <c r="CC117" s="974"/>
      <c r="CD117" s="974"/>
      <c r="CE117" s="974"/>
      <c r="CF117" s="937" t="s">
        <v>112</v>
      </c>
      <c r="CG117" s="938"/>
      <c r="CH117" s="938"/>
      <c r="CI117" s="938"/>
      <c r="CJ117" s="938"/>
      <c r="CK117" s="889"/>
      <c r="CL117" s="890"/>
      <c r="CM117" s="939" t="s">
        <v>439</v>
      </c>
      <c r="CN117" s="940"/>
      <c r="CO117" s="940"/>
      <c r="CP117" s="940"/>
      <c r="CQ117" s="940"/>
      <c r="CR117" s="940"/>
      <c r="CS117" s="940"/>
      <c r="CT117" s="940"/>
      <c r="CU117" s="940"/>
      <c r="CV117" s="940"/>
      <c r="CW117" s="940"/>
      <c r="CX117" s="940"/>
      <c r="CY117" s="940"/>
      <c r="CZ117" s="940"/>
      <c r="DA117" s="940"/>
      <c r="DB117" s="940"/>
      <c r="DC117" s="940"/>
      <c r="DD117" s="940"/>
      <c r="DE117" s="940"/>
      <c r="DF117" s="941"/>
      <c r="DG117" s="900" t="s">
        <v>112</v>
      </c>
      <c r="DH117" s="901"/>
      <c r="DI117" s="901"/>
      <c r="DJ117" s="901"/>
      <c r="DK117" s="902"/>
      <c r="DL117" s="903" t="s">
        <v>112</v>
      </c>
      <c r="DM117" s="901"/>
      <c r="DN117" s="901"/>
      <c r="DO117" s="901"/>
      <c r="DP117" s="902"/>
      <c r="DQ117" s="903" t="s">
        <v>112</v>
      </c>
      <c r="DR117" s="901"/>
      <c r="DS117" s="901"/>
      <c r="DT117" s="901"/>
      <c r="DU117" s="902"/>
      <c r="DV117" s="944" t="s">
        <v>112</v>
      </c>
      <c r="DW117" s="945"/>
      <c r="DX117" s="945"/>
      <c r="DY117" s="945"/>
      <c r="DZ117" s="946"/>
    </row>
    <row r="118" spans="1:130" s="197" customFormat="1" ht="26.25" customHeight="1">
      <c r="A118" s="932" t="s">
        <v>413</v>
      </c>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4"/>
      <c r="AA118" s="935" t="s">
        <v>411</v>
      </c>
      <c r="AB118" s="933"/>
      <c r="AC118" s="933"/>
      <c r="AD118" s="933"/>
      <c r="AE118" s="934"/>
      <c r="AF118" s="935" t="s">
        <v>287</v>
      </c>
      <c r="AG118" s="933"/>
      <c r="AH118" s="933"/>
      <c r="AI118" s="933"/>
      <c r="AJ118" s="934"/>
      <c r="AK118" s="935" t="s">
        <v>286</v>
      </c>
      <c r="AL118" s="933"/>
      <c r="AM118" s="933"/>
      <c r="AN118" s="933"/>
      <c r="AO118" s="934"/>
      <c r="AP118" s="965" t="s">
        <v>412</v>
      </c>
      <c r="AQ118" s="966"/>
      <c r="AR118" s="966"/>
      <c r="AS118" s="966"/>
      <c r="AT118" s="967"/>
      <c r="AU118" s="961"/>
      <c r="AV118" s="962"/>
      <c r="AW118" s="962"/>
      <c r="AX118" s="962"/>
      <c r="AY118" s="962"/>
      <c r="AZ118" s="228" t="s">
        <v>170</v>
      </c>
      <c r="BA118" s="228"/>
      <c r="BB118" s="228"/>
      <c r="BC118" s="228"/>
      <c r="BD118" s="228"/>
      <c r="BE118" s="228"/>
      <c r="BF118" s="228"/>
      <c r="BG118" s="228"/>
      <c r="BH118" s="228"/>
      <c r="BI118" s="228"/>
      <c r="BJ118" s="228"/>
      <c r="BK118" s="228"/>
      <c r="BL118" s="228"/>
      <c r="BM118" s="228"/>
      <c r="BN118" s="228"/>
      <c r="BO118" s="968" t="s">
        <v>440</v>
      </c>
      <c r="BP118" s="969"/>
      <c r="BQ118" s="973">
        <v>289298267</v>
      </c>
      <c r="BR118" s="974"/>
      <c r="BS118" s="974"/>
      <c r="BT118" s="974"/>
      <c r="BU118" s="974"/>
      <c r="BV118" s="974">
        <v>285291844</v>
      </c>
      <c r="BW118" s="974"/>
      <c r="BX118" s="974"/>
      <c r="BY118" s="974"/>
      <c r="BZ118" s="974"/>
      <c r="CA118" s="974">
        <v>278032624</v>
      </c>
      <c r="CB118" s="974"/>
      <c r="CC118" s="974"/>
      <c r="CD118" s="974"/>
      <c r="CE118" s="974"/>
      <c r="CF118" s="982"/>
      <c r="CG118" s="983"/>
      <c r="CH118" s="983"/>
      <c r="CI118" s="983"/>
      <c r="CJ118" s="984"/>
      <c r="CK118" s="889"/>
      <c r="CL118" s="890"/>
      <c r="CM118" s="939" t="s">
        <v>441</v>
      </c>
      <c r="CN118" s="940"/>
      <c r="CO118" s="940"/>
      <c r="CP118" s="940"/>
      <c r="CQ118" s="940"/>
      <c r="CR118" s="940"/>
      <c r="CS118" s="940"/>
      <c r="CT118" s="940"/>
      <c r="CU118" s="940"/>
      <c r="CV118" s="940"/>
      <c r="CW118" s="940"/>
      <c r="CX118" s="940"/>
      <c r="CY118" s="940"/>
      <c r="CZ118" s="940"/>
      <c r="DA118" s="940"/>
      <c r="DB118" s="940"/>
      <c r="DC118" s="940"/>
      <c r="DD118" s="940"/>
      <c r="DE118" s="940"/>
      <c r="DF118" s="941"/>
      <c r="DG118" s="900" t="s">
        <v>112</v>
      </c>
      <c r="DH118" s="901"/>
      <c r="DI118" s="901"/>
      <c r="DJ118" s="901"/>
      <c r="DK118" s="902"/>
      <c r="DL118" s="903" t="s">
        <v>112</v>
      </c>
      <c r="DM118" s="901"/>
      <c r="DN118" s="901"/>
      <c r="DO118" s="901"/>
      <c r="DP118" s="902"/>
      <c r="DQ118" s="903" t="s">
        <v>112</v>
      </c>
      <c r="DR118" s="901"/>
      <c r="DS118" s="901"/>
      <c r="DT118" s="901"/>
      <c r="DU118" s="902"/>
      <c r="DV118" s="944" t="s">
        <v>112</v>
      </c>
      <c r="DW118" s="945"/>
      <c r="DX118" s="945"/>
      <c r="DY118" s="945"/>
      <c r="DZ118" s="946"/>
    </row>
    <row r="119" spans="1:130" s="197" customFormat="1" ht="26.25" customHeight="1">
      <c r="A119" s="1070" t="s">
        <v>416</v>
      </c>
      <c r="B119" s="888"/>
      <c r="C119" s="995" t="s">
        <v>417</v>
      </c>
      <c r="D119" s="996"/>
      <c r="E119" s="996"/>
      <c r="F119" s="996"/>
      <c r="G119" s="996"/>
      <c r="H119" s="996"/>
      <c r="I119" s="996"/>
      <c r="J119" s="996"/>
      <c r="K119" s="996"/>
      <c r="L119" s="996"/>
      <c r="M119" s="996"/>
      <c r="N119" s="996"/>
      <c r="O119" s="996"/>
      <c r="P119" s="996"/>
      <c r="Q119" s="996"/>
      <c r="R119" s="996"/>
      <c r="S119" s="996"/>
      <c r="T119" s="996"/>
      <c r="U119" s="996"/>
      <c r="V119" s="996"/>
      <c r="W119" s="996"/>
      <c r="X119" s="996"/>
      <c r="Y119" s="996"/>
      <c r="Z119" s="997"/>
      <c r="AA119" s="948" t="s">
        <v>112</v>
      </c>
      <c r="AB119" s="949"/>
      <c r="AC119" s="949"/>
      <c r="AD119" s="949"/>
      <c r="AE119" s="950"/>
      <c r="AF119" s="951" t="s">
        <v>112</v>
      </c>
      <c r="AG119" s="949"/>
      <c r="AH119" s="949"/>
      <c r="AI119" s="949"/>
      <c r="AJ119" s="950"/>
      <c r="AK119" s="951" t="s">
        <v>112</v>
      </c>
      <c r="AL119" s="949"/>
      <c r="AM119" s="949"/>
      <c r="AN119" s="949"/>
      <c r="AO119" s="950"/>
      <c r="AP119" s="952" t="s">
        <v>112</v>
      </c>
      <c r="AQ119" s="953"/>
      <c r="AR119" s="953"/>
      <c r="AS119" s="953"/>
      <c r="AT119" s="954"/>
      <c r="AU119" s="998" t="s">
        <v>442</v>
      </c>
      <c r="AV119" s="999"/>
      <c r="AW119" s="999"/>
      <c r="AX119" s="999"/>
      <c r="AY119" s="1000"/>
      <c r="AZ119" s="914" t="s">
        <v>443</v>
      </c>
      <c r="BA119" s="915"/>
      <c r="BB119" s="915"/>
      <c r="BC119" s="915"/>
      <c r="BD119" s="915"/>
      <c r="BE119" s="915"/>
      <c r="BF119" s="915"/>
      <c r="BG119" s="915"/>
      <c r="BH119" s="915"/>
      <c r="BI119" s="915"/>
      <c r="BJ119" s="915"/>
      <c r="BK119" s="915"/>
      <c r="BL119" s="915"/>
      <c r="BM119" s="915"/>
      <c r="BN119" s="915"/>
      <c r="BO119" s="915"/>
      <c r="BP119" s="916"/>
      <c r="BQ119" s="917">
        <v>3992186</v>
      </c>
      <c r="BR119" s="884"/>
      <c r="BS119" s="884"/>
      <c r="BT119" s="884"/>
      <c r="BU119" s="884"/>
      <c r="BV119" s="884">
        <v>4666157</v>
      </c>
      <c r="BW119" s="884"/>
      <c r="BX119" s="884"/>
      <c r="BY119" s="884"/>
      <c r="BZ119" s="884"/>
      <c r="CA119" s="884">
        <v>6002992</v>
      </c>
      <c r="CB119" s="884"/>
      <c r="CC119" s="884"/>
      <c r="CD119" s="884"/>
      <c r="CE119" s="884"/>
      <c r="CF119" s="885">
        <v>9.1999999999999993</v>
      </c>
      <c r="CG119" s="886"/>
      <c r="CH119" s="886"/>
      <c r="CI119" s="886"/>
      <c r="CJ119" s="886"/>
      <c r="CK119" s="891"/>
      <c r="CL119" s="892"/>
      <c r="CM119" s="992" t="s">
        <v>444</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985" t="s">
        <v>112</v>
      </c>
      <c r="DH119" s="986"/>
      <c r="DI119" s="986"/>
      <c r="DJ119" s="986"/>
      <c r="DK119" s="987"/>
      <c r="DL119" s="988" t="s">
        <v>112</v>
      </c>
      <c r="DM119" s="986"/>
      <c r="DN119" s="986"/>
      <c r="DO119" s="986"/>
      <c r="DP119" s="987"/>
      <c r="DQ119" s="988" t="s">
        <v>112</v>
      </c>
      <c r="DR119" s="986"/>
      <c r="DS119" s="986"/>
      <c r="DT119" s="986"/>
      <c r="DU119" s="987"/>
      <c r="DV119" s="989" t="s">
        <v>112</v>
      </c>
      <c r="DW119" s="990"/>
      <c r="DX119" s="990"/>
      <c r="DY119" s="990"/>
      <c r="DZ119" s="991"/>
    </row>
    <row r="120" spans="1:130" s="197" customFormat="1" ht="26.25" customHeight="1">
      <c r="A120" s="1071"/>
      <c r="B120" s="890"/>
      <c r="C120" s="939" t="s">
        <v>420</v>
      </c>
      <c r="D120" s="940"/>
      <c r="E120" s="940"/>
      <c r="F120" s="940"/>
      <c r="G120" s="940"/>
      <c r="H120" s="940"/>
      <c r="I120" s="940"/>
      <c r="J120" s="940"/>
      <c r="K120" s="940"/>
      <c r="L120" s="940"/>
      <c r="M120" s="940"/>
      <c r="N120" s="940"/>
      <c r="O120" s="940"/>
      <c r="P120" s="940"/>
      <c r="Q120" s="940"/>
      <c r="R120" s="940"/>
      <c r="S120" s="940"/>
      <c r="T120" s="940"/>
      <c r="U120" s="940"/>
      <c r="V120" s="940"/>
      <c r="W120" s="940"/>
      <c r="X120" s="940"/>
      <c r="Y120" s="940"/>
      <c r="Z120" s="941"/>
      <c r="AA120" s="900">
        <v>37879</v>
      </c>
      <c r="AB120" s="901"/>
      <c r="AC120" s="901"/>
      <c r="AD120" s="901"/>
      <c r="AE120" s="902"/>
      <c r="AF120" s="903">
        <v>7821</v>
      </c>
      <c r="AG120" s="901"/>
      <c r="AH120" s="901"/>
      <c r="AI120" s="901"/>
      <c r="AJ120" s="902"/>
      <c r="AK120" s="903">
        <v>7665</v>
      </c>
      <c r="AL120" s="901"/>
      <c r="AM120" s="901"/>
      <c r="AN120" s="901"/>
      <c r="AO120" s="902"/>
      <c r="AP120" s="944">
        <v>0</v>
      </c>
      <c r="AQ120" s="945"/>
      <c r="AR120" s="945"/>
      <c r="AS120" s="945"/>
      <c r="AT120" s="946"/>
      <c r="AU120" s="1001"/>
      <c r="AV120" s="1002"/>
      <c r="AW120" s="1002"/>
      <c r="AX120" s="1002"/>
      <c r="AY120" s="1003"/>
      <c r="AZ120" s="893" t="s">
        <v>445</v>
      </c>
      <c r="BA120" s="894"/>
      <c r="BB120" s="894"/>
      <c r="BC120" s="894"/>
      <c r="BD120" s="894"/>
      <c r="BE120" s="894"/>
      <c r="BF120" s="894"/>
      <c r="BG120" s="894"/>
      <c r="BH120" s="894"/>
      <c r="BI120" s="894"/>
      <c r="BJ120" s="894"/>
      <c r="BK120" s="894"/>
      <c r="BL120" s="894"/>
      <c r="BM120" s="894"/>
      <c r="BN120" s="894"/>
      <c r="BO120" s="894"/>
      <c r="BP120" s="895"/>
      <c r="BQ120" s="896">
        <v>39587091</v>
      </c>
      <c r="BR120" s="897"/>
      <c r="BS120" s="897"/>
      <c r="BT120" s="897"/>
      <c r="BU120" s="897"/>
      <c r="BV120" s="897">
        <v>37401897</v>
      </c>
      <c r="BW120" s="897"/>
      <c r="BX120" s="897"/>
      <c r="BY120" s="897"/>
      <c r="BZ120" s="897"/>
      <c r="CA120" s="897">
        <v>33176663</v>
      </c>
      <c r="CB120" s="897"/>
      <c r="CC120" s="897"/>
      <c r="CD120" s="897"/>
      <c r="CE120" s="897"/>
      <c r="CF120" s="937">
        <v>50.9</v>
      </c>
      <c r="CG120" s="938"/>
      <c r="CH120" s="938"/>
      <c r="CI120" s="938"/>
      <c r="CJ120" s="938"/>
      <c r="CK120" s="1009" t="s">
        <v>446</v>
      </c>
      <c r="CL120" s="1010"/>
      <c r="CM120" s="1010"/>
      <c r="CN120" s="1010"/>
      <c r="CO120" s="1011"/>
      <c r="CP120" s="1017" t="s">
        <v>393</v>
      </c>
      <c r="CQ120" s="1018"/>
      <c r="CR120" s="1018"/>
      <c r="CS120" s="1018"/>
      <c r="CT120" s="1018"/>
      <c r="CU120" s="1018"/>
      <c r="CV120" s="1018"/>
      <c r="CW120" s="1018"/>
      <c r="CX120" s="1018"/>
      <c r="CY120" s="1018"/>
      <c r="CZ120" s="1018"/>
      <c r="DA120" s="1018"/>
      <c r="DB120" s="1018"/>
      <c r="DC120" s="1018"/>
      <c r="DD120" s="1018"/>
      <c r="DE120" s="1018"/>
      <c r="DF120" s="1019"/>
      <c r="DG120" s="917" t="s">
        <v>112</v>
      </c>
      <c r="DH120" s="884"/>
      <c r="DI120" s="884"/>
      <c r="DJ120" s="884"/>
      <c r="DK120" s="884"/>
      <c r="DL120" s="884" t="s">
        <v>112</v>
      </c>
      <c r="DM120" s="884"/>
      <c r="DN120" s="884"/>
      <c r="DO120" s="884"/>
      <c r="DP120" s="884"/>
      <c r="DQ120" s="884">
        <v>28002468</v>
      </c>
      <c r="DR120" s="884"/>
      <c r="DS120" s="884"/>
      <c r="DT120" s="884"/>
      <c r="DU120" s="884"/>
      <c r="DV120" s="898">
        <v>43</v>
      </c>
      <c r="DW120" s="898"/>
      <c r="DX120" s="898"/>
      <c r="DY120" s="898"/>
      <c r="DZ120" s="899"/>
    </row>
    <row r="121" spans="1:130" s="197" customFormat="1" ht="26.25" customHeight="1">
      <c r="A121" s="1071"/>
      <c r="B121" s="890"/>
      <c r="C121" s="1006" t="s">
        <v>447</v>
      </c>
      <c r="D121" s="1007"/>
      <c r="E121" s="1007"/>
      <c r="F121" s="1007"/>
      <c r="G121" s="1007"/>
      <c r="H121" s="1007"/>
      <c r="I121" s="1007"/>
      <c r="J121" s="1007"/>
      <c r="K121" s="1007"/>
      <c r="L121" s="1007"/>
      <c r="M121" s="1007"/>
      <c r="N121" s="1007"/>
      <c r="O121" s="1007"/>
      <c r="P121" s="1007"/>
      <c r="Q121" s="1007"/>
      <c r="R121" s="1007"/>
      <c r="S121" s="1007"/>
      <c r="T121" s="1007"/>
      <c r="U121" s="1007"/>
      <c r="V121" s="1007"/>
      <c r="W121" s="1007"/>
      <c r="X121" s="1007"/>
      <c r="Y121" s="1007"/>
      <c r="Z121" s="1008"/>
      <c r="AA121" s="900" t="s">
        <v>112</v>
      </c>
      <c r="AB121" s="901"/>
      <c r="AC121" s="901"/>
      <c r="AD121" s="901"/>
      <c r="AE121" s="902"/>
      <c r="AF121" s="903" t="s">
        <v>112</v>
      </c>
      <c r="AG121" s="901"/>
      <c r="AH121" s="901"/>
      <c r="AI121" s="901"/>
      <c r="AJ121" s="902"/>
      <c r="AK121" s="903" t="s">
        <v>112</v>
      </c>
      <c r="AL121" s="901"/>
      <c r="AM121" s="901"/>
      <c r="AN121" s="901"/>
      <c r="AO121" s="902"/>
      <c r="AP121" s="944" t="s">
        <v>112</v>
      </c>
      <c r="AQ121" s="945"/>
      <c r="AR121" s="945"/>
      <c r="AS121" s="945"/>
      <c r="AT121" s="946"/>
      <c r="AU121" s="1001"/>
      <c r="AV121" s="1002"/>
      <c r="AW121" s="1002"/>
      <c r="AX121" s="1002"/>
      <c r="AY121" s="1003"/>
      <c r="AZ121" s="970" t="s">
        <v>448</v>
      </c>
      <c r="BA121" s="971"/>
      <c r="BB121" s="971"/>
      <c r="BC121" s="971"/>
      <c r="BD121" s="971"/>
      <c r="BE121" s="971"/>
      <c r="BF121" s="971"/>
      <c r="BG121" s="971"/>
      <c r="BH121" s="971"/>
      <c r="BI121" s="971"/>
      <c r="BJ121" s="971"/>
      <c r="BK121" s="971"/>
      <c r="BL121" s="971"/>
      <c r="BM121" s="971"/>
      <c r="BN121" s="971"/>
      <c r="BO121" s="971"/>
      <c r="BP121" s="972"/>
      <c r="BQ121" s="973">
        <v>117769751</v>
      </c>
      <c r="BR121" s="974"/>
      <c r="BS121" s="974"/>
      <c r="BT121" s="974"/>
      <c r="BU121" s="974"/>
      <c r="BV121" s="974">
        <v>119944589</v>
      </c>
      <c r="BW121" s="974"/>
      <c r="BX121" s="974"/>
      <c r="BY121" s="974"/>
      <c r="BZ121" s="974"/>
      <c r="CA121" s="974">
        <v>119576529</v>
      </c>
      <c r="CB121" s="974"/>
      <c r="CC121" s="974"/>
      <c r="CD121" s="974"/>
      <c r="CE121" s="974"/>
      <c r="CF121" s="1020">
        <v>183.4</v>
      </c>
      <c r="CG121" s="1021"/>
      <c r="CH121" s="1021"/>
      <c r="CI121" s="1021"/>
      <c r="CJ121" s="1021"/>
      <c r="CK121" s="1012"/>
      <c r="CL121" s="1013"/>
      <c r="CM121" s="1013"/>
      <c r="CN121" s="1013"/>
      <c r="CO121" s="1014"/>
      <c r="CP121" s="1026" t="s">
        <v>389</v>
      </c>
      <c r="CQ121" s="1027"/>
      <c r="CR121" s="1027"/>
      <c r="CS121" s="1027"/>
      <c r="CT121" s="1027"/>
      <c r="CU121" s="1027"/>
      <c r="CV121" s="1027"/>
      <c r="CW121" s="1027"/>
      <c r="CX121" s="1027"/>
      <c r="CY121" s="1027"/>
      <c r="CZ121" s="1027"/>
      <c r="DA121" s="1027"/>
      <c r="DB121" s="1027"/>
      <c r="DC121" s="1027"/>
      <c r="DD121" s="1027"/>
      <c r="DE121" s="1027"/>
      <c r="DF121" s="1028"/>
      <c r="DG121" s="896">
        <v>5939302</v>
      </c>
      <c r="DH121" s="897"/>
      <c r="DI121" s="897"/>
      <c r="DJ121" s="897"/>
      <c r="DK121" s="897"/>
      <c r="DL121" s="897">
        <v>5146151</v>
      </c>
      <c r="DM121" s="897"/>
      <c r="DN121" s="897"/>
      <c r="DO121" s="897"/>
      <c r="DP121" s="897"/>
      <c r="DQ121" s="897">
        <v>3737415</v>
      </c>
      <c r="DR121" s="897"/>
      <c r="DS121" s="897"/>
      <c r="DT121" s="897"/>
      <c r="DU121" s="897"/>
      <c r="DV121" s="942">
        <v>5.7</v>
      </c>
      <c r="DW121" s="942"/>
      <c r="DX121" s="942"/>
      <c r="DY121" s="942"/>
      <c r="DZ121" s="943"/>
    </row>
    <row r="122" spans="1:130" s="197" customFormat="1" ht="26.25" customHeight="1">
      <c r="A122" s="1071"/>
      <c r="B122" s="890"/>
      <c r="C122" s="939" t="s">
        <v>430</v>
      </c>
      <c r="D122" s="940"/>
      <c r="E122" s="940"/>
      <c r="F122" s="940"/>
      <c r="G122" s="940"/>
      <c r="H122" s="940"/>
      <c r="I122" s="940"/>
      <c r="J122" s="940"/>
      <c r="K122" s="940"/>
      <c r="L122" s="940"/>
      <c r="M122" s="940"/>
      <c r="N122" s="940"/>
      <c r="O122" s="940"/>
      <c r="P122" s="940"/>
      <c r="Q122" s="940"/>
      <c r="R122" s="940"/>
      <c r="S122" s="940"/>
      <c r="T122" s="940"/>
      <c r="U122" s="940"/>
      <c r="V122" s="940"/>
      <c r="W122" s="940"/>
      <c r="X122" s="940"/>
      <c r="Y122" s="940"/>
      <c r="Z122" s="941"/>
      <c r="AA122" s="900" t="s">
        <v>112</v>
      </c>
      <c r="AB122" s="901"/>
      <c r="AC122" s="901"/>
      <c r="AD122" s="901"/>
      <c r="AE122" s="902"/>
      <c r="AF122" s="903" t="s">
        <v>112</v>
      </c>
      <c r="AG122" s="901"/>
      <c r="AH122" s="901"/>
      <c r="AI122" s="901"/>
      <c r="AJ122" s="902"/>
      <c r="AK122" s="903" t="s">
        <v>112</v>
      </c>
      <c r="AL122" s="901"/>
      <c r="AM122" s="901"/>
      <c r="AN122" s="901"/>
      <c r="AO122" s="902"/>
      <c r="AP122" s="944" t="s">
        <v>112</v>
      </c>
      <c r="AQ122" s="945"/>
      <c r="AR122" s="945"/>
      <c r="AS122" s="945"/>
      <c r="AT122" s="946"/>
      <c r="AU122" s="1004"/>
      <c r="AV122" s="1005"/>
      <c r="AW122" s="1005"/>
      <c r="AX122" s="1005"/>
      <c r="AY122" s="1005"/>
      <c r="AZ122" s="228" t="s">
        <v>170</v>
      </c>
      <c r="BA122" s="228"/>
      <c r="BB122" s="228"/>
      <c r="BC122" s="228"/>
      <c r="BD122" s="228"/>
      <c r="BE122" s="228"/>
      <c r="BF122" s="228"/>
      <c r="BG122" s="228"/>
      <c r="BH122" s="228"/>
      <c r="BI122" s="228"/>
      <c r="BJ122" s="228"/>
      <c r="BK122" s="228"/>
      <c r="BL122" s="228"/>
      <c r="BM122" s="228"/>
      <c r="BN122" s="228"/>
      <c r="BO122" s="968" t="s">
        <v>449</v>
      </c>
      <c r="BP122" s="969"/>
      <c r="BQ122" s="1032">
        <v>161349028</v>
      </c>
      <c r="BR122" s="1033"/>
      <c r="BS122" s="1033"/>
      <c r="BT122" s="1033"/>
      <c r="BU122" s="1033"/>
      <c r="BV122" s="1033">
        <v>162012643</v>
      </c>
      <c r="BW122" s="1033"/>
      <c r="BX122" s="1033"/>
      <c r="BY122" s="1033"/>
      <c r="BZ122" s="1033"/>
      <c r="CA122" s="1033">
        <v>158756184</v>
      </c>
      <c r="CB122" s="1033"/>
      <c r="CC122" s="1033"/>
      <c r="CD122" s="1033"/>
      <c r="CE122" s="1033"/>
      <c r="CF122" s="982"/>
      <c r="CG122" s="983"/>
      <c r="CH122" s="983"/>
      <c r="CI122" s="983"/>
      <c r="CJ122" s="984"/>
      <c r="CK122" s="1012"/>
      <c r="CL122" s="1013"/>
      <c r="CM122" s="1013"/>
      <c r="CN122" s="1013"/>
      <c r="CO122" s="1014"/>
      <c r="CP122" s="1026" t="s">
        <v>394</v>
      </c>
      <c r="CQ122" s="1027"/>
      <c r="CR122" s="1027"/>
      <c r="CS122" s="1027"/>
      <c r="CT122" s="1027"/>
      <c r="CU122" s="1027"/>
      <c r="CV122" s="1027"/>
      <c r="CW122" s="1027"/>
      <c r="CX122" s="1027"/>
      <c r="CY122" s="1027"/>
      <c r="CZ122" s="1027"/>
      <c r="DA122" s="1027"/>
      <c r="DB122" s="1027"/>
      <c r="DC122" s="1027"/>
      <c r="DD122" s="1027"/>
      <c r="DE122" s="1027"/>
      <c r="DF122" s="1028"/>
      <c r="DG122" s="896">
        <v>876585</v>
      </c>
      <c r="DH122" s="897"/>
      <c r="DI122" s="897"/>
      <c r="DJ122" s="897"/>
      <c r="DK122" s="897"/>
      <c r="DL122" s="897">
        <v>2356619</v>
      </c>
      <c r="DM122" s="897"/>
      <c r="DN122" s="897"/>
      <c r="DO122" s="897"/>
      <c r="DP122" s="897"/>
      <c r="DQ122" s="897">
        <v>3225153</v>
      </c>
      <c r="DR122" s="897"/>
      <c r="DS122" s="897"/>
      <c r="DT122" s="897"/>
      <c r="DU122" s="897"/>
      <c r="DV122" s="942">
        <v>4.9000000000000004</v>
      </c>
      <c r="DW122" s="942"/>
      <c r="DX122" s="942"/>
      <c r="DY122" s="942"/>
      <c r="DZ122" s="943"/>
    </row>
    <row r="123" spans="1:130" s="197" customFormat="1" ht="26.25" customHeight="1" thickBot="1">
      <c r="A123" s="1071"/>
      <c r="B123" s="890"/>
      <c r="C123" s="939" t="s">
        <v>436</v>
      </c>
      <c r="D123" s="940"/>
      <c r="E123" s="940"/>
      <c r="F123" s="940"/>
      <c r="G123" s="940"/>
      <c r="H123" s="940"/>
      <c r="I123" s="940"/>
      <c r="J123" s="940"/>
      <c r="K123" s="940"/>
      <c r="L123" s="940"/>
      <c r="M123" s="940"/>
      <c r="N123" s="940"/>
      <c r="O123" s="940"/>
      <c r="P123" s="940"/>
      <c r="Q123" s="940"/>
      <c r="R123" s="940"/>
      <c r="S123" s="940"/>
      <c r="T123" s="940"/>
      <c r="U123" s="940"/>
      <c r="V123" s="940"/>
      <c r="W123" s="940"/>
      <c r="X123" s="940"/>
      <c r="Y123" s="940"/>
      <c r="Z123" s="941"/>
      <c r="AA123" s="900" t="s">
        <v>112</v>
      </c>
      <c r="AB123" s="901"/>
      <c r="AC123" s="901"/>
      <c r="AD123" s="901"/>
      <c r="AE123" s="902"/>
      <c r="AF123" s="903" t="s">
        <v>112</v>
      </c>
      <c r="AG123" s="901"/>
      <c r="AH123" s="901"/>
      <c r="AI123" s="901"/>
      <c r="AJ123" s="902"/>
      <c r="AK123" s="903" t="s">
        <v>112</v>
      </c>
      <c r="AL123" s="901"/>
      <c r="AM123" s="901"/>
      <c r="AN123" s="901"/>
      <c r="AO123" s="902"/>
      <c r="AP123" s="944" t="s">
        <v>112</v>
      </c>
      <c r="AQ123" s="945"/>
      <c r="AR123" s="945"/>
      <c r="AS123" s="945"/>
      <c r="AT123" s="946"/>
      <c r="AU123" s="1029" t="s">
        <v>450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73">
        <v>196.5</v>
      </c>
      <c r="BR123" s="1022"/>
      <c r="BS123" s="1022"/>
      <c r="BT123" s="1022"/>
      <c r="BU123" s="1022"/>
      <c r="BV123" s="1022">
        <v>188.1</v>
      </c>
      <c r="BW123" s="1022"/>
      <c r="BX123" s="1022"/>
      <c r="BY123" s="1022"/>
      <c r="BZ123" s="1022"/>
      <c r="CA123" s="1022">
        <v>182.9</v>
      </c>
      <c r="CB123" s="1022"/>
      <c r="CC123" s="1022"/>
      <c r="CD123" s="1022"/>
      <c r="CE123" s="1022"/>
      <c r="CF123" s="1023"/>
      <c r="CG123" s="1024"/>
      <c r="CH123" s="1024"/>
      <c r="CI123" s="1024"/>
      <c r="CJ123" s="1025"/>
      <c r="CK123" s="1012"/>
      <c r="CL123" s="1013"/>
      <c r="CM123" s="1013"/>
      <c r="CN123" s="1013"/>
      <c r="CO123" s="1014"/>
      <c r="CP123" s="1026" t="s">
        <v>391</v>
      </c>
      <c r="CQ123" s="1027"/>
      <c r="CR123" s="1027"/>
      <c r="CS123" s="1027"/>
      <c r="CT123" s="1027"/>
      <c r="CU123" s="1027"/>
      <c r="CV123" s="1027"/>
      <c r="CW123" s="1027"/>
      <c r="CX123" s="1027"/>
      <c r="CY123" s="1027"/>
      <c r="CZ123" s="1027"/>
      <c r="DA123" s="1027"/>
      <c r="DB123" s="1027"/>
      <c r="DC123" s="1027"/>
      <c r="DD123" s="1027"/>
      <c r="DE123" s="1027"/>
      <c r="DF123" s="1028"/>
      <c r="DG123" s="900" t="s">
        <v>112</v>
      </c>
      <c r="DH123" s="901"/>
      <c r="DI123" s="901"/>
      <c r="DJ123" s="901"/>
      <c r="DK123" s="902"/>
      <c r="DL123" s="903">
        <v>2763994</v>
      </c>
      <c r="DM123" s="901"/>
      <c r="DN123" s="901"/>
      <c r="DO123" s="901"/>
      <c r="DP123" s="902"/>
      <c r="DQ123" s="903">
        <v>2077857</v>
      </c>
      <c r="DR123" s="901"/>
      <c r="DS123" s="901"/>
      <c r="DT123" s="901"/>
      <c r="DU123" s="902"/>
      <c r="DV123" s="944">
        <v>3.2</v>
      </c>
      <c r="DW123" s="945"/>
      <c r="DX123" s="945"/>
      <c r="DY123" s="945"/>
      <c r="DZ123" s="946"/>
    </row>
    <row r="124" spans="1:130" s="197" customFormat="1" ht="26.25" customHeight="1">
      <c r="A124" s="1071"/>
      <c r="B124" s="890"/>
      <c r="C124" s="939" t="s">
        <v>439</v>
      </c>
      <c r="D124" s="940"/>
      <c r="E124" s="940"/>
      <c r="F124" s="940"/>
      <c r="G124" s="940"/>
      <c r="H124" s="940"/>
      <c r="I124" s="940"/>
      <c r="J124" s="940"/>
      <c r="K124" s="940"/>
      <c r="L124" s="940"/>
      <c r="M124" s="940"/>
      <c r="N124" s="940"/>
      <c r="O124" s="940"/>
      <c r="P124" s="940"/>
      <c r="Q124" s="940"/>
      <c r="R124" s="940"/>
      <c r="S124" s="940"/>
      <c r="T124" s="940"/>
      <c r="U124" s="940"/>
      <c r="V124" s="940"/>
      <c r="W124" s="940"/>
      <c r="X124" s="940"/>
      <c r="Y124" s="940"/>
      <c r="Z124" s="941"/>
      <c r="AA124" s="900" t="s">
        <v>112</v>
      </c>
      <c r="AB124" s="901"/>
      <c r="AC124" s="901"/>
      <c r="AD124" s="901"/>
      <c r="AE124" s="902"/>
      <c r="AF124" s="903" t="s">
        <v>112</v>
      </c>
      <c r="AG124" s="901"/>
      <c r="AH124" s="901"/>
      <c r="AI124" s="901"/>
      <c r="AJ124" s="902"/>
      <c r="AK124" s="903" t="s">
        <v>112</v>
      </c>
      <c r="AL124" s="901"/>
      <c r="AM124" s="901"/>
      <c r="AN124" s="901"/>
      <c r="AO124" s="902"/>
      <c r="AP124" s="944" t="s">
        <v>112</v>
      </c>
      <c r="AQ124" s="945"/>
      <c r="AR124" s="945"/>
      <c r="AS124" s="945"/>
      <c r="AT124" s="94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5"/>
      <c r="CL124" s="1015"/>
      <c r="CM124" s="1015"/>
      <c r="CN124" s="1015"/>
      <c r="CO124" s="1016"/>
      <c r="CP124" s="1026" t="s">
        <v>451</v>
      </c>
      <c r="CQ124" s="1027"/>
      <c r="CR124" s="1027"/>
      <c r="CS124" s="1027"/>
      <c r="CT124" s="1027"/>
      <c r="CU124" s="1027"/>
      <c r="CV124" s="1027"/>
      <c r="CW124" s="1027"/>
      <c r="CX124" s="1027"/>
      <c r="CY124" s="1027"/>
      <c r="CZ124" s="1027"/>
      <c r="DA124" s="1027"/>
      <c r="DB124" s="1027"/>
      <c r="DC124" s="1027"/>
      <c r="DD124" s="1027"/>
      <c r="DE124" s="1027"/>
      <c r="DF124" s="1028"/>
      <c r="DG124" s="985">
        <v>35530851</v>
      </c>
      <c r="DH124" s="986"/>
      <c r="DI124" s="986"/>
      <c r="DJ124" s="986"/>
      <c r="DK124" s="987"/>
      <c r="DL124" s="988">
        <v>30770822</v>
      </c>
      <c r="DM124" s="986"/>
      <c r="DN124" s="986"/>
      <c r="DO124" s="986"/>
      <c r="DP124" s="987"/>
      <c r="DQ124" s="988">
        <v>375539</v>
      </c>
      <c r="DR124" s="986"/>
      <c r="DS124" s="986"/>
      <c r="DT124" s="986"/>
      <c r="DU124" s="987"/>
      <c r="DV124" s="989">
        <v>0.6</v>
      </c>
      <c r="DW124" s="990"/>
      <c r="DX124" s="990"/>
      <c r="DY124" s="990"/>
      <c r="DZ124" s="991"/>
    </row>
    <row r="125" spans="1:130" s="197" customFormat="1" ht="26.25" customHeight="1" thickBot="1">
      <c r="A125" s="1071"/>
      <c r="B125" s="890"/>
      <c r="C125" s="939" t="s">
        <v>441</v>
      </c>
      <c r="D125" s="940"/>
      <c r="E125" s="940"/>
      <c r="F125" s="940"/>
      <c r="G125" s="940"/>
      <c r="H125" s="940"/>
      <c r="I125" s="940"/>
      <c r="J125" s="940"/>
      <c r="K125" s="940"/>
      <c r="L125" s="940"/>
      <c r="M125" s="940"/>
      <c r="N125" s="940"/>
      <c r="O125" s="940"/>
      <c r="P125" s="940"/>
      <c r="Q125" s="940"/>
      <c r="R125" s="940"/>
      <c r="S125" s="940"/>
      <c r="T125" s="940"/>
      <c r="U125" s="940"/>
      <c r="V125" s="940"/>
      <c r="W125" s="940"/>
      <c r="X125" s="940"/>
      <c r="Y125" s="940"/>
      <c r="Z125" s="941"/>
      <c r="AA125" s="900" t="s">
        <v>112</v>
      </c>
      <c r="AB125" s="901"/>
      <c r="AC125" s="901"/>
      <c r="AD125" s="901"/>
      <c r="AE125" s="902"/>
      <c r="AF125" s="903" t="s">
        <v>112</v>
      </c>
      <c r="AG125" s="901"/>
      <c r="AH125" s="901"/>
      <c r="AI125" s="901"/>
      <c r="AJ125" s="902"/>
      <c r="AK125" s="903" t="s">
        <v>112</v>
      </c>
      <c r="AL125" s="901"/>
      <c r="AM125" s="901"/>
      <c r="AN125" s="901"/>
      <c r="AO125" s="902"/>
      <c r="AP125" s="944" t="s">
        <v>112</v>
      </c>
      <c r="AQ125" s="945"/>
      <c r="AR125" s="945"/>
      <c r="AS125" s="945"/>
      <c r="AT125" s="94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0" t="s">
        <v>452</v>
      </c>
      <c r="CL125" s="1010"/>
      <c r="CM125" s="1010"/>
      <c r="CN125" s="1010"/>
      <c r="CO125" s="1011"/>
      <c r="CP125" s="914" t="s">
        <v>453</v>
      </c>
      <c r="CQ125" s="915"/>
      <c r="CR125" s="915"/>
      <c r="CS125" s="915"/>
      <c r="CT125" s="915"/>
      <c r="CU125" s="915"/>
      <c r="CV125" s="915"/>
      <c r="CW125" s="915"/>
      <c r="CX125" s="915"/>
      <c r="CY125" s="915"/>
      <c r="CZ125" s="915"/>
      <c r="DA125" s="915"/>
      <c r="DB125" s="915"/>
      <c r="DC125" s="915"/>
      <c r="DD125" s="915"/>
      <c r="DE125" s="915"/>
      <c r="DF125" s="916"/>
      <c r="DG125" s="917" t="s">
        <v>112</v>
      </c>
      <c r="DH125" s="884"/>
      <c r="DI125" s="884"/>
      <c r="DJ125" s="884"/>
      <c r="DK125" s="884"/>
      <c r="DL125" s="884" t="s">
        <v>112</v>
      </c>
      <c r="DM125" s="884"/>
      <c r="DN125" s="884"/>
      <c r="DO125" s="884"/>
      <c r="DP125" s="884"/>
      <c r="DQ125" s="884" t="s">
        <v>112</v>
      </c>
      <c r="DR125" s="884"/>
      <c r="DS125" s="884"/>
      <c r="DT125" s="884"/>
      <c r="DU125" s="884"/>
      <c r="DV125" s="898" t="s">
        <v>112</v>
      </c>
      <c r="DW125" s="898"/>
      <c r="DX125" s="898"/>
      <c r="DY125" s="898"/>
      <c r="DZ125" s="899"/>
    </row>
    <row r="126" spans="1:130" s="197" customFormat="1" ht="26.25" customHeight="1">
      <c r="A126" s="1071"/>
      <c r="B126" s="890"/>
      <c r="C126" s="939" t="s">
        <v>444</v>
      </c>
      <c r="D126" s="940"/>
      <c r="E126" s="940"/>
      <c r="F126" s="940"/>
      <c r="G126" s="940"/>
      <c r="H126" s="940"/>
      <c r="I126" s="940"/>
      <c r="J126" s="940"/>
      <c r="K126" s="940"/>
      <c r="L126" s="940"/>
      <c r="M126" s="940"/>
      <c r="N126" s="940"/>
      <c r="O126" s="940"/>
      <c r="P126" s="940"/>
      <c r="Q126" s="940"/>
      <c r="R126" s="940"/>
      <c r="S126" s="940"/>
      <c r="T126" s="940"/>
      <c r="U126" s="940"/>
      <c r="V126" s="940"/>
      <c r="W126" s="940"/>
      <c r="X126" s="940"/>
      <c r="Y126" s="940"/>
      <c r="Z126" s="941"/>
      <c r="AA126" s="900" t="s">
        <v>112</v>
      </c>
      <c r="AB126" s="901"/>
      <c r="AC126" s="901"/>
      <c r="AD126" s="901"/>
      <c r="AE126" s="902"/>
      <c r="AF126" s="903" t="s">
        <v>112</v>
      </c>
      <c r="AG126" s="901"/>
      <c r="AH126" s="901"/>
      <c r="AI126" s="901"/>
      <c r="AJ126" s="902"/>
      <c r="AK126" s="903" t="s">
        <v>112</v>
      </c>
      <c r="AL126" s="901"/>
      <c r="AM126" s="901"/>
      <c r="AN126" s="901"/>
      <c r="AO126" s="902"/>
      <c r="AP126" s="944" t="s">
        <v>112</v>
      </c>
      <c r="AQ126" s="945"/>
      <c r="AR126" s="945"/>
      <c r="AS126" s="945"/>
      <c r="AT126" s="946"/>
      <c r="AU126" s="233"/>
      <c r="AV126" s="233"/>
      <c r="AW126" s="233"/>
      <c r="AX126" s="1034" t="s">
        <v>454</v>
      </c>
      <c r="AY126" s="1035"/>
      <c r="AZ126" s="1035"/>
      <c r="BA126" s="1035"/>
      <c r="BB126" s="1035"/>
      <c r="BC126" s="1035"/>
      <c r="BD126" s="1035"/>
      <c r="BE126" s="1036"/>
      <c r="BF126" s="1117" t="s">
        <v>455</v>
      </c>
      <c r="BG126" s="1035"/>
      <c r="BH126" s="1035"/>
      <c r="BI126" s="1035"/>
      <c r="BJ126" s="1035"/>
      <c r="BK126" s="1035"/>
      <c r="BL126" s="1036"/>
      <c r="BM126" s="1117" t="s">
        <v>456</v>
      </c>
      <c r="BN126" s="1035"/>
      <c r="BO126" s="1035"/>
      <c r="BP126" s="1035"/>
      <c r="BQ126" s="1035"/>
      <c r="BR126" s="1035"/>
      <c r="BS126" s="1036"/>
      <c r="BT126" s="1117" t="s">
        <v>457</v>
      </c>
      <c r="BU126" s="1035"/>
      <c r="BV126" s="1035"/>
      <c r="BW126" s="1035"/>
      <c r="BX126" s="1035"/>
      <c r="BY126" s="1035"/>
      <c r="BZ126" s="1118"/>
      <c r="CA126" s="233"/>
      <c r="CB126" s="233"/>
      <c r="CC126" s="233"/>
      <c r="CD126" s="234"/>
      <c r="CE126" s="234"/>
      <c r="CF126" s="234"/>
      <c r="CG126" s="231"/>
      <c r="CH126" s="231"/>
      <c r="CI126" s="231"/>
      <c r="CJ126" s="232"/>
      <c r="CK126" s="1013"/>
      <c r="CL126" s="1013"/>
      <c r="CM126" s="1013"/>
      <c r="CN126" s="1013"/>
      <c r="CO126" s="1014"/>
      <c r="CP126" s="893" t="s">
        <v>458</v>
      </c>
      <c r="CQ126" s="894"/>
      <c r="CR126" s="894"/>
      <c r="CS126" s="894"/>
      <c r="CT126" s="894"/>
      <c r="CU126" s="894"/>
      <c r="CV126" s="894"/>
      <c r="CW126" s="894"/>
      <c r="CX126" s="894"/>
      <c r="CY126" s="894"/>
      <c r="CZ126" s="894"/>
      <c r="DA126" s="894"/>
      <c r="DB126" s="894"/>
      <c r="DC126" s="894"/>
      <c r="DD126" s="894"/>
      <c r="DE126" s="894"/>
      <c r="DF126" s="895"/>
      <c r="DG126" s="896" t="s">
        <v>112</v>
      </c>
      <c r="DH126" s="897"/>
      <c r="DI126" s="897"/>
      <c r="DJ126" s="897"/>
      <c r="DK126" s="897"/>
      <c r="DL126" s="897" t="s">
        <v>112</v>
      </c>
      <c r="DM126" s="897"/>
      <c r="DN126" s="897"/>
      <c r="DO126" s="897"/>
      <c r="DP126" s="897"/>
      <c r="DQ126" s="897" t="s">
        <v>112</v>
      </c>
      <c r="DR126" s="897"/>
      <c r="DS126" s="897"/>
      <c r="DT126" s="897"/>
      <c r="DU126" s="897"/>
      <c r="DV126" s="942" t="s">
        <v>112</v>
      </c>
      <c r="DW126" s="942"/>
      <c r="DX126" s="942"/>
      <c r="DY126" s="942"/>
      <c r="DZ126" s="943"/>
    </row>
    <row r="127" spans="1:130" s="197" customFormat="1" ht="26.25" customHeight="1" thickBot="1">
      <c r="A127" s="1072"/>
      <c r="B127" s="892"/>
      <c r="C127" s="992" t="s">
        <v>459</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00" t="s">
        <v>112</v>
      </c>
      <c r="AB127" s="901"/>
      <c r="AC127" s="901"/>
      <c r="AD127" s="901"/>
      <c r="AE127" s="902"/>
      <c r="AF127" s="903" t="s">
        <v>112</v>
      </c>
      <c r="AG127" s="901"/>
      <c r="AH127" s="901"/>
      <c r="AI127" s="901"/>
      <c r="AJ127" s="902"/>
      <c r="AK127" s="903" t="s">
        <v>112</v>
      </c>
      <c r="AL127" s="901"/>
      <c r="AM127" s="901"/>
      <c r="AN127" s="901"/>
      <c r="AO127" s="902"/>
      <c r="AP127" s="944" t="s">
        <v>112</v>
      </c>
      <c r="AQ127" s="945"/>
      <c r="AR127" s="945"/>
      <c r="AS127" s="945"/>
      <c r="AT127" s="946"/>
      <c r="AU127" s="233"/>
      <c r="AV127" s="233"/>
      <c r="AW127" s="233"/>
      <c r="AX127" s="947" t="s">
        <v>460</v>
      </c>
      <c r="AY127" s="915"/>
      <c r="AZ127" s="915"/>
      <c r="BA127" s="915"/>
      <c r="BB127" s="915"/>
      <c r="BC127" s="915"/>
      <c r="BD127" s="915"/>
      <c r="BE127" s="916"/>
      <c r="BF127" s="1039" t="s">
        <v>112</v>
      </c>
      <c r="BG127" s="1040"/>
      <c r="BH127" s="1040"/>
      <c r="BI127" s="1040"/>
      <c r="BJ127" s="1040"/>
      <c r="BK127" s="1040"/>
      <c r="BL127" s="1095"/>
      <c r="BM127" s="1039">
        <v>11.25</v>
      </c>
      <c r="BN127" s="1040"/>
      <c r="BO127" s="1040"/>
      <c r="BP127" s="1040"/>
      <c r="BQ127" s="1040"/>
      <c r="BR127" s="1040"/>
      <c r="BS127" s="1095"/>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461</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6" t="s">
        <v>462</v>
      </c>
      <c r="B128" s="1067"/>
      <c r="C128" s="1067"/>
      <c r="D128" s="1067"/>
      <c r="E128" s="1067"/>
      <c r="F128" s="1067"/>
      <c r="G128" s="1067"/>
      <c r="H128" s="1067"/>
      <c r="I128" s="1067"/>
      <c r="J128" s="1067"/>
      <c r="K128" s="1067"/>
      <c r="L128" s="1067"/>
      <c r="M128" s="1067"/>
      <c r="N128" s="1067"/>
      <c r="O128" s="1067"/>
      <c r="P128" s="1067"/>
      <c r="Q128" s="1067"/>
      <c r="R128" s="1067"/>
      <c r="S128" s="1067"/>
      <c r="T128" s="1067"/>
      <c r="U128" s="1067"/>
      <c r="V128" s="1067"/>
      <c r="W128" s="1068" t="s">
        <v>463</v>
      </c>
      <c r="X128" s="1068"/>
      <c r="Y128" s="1068"/>
      <c r="Z128" s="1069"/>
      <c r="AA128" s="1110">
        <v>3365870</v>
      </c>
      <c r="AB128" s="1111"/>
      <c r="AC128" s="1111"/>
      <c r="AD128" s="1111"/>
      <c r="AE128" s="1112"/>
      <c r="AF128" s="1113">
        <v>3379267</v>
      </c>
      <c r="AG128" s="1111"/>
      <c r="AH128" s="1111"/>
      <c r="AI128" s="1111"/>
      <c r="AJ128" s="1112"/>
      <c r="AK128" s="1113">
        <v>3421944</v>
      </c>
      <c r="AL128" s="1111"/>
      <c r="AM128" s="1111"/>
      <c r="AN128" s="1111"/>
      <c r="AO128" s="1112"/>
      <c r="AP128" s="1114"/>
      <c r="AQ128" s="1115"/>
      <c r="AR128" s="1115"/>
      <c r="AS128" s="1115"/>
      <c r="AT128" s="1116"/>
      <c r="AU128" s="235"/>
      <c r="AV128" s="235"/>
      <c r="AW128" s="235"/>
      <c r="AX128" s="1049" t="s">
        <v>464</v>
      </c>
      <c r="AY128" s="894"/>
      <c r="AZ128" s="894"/>
      <c r="BA128" s="894"/>
      <c r="BB128" s="894"/>
      <c r="BC128" s="894"/>
      <c r="BD128" s="894"/>
      <c r="BE128" s="895"/>
      <c r="BF128" s="1061" t="s">
        <v>112</v>
      </c>
      <c r="BG128" s="1062"/>
      <c r="BH128" s="1062"/>
      <c r="BI128" s="1062"/>
      <c r="BJ128" s="1062"/>
      <c r="BK128" s="1062"/>
      <c r="BL128" s="1063"/>
      <c r="BM128" s="1061">
        <v>16.25</v>
      </c>
      <c r="BN128" s="1062"/>
      <c r="BO128" s="1062"/>
      <c r="BP128" s="1062"/>
      <c r="BQ128" s="1062"/>
      <c r="BR128" s="1062"/>
      <c r="BS128" s="1063"/>
      <c r="BT128" s="1061">
        <v>30</v>
      </c>
      <c r="BU128" s="1064"/>
      <c r="BV128" s="1064"/>
      <c r="BW128" s="1064"/>
      <c r="BX128" s="1064"/>
      <c r="BY128" s="1064"/>
      <c r="BZ128" s="106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04" t="s">
        <v>91</v>
      </c>
      <c r="B129" s="905"/>
      <c r="C129" s="905"/>
      <c r="D129" s="905"/>
      <c r="E129" s="905"/>
      <c r="F129" s="905"/>
      <c r="G129" s="905"/>
      <c r="H129" s="905"/>
      <c r="I129" s="905"/>
      <c r="J129" s="905"/>
      <c r="K129" s="905"/>
      <c r="L129" s="905"/>
      <c r="M129" s="905"/>
      <c r="N129" s="905"/>
      <c r="O129" s="905"/>
      <c r="P129" s="905"/>
      <c r="Q129" s="905"/>
      <c r="R129" s="905"/>
      <c r="S129" s="905"/>
      <c r="T129" s="905"/>
      <c r="U129" s="905"/>
      <c r="V129" s="905"/>
      <c r="W129" s="1055" t="s">
        <v>465</v>
      </c>
      <c r="X129" s="1056"/>
      <c r="Y129" s="1056"/>
      <c r="Z129" s="1057"/>
      <c r="AA129" s="900">
        <v>74543625</v>
      </c>
      <c r="AB129" s="901"/>
      <c r="AC129" s="901"/>
      <c r="AD129" s="901"/>
      <c r="AE129" s="902"/>
      <c r="AF129" s="903">
        <v>75237967</v>
      </c>
      <c r="AG129" s="901"/>
      <c r="AH129" s="901"/>
      <c r="AI129" s="901"/>
      <c r="AJ129" s="902"/>
      <c r="AK129" s="903">
        <v>75320302</v>
      </c>
      <c r="AL129" s="901"/>
      <c r="AM129" s="901"/>
      <c r="AN129" s="901"/>
      <c r="AO129" s="902"/>
      <c r="AP129" s="1058"/>
      <c r="AQ129" s="1059"/>
      <c r="AR129" s="1059"/>
      <c r="AS129" s="1059"/>
      <c r="AT129" s="1060"/>
      <c r="AU129" s="235"/>
      <c r="AV129" s="235"/>
      <c r="AW129" s="235"/>
      <c r="AX129" s="1049" t="s">
        <v>466</v>
      </c>
      <c r="AY129" s="894"/>
      <c r="AZ129" s="894"/>
      <c r="BA129" s="894"/>
      <c r="BB129" s="894"/>
      <c r="BC129" s="894"/>
      <c r="BD129" s="894"/>
      <c r="BE129" s="895"/>
      <c r="BF129" s="1050">
        <v>13.3</v>
      </c>
      <c r="BG129" s="1051"/>
      <c r="BH129" s="1051"/>
      <c r="BI129" s="1051"/>
      <c r="BJ129" s="1051"/>
      <c r="BK129" s="1051"/>
      <c r="BL129" s="1052"/>
      <c r="BM129" s="1050">
        <v>25</v>
      </c>
      <c r="BN129" s="1051"/>
      <c r="BO129" s="1051"/>
      <c r="BP129" s="1051"/>
      <c r="BQ129" s="1051"/>
      <c r="BR129" s="1051"/>
      <c r="BS129" s="1052"/>
      <c r="BT129" s="1050">
        <v>35</v>
      </c>
      <c r="BU129" s="1053"/>
      <c r="BV129" s="1053"/>
      <c r="BW129" s="1053"/>
      <c r="BX129" s="1053"/>
      <c r="BY129" s="1053"/>
      <c r="BZ129" s="105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04" t="s">
        <v>467</v>
      </c>
      <c r="B130" s="905"/>
      <c r="C130" s="905"/>
      <c r="D130" s="905"/>
      <c r="E130" s="905"/>
      <c r="F130" s="905"/>
      <c r="G130" s="905"/>
      <c r="H130" s="905"/>
      <c r="I130" s="905"/>
      <c r="J130" s="905"/>
      <c r="K130" s="905"/>
      <c r="L130" s="905"/>
      <c r="M130" s="905"/>
      <c r="N130" s="905"/>
      <c r="O130" s="905"/>
      <c r="P130" s="905"/>
      <c r="Q130" s="905"/>
      <c r="R130" s="905"/>
      <c r="S130" s="905"/>
      <c r="T130" s="905"/>
      <c r="U130" s="905"/>
      <c r="V130" s="905"/>
      <c r="W130" s="1055" t="s">
        <v>468</v>
      </c>
      <c r="X130" s="1056"/>
      <c r="Y130" s="1056"/>
      <c r="Z130" s="1057"/>
      <c r="AA130" s="900">
        <v>9452800</v>
      </c>
      <c r="AB130" s="901"/>
      <c r="AC130" s="901"/>
      <c r="AD130" s="901"/>
      <c r="AE130" s="902"/>
      <c r="AF130" s="903">
        <v>9716675</v>
      </c>
      <c r="AG130" s="901"/>
      <c r="AH130" s="901"/>
      <c r="AI130" s="901"/>
      <c r="AJ130" s="902"/>
      <c r="AK130" s="903">
        <v>10133715</v>
      </c>
      <c r="AL130" s="901"/>
      <c r="AM130" s="901"/>
      <c r="AN130" s="901"/>
      <c r="AO130" s="902"/>
      <c r="AP130" s="1058"/>
      <c r="AQ130" s="1059"/>
      <c r="AR130" s="1059"/>
      <c r="AS130" s="1059"/>
      <c r="AT130" s="1060"/>
      <c r="AU130" s="235"/>
      <c r="AV130" s="235"/>
      <c r="AW130" s="235"/>
      <c r="AX130" s="1091" t="s">
        <v>469</v>
      </c>
      <c r="AY130" s="1043"/>
      <c r="AZ130" s="1043"/>
      <c r="BA130" s="1043"/>
      <c r="BB130" s="1043"/>
      <c r="BC130" s="1043"/>
      <c r="BD130" s="1043"/>
      <c r="BE130" s="1044"/>
      <c r="BF130" s="1092">
        <v>182.9</v>
      </c>
      <c r="BG130" s="1093"/>
      <c r="BH130" s="1093"/>
      <c r="BI130" s="1093"/>
      <c r="BJ130" s="1093"/>
      <c r="BK130" s="1093"/>
      <c r="BL130" s="1094"/>
      <c r="BM130" s="1092">
        <v>350</v>
      </c>
      <c r="BN130" s="1093"/>
      <c r="BO130" s="1093"/>
      <c r="BP130" s="1093"/>
      <c r="BQ130" s="1093"/>
      <c r="BR130" s="1093"/>
      <c r="BS130" s="1094"/>
      <c r="BT130" s="1099"/>
      <c r="BU130" s="1100"/>
      <c r="BV130" s="1100"/>
      <c r="BW130" s="1100"/>
      <c r="BX130" s="1100"/>
      <c r="BY130" s="1100"/>
      <c r="BZ130" s="110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02"/>
      <c r="B131" s="1103"/>
      <c r="C131" s="1103"/>
      <c r="D131" s="1103"/>
      <c r="E131" s="1103"/>
      <c r="F131" s="1103"/>
      <c r="G131" s="1103"/>
      <c r="H131" s="1103"/>
      <c r="I131" s="1103"/>
      <c r="J131" s="1103"/>
      <c r="K131" s="1103"/>
      <c r="L131" s="1103"/>
      <c r="M131" s="1103"/>
      <c r="N131" s="1103"/>
      <c r="O131" s="1103"/>
      <c r="P131" s="1103"/>
      <c r="Q131" s="1103"/>
      <c r="R131" s="1103"/>
      <c r="S131" s="1103"/>
      <c r="T131" s="1103"/>
      <c r="U131" s="1103"/>
      <c r="V131" s="1103"/>
      <c r="W131" s="1104" t="s">
        <v>470</v>
      </c>
      <c r="X131" s="1105"/>
      <c r="Y131" s="1105"/>
      <c r="Z131" s="1106"/>
      <c r="AA131" s="985">
        <v>65090825</v>
      </c>
      <c r="AB131" s="986"/>
      <c r="AC131" s="986"/>
      <c r="AD131" s="986"/>
      <c r="AE131" s="987"/>
      <c r="AF131" s="988">
        <v>65521292</v>
      </c>
      <c r="AG131" s="986"/>
      <c r="AH131" s="986"/>
      <c r="AI131" s="986"/>
      <c r="AJ131" s="987"/>
      <c r="AK131" s="988">
        <v>65186587</v>
      </c>
      <c r="AL131" s="986"/>
      <c r="AM131" s="986"/>
      <c r="AN131" s="986"/>
      <c r="AO131" s="987"/>
      <c r="AP131" s="1107"/>
      <c r="AQ131" s="1108"/>
      <c r="AR131" s="1108"/>
      <c r="AS131" s="1108"/>
      <c r="AT131" s="110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75" t="s">
        <v>471</v>
      </c>
      <c r="B132" s="1076"/>
      <c r="C132" s="1076"/>
      <c r="D132" s="1076"/>
      <c r="E132" s="1076"/>
      <c r="F132" s="1076"/>
      <c r="G132" s="1076"/>
      <c r="H132" s="1076"/>
      <c r="I132" s="1076"/>
      <c r="J132" s="1076"/>
      <c r="K132" s="1076"/>
      <c r="L132" s="1076"/>
      <c r="M132" s="1076"/>
      <c r="N132" s="1076"/>
      <c r="O132" s="1076"/>
      <c r="P132" s="1076"/>
      <c r="Q132" s="1076"/>
      <c r="R132" s="1076"/>
      <c r="S132" s="1076"/>
      <c r="T132" s="1076"/>
      <c r="U132" s="1076"/>
      <c r="V132" s="1079" t="s">
        <v>472</v>
      </c>
      <c r="W132" s="1079"/>
      <c r="X132" s="1079"/>
      <c r="Y132" s="1079"/>
      <c r="Z132" s="1080"/>
      <c r="AA132" s="1081">
        <v>12.92733039</v>
      </c>
      <c r="AB132" s="1082"/>
      <c r="AC132" s="1082"/>
      <c r="AD132" s="1082"/>
      <c r="AE132" s="1083"/>
      <c r="AF132" s="1084">
        <v>13.735800960000001</v>
      </c>
      <c r="AG132" s="1082"/>
      <c r="AH132" s="1082"/>
      <c r="AI132" s="1082"/>
      <c r="AJ132" s="1083"/>
      <c r="AK132" s="1084">
        <v>13.282154200000001</v>
      </c>
      <c r="AL132" s="1082"/>
      <c r="AM132" s="1082"/>
      <c r="AN132" s="1082"/>
      <c r="AO132" s="1083"/>
      <c r="AP132" s="982"/>
      <c r="AQ132" s="983"/>
      <c r="AR132" s="983"/>
      <c r="AS132" s="983"/>
      <c r="AT132" s="108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77"/>
      <c r="B133" s="1078"/>
      <c r="C133" s="1078"/>
      <c r="D133" s="1078"/>
      <c r="E133" s="1078"/>
      <c r="F133" s="1078"/>
      <c r="G133" s="1078"/>
      <c r="H133" s="1078"/>
      <c r="I133" s="1078"/>
      <c r="J133" s="1078"/>
      <c r="K133" s="1078"/>
      <c r="L133" s="1078"/>
      <c r="M133" s="1078"/>
      <c r="N133" s="1078"/>
      <c r="O133" s="1078"/>
      <c r="P133" s="1078"/>
      <c r="Q133" s="1078"/>
      <c r="R133" s="1078"/>
      <c r="S133" s="1078"/>
      <c r="T133" s="1078"/>
      <c r="U133" s="1078"/>
      <c r="V133" s="1086" t="s">
        <v>473</v>
      </c>
      <c r="W133" s="1086"/>
      <c r="X133" s="1086"/>
      <c r="Y133" s="1086"/>
      <c r="Z133" s="1087"/>
      <c r="AA133" s="1088">
        <v>13.5</v>
      </c>
      <c r="AB133" s="1089"/>
      <c r="AC133" s="1089"/>
      <c r="AD133" s="1089"/>
      <c r="AE133" s="1090"/>
      <c r="AF133" s="1088">
        <v>13.4</v>
      </c>
      <c r="AG133" s="1089"/>
      <c r="AH133" s="1089"/>
      <c r="AI133" s="1089"/>
      <c r="AJ133" s="1090"/>
      <c r="AK133" s="1088">
        <v>13.3</v>
      </c>
      <c r="AL133" s="1089"/>
      <c r="AM133" s="1089"/>
      <c r="AN133" s="1089"/>
      <c r="AO133" s="1090"/>
      <c r="AP133" s="1023"/>
      <c r="AQ133" s="1024"/>
      <c r="AR133" s="1024"/>
      <c r="AS133" s="1024"/>
      <c r="AT133" s="107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S9:CG9"/>
    <mergeCell ref="BS8:CG8"/>
    <mergeCell ref="BS7:CG7"/>
    <mergeCell ref="CH9:CL9"/>
    <mergeCell ref="CW7:DA7"/>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BF126:BL126"/>
    <mergeCell ref="BM126:BS126"/>
    <mergeCell ref="BT126:BZ126"/>
    <mergeCell ref="CP126:DF126"/>
    <mergeCell ref="CP121:DF121"/>
    <mergeCell ref="AK114:AO114"/>
    <mergeCell ref="AP114:AT114"/>
    <mergeCell ref="AZ114:BP114"/>
    <mergeCell ref="BQ114:BU114"/>
    <mergeCell ref="BQ113:BU113"/>
    <mergeCell ref="BV113:BZ113"/>
    <mergeCell ref="CA113:CE113"/>
    <mergeCell ref="CF113:CJ113"/>
    <mergeCell ref="CM113:DF113"/>
    <mergeCell ref="CM110:DF110"/>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DG125:DK125"/>
    <mergeCell ref="DL125:DP125"/>
    <mergeCell ref="AK124:AO124"/>
    <mergeCell ref="AP124:AT124"/>
    <mergeCell ref="CP124:DF124"/>
    <mergeCell ref="DG124:DK124"/>
    <mergeCell ref="BQ123:BU123"/>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A124:AE124"/>
    <mergeCell ref="AF124:AJ124"/>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16:AE116"/>
    <mergeCell ref="AF116:AJ116"/>
    <mergeCell ref="AK116:AO116"/>
    <mergeCell ref="AP116:AT116"/>
    <mergeCell ref="AZ116:BP116"/>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DG121:DK121"/>
    <mergeCell ref="CM115:DF115"/>
    <mergeCell ref="DG115:DK115"/>
    <mergeCell ref="DL115:DP115"/>
    <mergeCell ref="DQ115:DU115"/>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G117:DK117"/>
    <mergeCell ref="DL117:DP117"/>
    <mergeCell ref="BV118:BZ118"/>
    <mergeCell ref="CA118:CE118"/>
    <mergeCell ref="CF118:CJ118"/>
    <mergeCell ref="CM118:DF118"/>
    <mergeCell ref="DG118:DK118"/>
    <mergeCell ref="C116:Z116"/>
    <mergeCell ref="AZ113:BP113"/>
    <mergeCell ref="AZ112:BP112"/>
    <mergeCell ref="BV112:BZ112"/>
    <mergeCell ref="CA112:CE112"/>
    <mergeCell ref="CF112:CJ112"/>
    <mergeCell ref="CM112:DF112"/>
    <mergeCell ref="DV114:DZ114"/>
    <mergeCell ref="AA112:AE112"/>
    <mergeCell ref="AF112:AJ112"/>
    <mergeCell ref="AK112:AO112"/>
    <mergeCell ref="AP112:AT112"/>
    <mergeCell ref="DL113:DP113"/>
    <mergeCell ref="DQ113:DU113"/>
    <mergeCell ref="DV113:DZ113"/>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C114:Z114"/>
    <mergeCell ref="AA114:AE114"/>
    <mergeCell ref="DV115:DZ115"/>
    <mergeCell ref="CF115:CJ115"/>
    <mergeCell ref="DQ116:DU116"/>
    <mergeCell ref="DV116:DZ116"/>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AF114:AJ114"/>
    <mergeCell ref="DG113:DK113"/>
    <mergeCell ref="DG110:DK110"/>
    <mergeCell ref="DL110:DP110"/>
    <mergeCell ref="CA111:CE111"/>
    <mergeCell ref="DG112:DK112"/>
    <mergeCell ref="DL112:DP112"/>
    <mergeCell ref="DQ112:DU112"/>
    <mergeCell ref="DV112:DZ112"/>
    <mergeCell ref="C113:Z113"/>
    <mergeCell ref="AA113:AE113"/>
    <mergeCell ref="AF113:AJ113"/>
    <mergeCell ref="AK113:AO113"/>
    <mergeCell ref="AP113:AT113"/>
    <mergeCell ref="A111:Z111"/>
    <mergeCell ref="AA111:AE111"/>
    <mergeCell ref="AF111:AJ111"/>
    <mergeCell ref="AK111:AO111"/>
    <mergeCell ref="AP111:AT111"/>
    <mergeCell ref="AZ110:BP110"/>
    <mergeCell ref="BQ110:BU110"/>
    <mergeCell ref="BV110:BZ110"/>
    <mergeCell ref="A112:B116"/>
    <mergeCell ref="C112:Z112"/>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F116:CJ116"/>
    <mergeCell ref="CM116:DF116"/>
    <mergeCell ref="BQ112:BU112"/>
    <mergeCell ref="DQ114:DU114"/>
    <mergeCell ref="BQ116:BU116"/>
    <mergeCell ref="BV116:BZ116"/>
    <mergeCell ref="DV101:DZ101"/>
    <mergeCell ref="BR102:CG102"/>
    <mergeCell ref="CH102:CL102"/>
    <mergeCell ref="CM102:CQ102"/>
    <mergeCell ref="CR102:CV102"/>
    <mergeCell ref="CW102:DA102"/>
    <mergeCell ref="DB102:DF102"/>
    <mergeCell ref="DG102:DK102"/>
    <mergeCell ref="DL102:DP102"/>
    <mergeCell ref="DQ102:DU102"/>
    <mergeCell ref="CA110:CE110"/>
    <mergeCell ref="CF110:CJ110"/>
    <mergeCell ref="CK110:CL119"/>
    <mergeCell ref="AZ111:BP111"/>
    <mergeCell ref="BQ111:BU111"/>
    <mergeCell ref="BV111:BZ111"/>
    <mergeCell ref="DV100:DZ100"/>
    <mergeCell ref="BS101:CG101"/>
    <mergeCell ref="CH101:CL101"/>
    <mergeCell ref="CM101:CQ101"/>
    <mergeCell ref="CR101:CV101"/>
    <mergeCell ref="CW101:DA101"/>
    <mergeCell ref="DB101:DF101"/>
    <mergeCell ref="DG101:DK101"/>
    <mergeCell ref="DL101:DP101"/>
    <mergeCell ref="DQ101:DU101"/>
    <mergeCell ref="DQ110:DU110"/>
    <mergeCell ref="DV110:DZ110"/>
    <mergeCell ref="CA116:CE116"/>
    <mergeCell ref="CA115:CE115"/>
    <mergeCell ref="DG116:DK116"/>
    <mergeCell ref="DL116:DP116"/>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CM72:CQ72"/>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0:DZ70"/>
    <mergeCell ref="B71:P71"/>
    <mergeCell ref="Q71:U71"/>
    <mergeCell ref="V71:Z71"/>
    <mergeCell ref="AA71:AE71"/>
    <mergeCell ref="AF71:AJ71"/>
    <mergeCell ref="AK71:AO71"/>
    <mergeCell ref="AP71:AT71"/>
    <mergeCell ref="AU71:AY71"/>
    <mergeCell ref="AZ71:BD71"/>
    <mergeCell ref="CR70:CV70"/>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BS70:CG70"/>
    <mergeCell ref="CH70:CL70"/>
    <mergeCell ref="CM70:CQ70"/>
    <mergeCell ref="CW67:DA67"/>
    <mergeCell ref="DB67:DF67"/>
    <mergeCell ref="DG67:DK67"/>
    <mergeCell ref="DL67:DP67"/>
    <mergeCell ref="DQ67:DU67"/>
    <mergeCell ref="DG69:DK69"/>
    <mergeCell ref="DL69:DP69"/>
    <mergeCell ref="DQ69:DU69"/>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70:DA70"/>
    <mergeCell ref="DB70:DF70"/>
    <mergeCell ref="DG70:DK70"/>
    <mergeCell ref="DL70:DP70"/>
    <mergeCell ref="DQ70:DU70"/>
    <mergeCell ref="AP70:AT70"/>
    <mergeCell ref="AU70:AY70"/>
    <mergeCell ref="AZ70:BD70"/>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CH10:CL10"/>
    <mergeCell ref="CM10:CQ10"/>
    <mergeCell ref="BS11:CG11"/>
    <mergeCell ref="BS10:CG10"/>
    <mergeCell ref="DB9:DF9"/>
    <mergeCell ref="DG9:DK9"/>
    <mergeCell ref="DL9:DP9"/>
    <mergeCell ref="DQ9:DU9"/>
    <mergeCell ref="DV9:DZ9"/>
    <mergeCell ref="B10:P10"/>
    <mergeCell ref="Q10:U10"/>
    <mergeCell ref="V10:Z10"/>
    <mergeCell ref="AA10:AE10"/>
    <mergeCell ref="AF10:AJ10"/>
    <mergeCell ref="AU9:AY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CR7:CV7"/>
    <mergeCell ref="DB7:DF7"/>
    <mergeCell ref="DG7:DK7"/>
    <mergeCell ref="DL7:DP7"/>
    <mergeCell ref="DQ7:DU7"/>
    <mergeCell ref="AK7:AO7"/>
    <mergeCell ref="AP7:AT7"/>
    <mergeCell ref="AU7:AY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52" zoomScaleNormal="85" zoomScaleSheetLayoutView="55" workbookViewId="0">
      <selection sqref="A1:A1048576"/>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sqref="A1:A1048576"/>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D1" workbookViewId="0">
      <selection sqref="A1:A104857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22" t="s">
        <v>476</v>
      </c>
      <c r="L7" s="254"/>
      <c r="M7" s="255" t="s">
        <v>477</v>
      </c>
      <c r="N7" s="256"/>
    </row>
    <row r="8" spans="1:16">
      <c r="A8" s="248"/>
      <c r="B8" s="244"/>
      <c r="C8" s="244"/>
      <c r="D8" s="244"/>
      <c r="E8" s="244"/>
      <c r="F8" s="244"/>
      <c r="G8" s="257"/>
      <c r="H8" s="258"/>
      <c r="I8" s="258"/>
      <c r="J8" s="259"/>
      <c r="K8" s="1123"/>
      <c r="L8" s="260" t="s">
        <v>478</v>
      </c>
      <c r="M8" s="261" t="s">
        <v>479</v>
      </c>
      <c r="N8" s="262" t="s">
        <v>480</v>
      </c>
    </row>
    <row r="9" spans="1:16">
      <c r="A9" s="248"/>
      <c r="B9" s="244"/>
      <c r="C9" s="244"/>
      <c r="D9" s="244"/>
      <c r="E9" s="244"/>
      <c r="F9" s="244"/>
      <c r="G9" s="1124" t="s">
        <v>481</v>
      </c>
      <c r="H9" s="1125"/>
      <c r="I9" s="1125"/>
      <c r="J9" s="1126"/>
      <c r="K9" s="263">
        <v>24689853</v>
      </c>
      <c r="L9" s="264">
        <v>67875</v>
      </c>
      <c r="M9" s="265">
        <v>57686</v>
      </c>
      <c r="N9" s="266">
        <v>17.7</v>
      </c>
    </row>
    <row r="10" spans="1:16">
      <c r="A10" s="248"/>
      <c r="B10" s="244"/>
      <c r="C10" s="244"/>
      <c r="D10" s="244"/>
      <c r="E10" s="244"/>
      <c r="F10" s="244"/>
      <c r="G10" s="1124" t="s">
        <v>482</v>
      </c>
      <c r="H10" s="1125"/>
      <c r="I10" s="1125"/>
      <c r="J10" s="1126"/>
      <c r="K10" s="267">
        <v>2283610</v>
      </c>
      <c r="L10" s="268">
        <v>6278</v>
      </c>
      <c r="M10" s="269">
        <v>2413</v>
      </c>
      <c r="N10" s="270">
        <v>160.19999999999999</v>
      </c>
    </row>
    <row r="11" spans="1:16" ht="13.5" customHeight="1">
      <c r="A11" s="248"/>
      <c r="B11" s="244"/>
      <c r="C11" s="244"/>
      <c r="D11" s="244"/>
      <c r="E11" s="244"/>
      <c r="F11" s="244"/>
      <c r="G11" s="1124" t="s">
        <v>483</v>
      </c>
      <c r="H11" s="1125"/>
      <c r="I11" s="1125"/>
      <c r="J11" s="1126"/>
      <c r="K11" s="267">
        <v>15706</v>
      </c>
      <c r="L11" s="268">
        <v>43</v>
      </c>
      <c r="M11" s="269">
        <v>1538</v>
      </c>
      <c r="N11" s="270">
        <v>-97.2</v>
      </c>
    </row>
    <row r="12" spans="1:16" ht="13.5" customHeight="1">
      <c r="A12" s="248"/>
      <c r="B12" s="244"/>
      <c r="C12" s="244"/>
      <c r="D12" s="244"/>
      <c r="E12" s="244"/>
      <c r="F12" s="244"/>
      <c r="G12" s="1124" t="s">
        <v>484</v>
      </c>
      <c r="H12" s="1125"/>
      <c r="I12" s="1125"/>
      <c r="J12" s="1126"/>
      <c r="K12" s="267">
        <v>75815</v>
      </c>
      <c r="L12" s="268">
        <v>208</v>
      </c>
      <c r="M12" s="269">
        <v>680</v>
      </c>
      <c r="N12" s="270">
        <v>-69.400000000000006</v>
      </c>
    </row>
    <row r="13" spans="1:16" ht="13.5" customHeight="1">
      <c r="A13" s="248"/>
      <c r="B13" s="244"/>
      <c r="C13" s="244"/>
      <c r="D13" s="244"/>
      <c r="E13" s="244"/>
      <c r="F13" s="244"/>
      <c r="G13" s="1124" t="s">
        <v>485</v>
      </c>
      <c r="H13" s="1125"/>
      <c r="I13" s="1125"/>
      <c r="J13" s="1126"/>
      <c r="K13" s="267" t="s">
        <v>486</v>
      </c>
      <c r="L13" s="268" t="s">
        <v>486</v>
      </c>
      <c r="M13" s="269">
        <v>20</v>
      </c>
      <c r="N13" s="270" t="s">
        <v>486</v>
      </c>
    </row>
    <row r="14" spans="1:16" ht="13.5" customHeight="1">
      <c r="A14" s="248"/>
      <c r="B14" s="244"/>
      <c r="C14" s="244"/>
      <c r="D14" s="244"/>
      <c r="E14" s="244"/>
      <c r="F14" s="244"/>
      <c r="G14" s="1124" t="s">
        <v>487</v>
      </c>
      <c r="H14" s="1125"/>
      <c r="I14" s="1125"/>
      <c r="J14" s="1126"/>
      <c r="K14" s="267">
        <v>477428</v>
      </c>
      <c r="L14" s="268">
        <v>1312</v>
      </c>
      <c r="M14" s="269">
        <v>1736</v>
      </c>
      <c r="N14" s="270">
        <v>-24.4</v>
      </c>
    </row>
    <row r="15" spans="1:16" ht="13.5" customHeight="1">
      <c r="A15" s="248"/>
      <c r="B15" s="244"/>
      <c r="C15" s="244"/>
      <c r="D15" s="244"/>
      <c r="E15" s="244"/>
      <c r="F15" s="244"/>
      <c r="G15" s="1124" t="s">
        <v>488</v>
      </c>
      <c r="H15" s="1125"/>
      <c r="I15" s="1125"/>
      <c r="J15" s="1126"/>
      <c r="K15" s="267">
        <v>571624</v>
      </c>
      <c r="L15" s="268">
        <v>1571</v>
      </c>
      <c r="M15" s="269">
        <v>1344</v>
      </c>
      <c r="N15" s="270">
        <v>16.899999999999999</v>
      </c>
    </row>
    <row r="16" spans="1:16">
      <c r="A16" s="248"/>
      <c r="B16" s="244"/>
      <c r="C16" s="244"/>
      <c r="D16" s="244"/>
      <c r="E16" s="244"/>
      <c r="F16" s="244"/>
      <c r="G16" s="1127" t="s">
        <v>489</v>
      </c>
      <c r="H16" s="1128"/>
      <c r="I16" s="1128"/>
      <c r="J16" s="1129"/>
      <c r="K16" s="268">
        <v>-2763712</v>
      </c>
      <c r="L16" s="268">
        <v>-7598</v>
      </c>
      <c r="M16" s="269">
        <v>-5023</v>
      </c>
      <c r="N16" s="270">
        <v>51.3</v>
      </c>
    </row>
    <row r="17" spans="1:16">
      <c r="A17" s="248"/>
      <c r="B17" s="244"/>
      <c r="C17" s="244"/>
      <c r="D17" s="244"/>
      <c r="E17" s="244"/>
      <c r="F17" s="244"/>
      <c r="G17" s="1127" t="s">
        <v>170</v>
      </c>
      <c r="H17" s="1128"/>
      <c r="I17" s="1128"/>
      <c r="J17" s="1129"/>
      <c r="K17" s="268">
        <v>25350324</v>
      </c>
      <c r="L17" s="268">
        <v>69690</v>
      </c>
      <c r="M17" s="269">
        <v>60395</v>
      </c>
      <c r="N17" s="270">
        <v>15.4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19" t="s">
        <v>494</v>
      </c>
      <c r="H21" s="1120"/>
      <c r="I21" s="1120"/>
      <c r="J21" s="1121"/>
      <c r="K21" s="280">
        <v>6.92</v>
      </c>
      <c r="L21" s="281">
        <v>6.16</v>
      </c>
      <c r="M21" s="282">
        <v>0.76</v>
      </c>
      <c r="N21" s="249"/>
      <c r="O21" s="283"/>
      <c r="P21" s="279"/>
    </row>
    <row r="22" spans="1:16" s="284" customFormat="1">
      <c r="A22" s="279"/>
      <c r="B22" s="249"/>
      <c r="C22" s="249"/>
      <c r="D22" s="249"/>
      <c r="E22" s="249"/>
      <c r="F22" s="249"/>
      <c r="G22" s="1119" t="s">
        <v>495</v>
      </c>
      <c r="H22" s="1120"/>
      <c r="I22" s="1120"/>
      <c r="J22" s="1121"/>
      <c r="K22" s="285">
        <v>97.6</v>
      </c>
      <c r="L22" s="286">
        <v>100</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22" t="s">
        <v>476</v>
      </c>
      <c r="L30" s="254"/>
      <c r="M30" s="255" t="s">
        <v>477</v>
      </c>
      <c r="N30" s="256"/>
    </row>
    <row r="31" spans="1:16">
      <c r="A31" s="248"/>
      <c r="B31" s="244"/>
      <c r="C31" s="244"/>
      <c r="D31" s="244"/>
      <c r="E31" s="244"/>
      <c r="F31" s="244"/>
      <c r="G31" s="257"/>
      <c r="H31" s="258"/>
      <c r="I31" s="258"/>
      <c r="J31" s="259"/>
      <c r="K31" s="1123"/>
      <c r="L31" s="260" t="s">
        <v>478</v>
      </c>
      <c r="M31" s="261" t="s">
        <v>479</v>
      </c>
      <c r="N31" s="262" t="s">
        <v>480</v>
      </c>
    </row>
    <row r="32" spans="1:16" ht="27" customHeight="1">
      <c r="A32" s="248"/>
      <c r="B32" s="244"/>
      <c r="C32" s="244"/>
      <c r="D32" s="244"/>
      <c r="E32" s="244"/>
      <c r="F32" s="244"/>
      <c r="G32" s="1135" t="s">
        <v>498</v>
      </c>
      <c r="H32" s="1136"/>
      <c r="I32" s="1136"/>
      <c r="J32" s="1137"/>
      <c r="K32" s="294">
        <v>18954706</v>
      </c>
      <c r="L32" s="294">
        <v>52108</v>
      </c>
      <c r="M32" s="295">
        <v>40264</v>
      </c>
      <c r="N32" s="296">
        <v>29.4</v>
      </c>
    </row>
    <row r="33" spans="1:16" ht="13.5" customHeight="1">
      <c r="A33" s="248"/>
      <c r="B33" s="244"/>
      <c r="C33" s="244"/>
      <c r="D33" s="244"/>
      <c r="E33" s="244"/>
      <c r="F33" s="244"/>
      <c r="G33" s="1135" t="s">
        <v>499</v>
      </c>
      <c r="H33" s="1136"/>
      <c r="I33" s="1136"/>
      <c r="J33" s="1137"/>
      <c r="K33" s="294" t="s">
        <v>486</v>
      </c>
      <c r="L33" s="294" t="s">
        <v>486</v>
      </c>
      <c r="M33" s="295">
        <v>2</v>
      </c>
      <c r="N33" s="296" t="s">
        <v>486</v>
      </c>
    </row>
    <row r="34" spans="1:16" ht="27" customHeight="1">
      <c r="A34" s="248"/>
      <c r="B34" s="244"/>
      <c r="C34" s="244"/>
      <c r="D34" s="244"/>
      <c r="E34" s="244"/>
      <c r="F34" s="244"/>
      <c r="G34" s="1135" t="s">
        <v>500</v>
      </c>
      <c r="H34" s="1136"/>
      <c r="I34" s="1136"/>
      <c r="J34" s="1137"/>
      <c r="K34" s="294" t="s">
        <v>486</v>
      </c>
      <c r="L34" s="294" t="s">
        <v>486</v>
      </c>
      <c r="M34" s="295">
        <v>111</v>
      </c>
      <c r="N34" s="296" t="s">
        <v>486</v>
      </c>
    </row>
    <row r="35" spans="1:16" ht="27" customHeight="1">
      <c r="A35" s="248"/>
      <c r="B35" s="244"/>
      <c r="C35" s="244"/>
      <c r="D35" s="244"/>
      <c r="E35" s="244"/>
      <c r="F35" s="244"/>
      <c r="G35" s="1135" t="s">
        <v>501</v>
      </c>
      <c r="H35" s="1136"/>
      <c r="I35" s="1136"/>
      <c r="J35" s="1137"/>
      <c r="K35" s="294">
        <v>3233120</v>
      </c>
      <c r="L35" s="294">
        <v>8888</v>
      </c>
      <c r="M35" s="295">
        <v>9819</v>
      </c>
      <c r="N35" s="296">
        <v>-9.5</v>
      </c>
    </row>
    <row r="36" spans="1:16" ht="27" customHeight="1">
      <c r="A36" s="248"/>
      <c r="B36" s="244"/>
      <c r="C36" s="244"/>
      <c r="D36" s="244"/>
      <c r="E36" s="244"/>
      <c r="F36" s="244"/>
      <c r="G36" s="1135" t="s">
        <v>502</v>
      </c>
      <c r="H36" s="1136"/>
      <c r="I36" s="1136"/>
      <c r="J36" s="1137"/>
      <c r="K36" s="294" t="s">
        <v>486</v>
      </c>
      <c r="L36" s="294" t="s">
        <v>486</v>
      </c>
      <c r="M36" s="295">
        <v>427</v>
      </c>
      <c r="N36" s="296" t="s">
        <v>486</v>
      </c>
    </row>
    <row r="37" spans="1:16" ht="13.5" customHeight="1">
      <c r="A37" s="248"/>
      <c r="B37" s="244"/>
      <c r="C37" s="244"/>
      <c r="D37" s="244"/>
      <c r="E37" s="244"/>
      <c r="F37" s="244"/>
      <c r="G37" s="1135" t="s">
        <v>503</v>
      </c>
      <c r="H37" s="1136"/>
      <c r="I37" s="1136"/>
      <c r="J37" s="1137"/>
      <c r="K37" s="294">
        <v>7665</v>
      </c>
      <c r="L37" s="294">
        <v>21</v>
      </c>
      <c r="M37" s="295">
        <v>787</v>
      </c>
      <c r="N37" s="296">
        <v>-97.3</v>
      </c>
    </row>
    <row r="38" spans="1:16" ht="27" customHeight="1">
      <c r="A38" s="248"/>
      <c r="B38" s="244"/>
      <c r="C38" s="244"/>
      <c r="D38" s="244"/>
      <c r="E38" s="244"/>
      <c r="F38" s="244"/>
      <c r="G38" s="1138" t="s">
        <v>504</v>
      </c>
      <c r="H38" s="1139"/>
      <c r="I38" s="1139"/>
      <c r="J38" s="1140"/>
      <c r="K38" s="297">
        <v>18351</v>
      </c>
      <c r="L38" s="297">
        <v>50</v>
      </c>
      <c r="M38" s="298">
        <v>3</v>
      </c>
      <c r="N38" s="299">
        <v>1566.7</v>
      </c>
      <c r="O38" s="293"/>
    </row>
    <row r="39" spans="1:16">
      <c r="A39" s="248"/>
      <c r="B39" s="244"/>
      <c r="C39" s="244"/>
      <c r="D39" s="244"/>
      <c r="E39" s="244"/>
      <c r="F39" s="244"/>
      <c r="G39" s="1138" t="s">
        <v>505</v>
      </c>
      <c r="H39" s="1139"/>
      <c r="I39" s="1139"/>
      <c r="J39" s="1140"/>
      <c r="K39" s="300">
        <v>-3421944</v>
      </c>
      <c r="L39" s="300">
        <v>-9407</v>
      </c>
      <c r="M39" s="301">
        <v>-8225</v>
      </c>
      <c r="N39" s="302">
        <v>14.4</v>
      </c>
      <c r="O39" s="293"/>
    </row>
    <row r="40" spans="1:16" ht="27" customHeight="1">
      <c r="A40" s="248"/>
      <c r="B40" s="244"/>
      <c r="C40" s="244"/>
      <c r="D40" s="244"/>
      <c r="E40" s="244"/>
      <c r="F40" s="244"/>
      <c r="G40" s="1135" t="s">
        <v>506</v>
      </c>
      <c r="H40" s="1136"/>
      <c r="I40" s="1136"/>
      <c r="J40" s="1137"/>
      <c r="K40" s="300">
        <v>-10133715</v>
      </c>
      <c r="L40" s="300">
        <v>-27859</v>
      </c>
      <c r="M40" s="301">
        <v>-31118</v>
      </c>
      <c r="N40" s="302">
        <v>-10.5</v>
      </c>
      <c r="O40" s="293"/>
    </row>
    <row r="41" spans="1:16">
      <c r="A41" s="248"/>
      <c r="B41" s="244"/>
      <c r="C41" s="244"/>
      <c r="D41" s="244"/>
      <c r="E41" s="244"/>
      <c r="F41" s="244"/>
      <c r="G41" s="1141" t="s">
        <v>281</v>
      </c>
      <c r="H41" s="1142"/>
      <c r="I41" s="1142"/>
      <c r="J41" s="1143"/>
      <c r="K41" s="294">
        <v>8658183</v>
      </c>
      <c r="L41" s="300">
        <v>23802</v>
      </c>
      <c r="M41" s="301">
        <v>12068</v>
      </c>
      <c r="N41" s="302">
        <v>97.2</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30" t="s">
        <v>476</v>
      </c>
      <c r="J49" s="1132" t="s">
        <v>510</v>
      </c>
      <c r="K49" s="1133"/>
      <c r="L49" s="1133"/>
      <c r="M49" s="1133"/>
      <c r="N49" s="1134"/>
    </row>
    <row r="50" spans="1:14">
      <c r="A50" s="248"/>
      <c r="B50" s="244"/>
      <c r="C50" s="244"/>
      <c r="D50" s="244"/>
      <c r="E50" s="244"/>
      <c r="F50" s="244"/>
      <c r="G50" s="312"/>
      <c r="H50" s="313"/>
      <c r="I50" s="1131"/>
      <c r="J50" s="314" t="s">
        <v>511</v>
      </c>
      <c r="K50" s="315" t="s">
        <v>512</v>
      </c>
      <c r="L50" s="316" t="s">
        <v>513</v>
      </c>
      <c r="M50" s="317" t="s">
        <v>514</v>
      </c>
      <c r="N50" s="318" t="s">
        <v>515</v>
      </c>
    </row>
    <row r="51" spans="1:14">
      <c r="A51" s="248"/>
      <c r="B51" s="244"/>
      <c r="C51" s="244"/>
      <c r="D51" s="244"/>
      <c r="E51" s="244"/>
      <c r="F51" s="244"/>
      <c r="G51" s="310" t="s">
        <v>516</v>
      </c>
      <c r="H51" s="311"/>
      <c r="I51" s="319">
        <v>17927026</v>
      </c>
      <c r="J51" s="320">
        <v>49144</v>
      </c>
      <c r="K51" s="321">
        <v>18.2</v>
      </c>
      <c r="L51" s="322">
        <v>47155</v>
      </c>
      <c r="M51" s="323">
        <v>-1</v>
      </c>
      <c r="N51" s="324">
        <v>19.2</v>
      </c>
    </row>
    <row r="52" spans="1:14">
      <c r="A52" s="248"/>
      <c r="B52" s="244"/>
      <c r="C52" s="244"/>
      <c r="D52" s="244"/>
      <c r="E52" s="244"/>
      <c r="F52" s="244"/>
      <c r="G52" s="325"/>
      <c r="H52" s="326" t="s">
        <v>517</v>
      </c>
      <c r="I52" s="327">
        <v>13410470</v>
      </c>
      <c r="J52" s="328">
        <v>36763</v>
      </c>
      <c r="K52" s="329">
        <v>29.6</v>
      </c>
      <c r="L52" s="330">
        <v>26802</v>
      </c>
      <c r="M52" s="331">
        <v>-1.9</v>
      </c>
      <c r="N52" s="332">
        <v>31.5</v>
      </c>
    </row>
    <row r="53" spans="1:14">
      <c r="A53" s="248"/>
      <c r="B53" s="244"/>
      <c r="C53" s="244"/>
      <c r="D53" s="244"/>
      <c r="E53" s="244"/>
      <c r="F53" s="244"/>
      <c r="G53" s="310" t="s">
        <v>518</v>
      </c>
      <c r="H53" s="311"/>
      <c r="I53" s="319">
        <v>10482797</v>
      </c>
      <c r="J53" s="320">
        <v>28844</v>
      </c>
      <c r="K53" s="321">
        <v>-41.3</v>
      </c>
      <c r="L53" s="322">
        <v>43858</v>
      </c>
      <c r="M53" s="323">
        <v>-7</v>
      </c>
      <c r="N53" s="324">
        <v>-34.299999999999997</v>
      </c>
    </row>
    <row r="54" spans="1:14">
      <c r="A54" s="248"/>
      <c r="B54" s="244"/>
      <c r="C54" s="244"/>
      <c r="D54" s="244"/>
      <c r="E54" s="244"/>
      <c r="F54" s="244"/>
      <c r="G54" s="325"/>
      <c r="H54" s="326" t="s">
        <v>517</v>
      </c>
      <c r="I54" s="327">
        <v>4529365</v>
      </c>
      <c r="J54" s="328">
        <v>12463</v>
      </c>
      <c r="K54" s="329">
        <v>-66.099999999999994</v>
      </c>
      <c r="L54" s="330">
        <v>23714</v>
      </c>
      <c r="M54" s="331">
        <v>-11.5</v>
      </c>
      <c r="N54" s="332">
        <v>-54.6</v>
      </c>
    </row>
    <row r="55" spans="1:14">
      <c r="A55" s="248"/>
      <c r="B55" s="244"/>
      <c r="C55" s="244"/>
      <c r="D55" s="244"/>
      <c r="E55" s="244"/>
      <c r="F55" s="244"/>
      <c r="G55" s="310" t="s">
        <v>519</v>
      </c>
      <c r="H55" s="311"/>
      <c r="I55" s="319">
        <v>10155063</v>
      </c>
      <c r="J55" s="320">
        <v>27835</v>
      </c>
      <c r="K55" s="321">
        <v>-3.5</v>
      </c>
      <c r="L55" s="322">
        <v>41705</v>
      </c>
      <c r="M55" s="323">
        <v>-4.9000000000000004</v>
      </c>
      <c r="N55" s="324">
        <v>1.4</v>
      </c>
    </row>
    <row r="56" spans="1:14">
      <c r="A56" s="248"/>
      <c r="B56" s="244"/>
      <c r="C56" s="244"/>
      <c r="D56" s="244"/>
      <c r="E56" s="244"/>
      <c r="F56" s="244"/>
      <c r="G56" s="325"/>
      <c r="H56" s="326" t="s">
        <v>517</v>
      </c>
      <c r="I56" s="327">
        <v>4711128</v>
      </c>
      <c r="J56" s="328">
        <v>12913</v>
      </c>
      <c r="K56" s="329">
        <v>3.6</v>
      </c>
      <c r="L56" s="330">
        <v>22742</v>
      </c>
      <c r="M56" s="331">
        <v>-4.0999999999999996</v>
      </c>
      <c r="N56" s="332">
        <v>7.7</v>
      </c>
    </row>
    <row r="57" spans="1:14">
      <c r="A57" s="248"/>
      <c r="B57" s="244"/>
      <c r="C57" s="244"/>
      <c r="D57" s="244"/>
      <c r="E57" s="244"/>
      <c r="F57" s="244"/>
      <c r="G57" s="310" t="s">
        <v>520</v>
      </c>
      <c r="H57" s="311"/>
      <c r="I57" s="319">
        <v>10763123</v>
      </c>
      <c r="J57" s="320">
        <v>29491</v>
      </c>
      <c r="K57" s="321">
        <v>5.9</v>
      </c>
      <c r="L57" s="322">
        <v>47677</v>
      </c>
      <c r="M57" s="323">
        <v>14.3</v>
      </c>
      <c r="N57" s="324">
        <v>-8.4</v>
      </c>
    </row>
    <row r="58" spans="1:14">
      <c r="A58" s="248"/>
      <c r="B58" s="244"/>
      <c r="C58" s="244"/>
      <c r="D58" s="244"/>
      <c r="E58" s="244"/>
      <c r="F58" s="244"/>
      <c r="G58" s="325"/>
      <c r="H58" s="326" t="s">
        <v>517</v>
      </c>
      <c r="I58" s="327">
        <v>5517537</v>
      </c>
      <c r="J58" s="328">
        <v>15118</v>
      </c>
      <c r="K58" s="329">
        <v>17.100000000000001</v>
      </c>
      <c r="L58" s="330">
        <v>23360</v>
      </c>
      <c r="M58" s="331">
        <v>2.7</v>
      </c>
      <c r="N58" s="332">
        <v>14.4</v>
      </c>
    </row>
    <row r="59" spans="1:14">
      <c r="A59" s="248"/>
      <c r="B59" s="244"/>
      <c r="C59" s="244"/>
      <c r="D59" s="244"/>
      <c r="E59" s="244"/>
      <c r="F59" s="244"/>
      <c r="G59" s="310" t="s">
        <v>521</v>
      </c>
      <c r="H59" s="311"/>
      <c r="I59" s="319">
        <v>9310058</v>
      </c>
      <c r="J59" s="320">
        <v>25594</v>
      </c>
      <c r="K59" s="321">
        <v>-13.2</v>
      </c>
      <c r="L59" s="322">
        <v>51613</v>
      </c>
      <c r="M59" s="323">
        <v>8.3000000000000007</v>
      </c>
      <c r="N59" s="324">
        <v>-21.5</v>
      </c>
    </row>
    <row r="60" spans="1:14">
      <c r="A60" s="248"/>
      <c r="B60" s="244"/>
      <c r="C60" s="244"/>
      <c r="D60" s="244"/>
      <c r="E60" s="244"/>
      <c r="F60" s="244"/>
      <c r="G60" s="325"/>
      <c r="H60" s="326" t="s">
        <v>517</v>
      </c>
      <c r="I60" s="333">
        <v>4971222</v>
      </c>
      <c r="J60" s="328">
        <v>13666</v>
      </c>
      <c r="K60" s="329">
        <v>-9.6</v>
      </c>
      <c r="L60" s="330">
        <v>25872</v>
      </c>
      <c r="M60" s="331">
        <v>10.8</v>
      </c>
      <c r="N60" s="332">
        <v>-20.399999999999999</v>
      </c>
    </row>
    <row r="61" spans="1:14">
      <c r="A61" s="248"/>
      <c r="B61" s="244"/>
      <c r="C61" s="244"/>
      <c r="D61" s="244"/>
      <c r="E61" s="244"/>
      <c r="F61" s="244"/>
      <c r="G61" s="310" t="s">
        <v>522</v>
      </c>
      <c r="H61" s="334"/>
      <c r="I61" s="335">
        <v>11727613</v>
      </c>
      <c r="J61" s="336">
        <v>32182</v>
      </c>
      <c r="K61" s="337">
        <v>-6.8</v>
      </c>
      <c r="L61" s="338">
        <v>46402</v>
      </c>
      <c r="M61" s="339">
        <v>1.9</v>
      </c>
      <c r="N61" s="324">
        <v>-8.6999999999999993</v>
      </c>
    </row>
    <row r="62" spans="1:14">
      <c r="A62" s="248"/>
      <c r="B62" s="244"/>
      <c r="C62" s="244"/>
      <c r="D62" s="244"/>
      <c r="E62" s="244"/>
      <c r="F62" s="244"/>
      <c r="G62" s="325"/>
      <c r="H62" s="326" t="s">
        <v>517</v>
      </c>
      <c r="I62" s="327">
        <v>6627944</v>
      </c>
      <c r="J62" s="328">
        <v>18185</v>
      </c>
      <c r="K62" s="329">
        <v>-5.0999999999999996</v>
      </c>
      <c r="L62" s="330">
        <v>24498</v>
      </c>
      <c r="M62" s="331">
        <v>-0.8</v>
      </c>
      <c r="N62" s="332">
        <v>-4.3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sqref="A1:A104857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44" t="s">
        <v>3</v>
      </c>
      <c r="D47" s="1144"/>
      <c r="E47" s="1145"/>
      <c r="F47" s="11">
        <v>1.67</v>
      </c>
      <c r="G47" s="12">
        <v>0.59</v>
      </c>
      <c r="H47" s="12">
        <v>0.66</v>
      </c>
      <c r="I47" s="12">
        <v>0.71</v>
      </c>
      <c r="J47" s="13">
        <v>1.04</v>
      </c>
    </row>
    <row r="48" spans="2:10" ht="57.75" customHeight="1">
      <c r="B48" s="14"/>
      <c r="C48" s="1146" t="s">
        <v>4</v>
      </c>
      <c r="D48" s="1146"/>
      <c r="E48" s="1147"/>
      <c r="F48" s="15">
        <v>0.1</v>
      </c>
      <c r="G48" s="16">
        <v>0.1</v>
      </c>
      <c r="H48" s="16">
        <v>0.08</v>
      </c>
      <c r="I48" s="16">
        <v>0.65</v>
      </c>
      <c r="J48" s="17">
        <v>7.0000000000000007E-2</v>
      </c>
    </row>
    <row r="49" spans="2:10" ht="57.75" customHeight="1" thickBot="1">
      <c r="B49" s="18"/>
      <c r="C49" s="1148" t="s">
        <v>5</v>
      </c>
      <c r="D49" s="1148"/>
      <c r="E49" s="1149"/>
      <c r="F49" s="19" t="s">
        <v>529</v>
      </c>
      <c r="G49" s="20" t="s">
        <v>530</v>
      </c>
      <c r="H49" s="20" t="s">
        <v>531</v>
      </c>
      <c r="I49" s="20">
        <v>0.56999999999999995</v>
      </c>
      <c r="J49" s="21" t="s">
        <v>532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5" zoomScaleSheetLayoutView="100" workbookViewId="0">
      <selection sqref="A1:A104857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6" t="s">
        <v>533</v>
      </c>
      <c r="D34" s="1156"/>
      <c r="E34" s="1157"/>
      <c r="F34" s="32" t="s">
        <v>534</v>
      </c>
      <c r="G34" s="33" t="s">
        <v>535</v>
      </c>
      <c r="H34" s="33" t="s">
        <v>536</v>
      </c>
      <c r="I34" s="33" t="s">
        <v>537</v>
      </c>
      <c r="J34" s="34" t="s">
        <v>538</v>
      </c>
      <c r="K34" s="22"/>
      <c r="L34" s="22"/>
      <c r="M34" s="22"/>
      <c r="N34" s="22"/>
      <c r="O34" s="22"/>
      <c r="P34" s="22"/>
    </row>
    <row r="35" spans="1:16" ht="39" customHeight="1">
      <c r="A35" s="22"/>
      <c r="B35" s="35"/>
      <c r="C35" s="1150" t="s">
        <v>539</v>
      </c>
      <c r="D35" s="1151"/>
      <c r="E35" s="1152"/>
      <c r="F35" s="36">
        <v>3.08</v>
      </c>
      <c r="G35" s="37">
        <v>3.33</v>
      </c>
      <c r="H35" s="37">
        <v>3.12</v>
      </c>
      <c r="I35" s="37">
        <v>3.29</v>
      </c>
      <c r="J35" s="38">
        <v>3</v>
      </c>
      <c r="K35" s="22"/>
      <c r="L35" s="22"/>
      <c r="M35" s="22"/>
      <c r="N35" s="22"/>
      <c r="O35" s="22"/>
      <c r="P35" s="22"/>
    </row>
    <row r="36" spans="1:16" ht="39" customHeight="1">
      <c r="A36" s="22"/>
      <c r="B36" s="35"/>
      <c r="C36" s="1150" t="s">
        <v>540</v>
      </c>
      <c r="D36" s="1151"/>
      <c r="E36" s="1152"/>
      <c r="F36" s="36">
        <v>0.95</v>
      </c>
      <c r="G36" s="37">
        <v>0.93</v>
      </c>
      <c r="H36" s="37">
        <v>0.9</v>
      </c>
      <c r="I36" s="37">
        <v>1.43</v>
      </c>
      <c r="J36" s="38">
        <v>0.8</v>
      </c>
      <c r="K36" s="22"/>
      <c r="L36" s="22"/>
      <c r="M36" s="22"/>
      <c r="N36" s="22"/>
      <c r="O36" s="22"/>
      <c r="P36" s="22"/>
    </row>
    <row r="37" spans="1:16" ht="39" customHeight="1">
      <c r="A37" s="22"/>
      <c r="B37" s="35"/>
      <c r="C37" s="1150" t="s">
        <v>541</v>
      </c>
      <c r="D37" s="1151"/>
      <c r="E37" s="1152"/>
      <c r="F37" s="36">
        <v>0.01</v>
      </c>
      <c r="G37" s="37">
        <v>0.01</v>
      </c>
      <c r="H37" s="37">
        <v>0.01</v>
      </c>
      <c r="I37" s="37">
        <v>7.0000000000000007E-2</v>
      </c>
      <c r="J37" s="38">
        <v>0.47</v>
      </c>
      <c r="K37" s="22"/>
      <c r="L37" s="22"/>
      <c r="M37" s="22"/>
      <c r="N37" s="22"/>
      <c r="O37" s="22"/>
      <c r="P37" s="22"/>
    </row>
    <row r="38" spans="1:16" ht="39" customHeight="1">
      <c r="A38" s="22"/>
      <c r="B38" s="35"/>
      <c r="C38" s="1150" t="s">
        <v>542</v>
      </c>
      <c r="D38" s="1151"/>
      <c r="E38" s="1152"/>
      <c r="F38" s="36" t="s">
        <v>486</v>
      </c>
      <c r="G38" s="37" t="s">
        <v>486</v>
      </c>
      <c r="H38" s="37" t="s">
        <v>486</v>
      </c>
      <c r="I38" s="37" t="s">
        <v>486</v>
      </c>
      <c r="J38" s="38">
        <v>0.41</v>
      </c>
      <c r="K38" s="22"/>
      <c r="L38" s="22"/>
      <c r="M38" s="22"/>
      <c r="N38" s="22"/>
      <c r="O38" s="22"/>
      <c r="P38" s="22"/>
    </row>
    <row r="39" spans="1:16" ht="39" customHeight="1">
      <c r="A39" s="22"/>
      <c r="B39" s="35"/>
      <c r="C39" s="1150" t="s">
        <v>543</v>
      </c>
      <c r="D39" s="1151"/>
      <c r="E39" s="1152"/>
      <c r="F39" s="36">
        <v>0.36</v>
      </c>
      <c r="G39" s="37">
        <v>0.63</v>
      </c>
      <c r="H39" s="37">
        <v>0.71</v>
      </c>
      <c r="I39" s="37">
        <v>0.05</v>
      </c>
      <c r="J39" s="38">
        <v>0.05</v>
      </c>
      <c r="K39" s="22"/>
      <c r="L39" s="22"/>
      <c r="M39" s="22"/>
      <c r="N39" s="22"/>
      <c r="O39" s="22"/>
      <c r="P39" s="22"/>
    </row>
    <row r="40" spans="1:16" ht="39" customHeight="1">
      <c r="A40" s="22"/>
      <c r="B40" s="35"/>
      <c r="C40" s="1150" t="s">
        <v>544</v>
      </c>
      <c r="D40" s="1151"/>
      <c r="E40" s="1152"/>
      <c r="F40" s="36">
        <v>0.13</v>
      </c>
      <c r="G40" s="37">
        <v>0.01</v>
      </c>
      <c r="H40" s="37">
        <v>0.44</v>
      </c>
      <c r="I40" s="37">
        <v>0.15</v>
      </c>
      <c r="J40" s="38">
        <v>0.04</v>
      </c>
      <c r="K40" s="22"/>
      <c r="L40" s="22"/>
      <c r="M40" s="22"/>
      <c r="N40" s="22"/>
      <c r="O40" s="22"/>
      <c r="P40" s="22"/>
    </row>
    <row r="41" spans="1:16" ht="39" customHeight="1">
      <c r="A41" s="22"/>
      <c r="B41" s="35"/>
      <c r="C41" s="1150" t="s">
        <v>545</v>
      </c>
      <c r="D41" s="1151"/>
      <c r="E41" s="1152"/>
      <c r="F41" s="36">
        <v>0.02</v>
      </c>
      <c r="G41" s="37">
        <v>0.02</v>
      </c>
      <c r="H41" s="37">
        <v>0.02</v>
      </c>
      <c r="I41" s="37">
        <v>0.02</v>
      </c>
      <c r="J41" s="38">
        <v>0.03</v>
      </c>
      <c r="K41" s="22"/>
      <c r="L41" s="22"/>
      <c r="M41" s="22"/>
      <c r="N41" s="22"/>
      <c r="O41" s="22"/>
      <c r="P41" s="22"/>
    </row>
    <row r="42" spans="1:16" ht="39" customHeight="1">
      <c r="A42" s="22"/>
      <c r="B42" s="39"/>
      <c r="C42" s="1150" t="s">
        <v>546</v>
      </c>
      <c r="D42" s="1151"/>
      <c r="E42" s="1152"/>
      <c r="F42" s="36" t="s">
        <v>486</v>
      </c>
      <c r="G42" s="37" t="s">
        <v>486</v>
      </c>
      <c r="H42" s="37" t="s">
        <v>486</v>
      </c>
      <c r="I42" s="37" t="s">
        <v>547</v>
      </c>
      <c r="J42" s="38" t="s">
        <v>486</v>
      </c>
      <c r="K42" s="22"/>
      <c r="L42" s="22"/>
      <c r="M42" s="22"/>
      <c r="N42" s="22"/>
      <c r="O42" s="22"/>
      <c r="P42" s="22"/>
    </row>
    <row r="43" spans="1:16" ht="39" customHeight="1" thickBot="1">
      <c r="A43" s="22"/>
      <c r="B43" s="40"/>
      <c r="C43" s="1153" t="s">
        <v>548</v>
      </c>
      <c r="D43" s="1154"/>
      <c r="E43" s="1155"/>
      <c r="F43" s="41">
        <v>0</v>
      </c>
      <c r="G43" s="42">
        <v>0</v>
      </c>
      <c r="H43" s="42">
        <v>0.02</v>
      </c>
      <c r="I43" s="42">
        <v>0.05</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L37" zoomScaleSheetLayoutView="55" workbookViewId="0">
      <selection sqref="A1:A104857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6" t="s">
        <v>11</v>
      </c>
      <c r="C45" s="1167"/>
      <c r="D45" s="58"/>
      <c r="E45" s="1172" t="s">
        <v>12</v>
      </c>
      <c r="F45" s="1172"/>
      <c r="G45" s="1172"/>
      <c r="H45" s="1172"/>
      <c r="I45" s="1172"/>
      <c r="J45" s="1173"/>
      <c r="K45" s="59">
        <v>17929</v>
      </c>
      <c r="L45" s="60">
        <v>18079</v>
      </c>
      <c r="M45" s="60">
        <v>17740</v>
      </c>
      <c r="N45" s="60">
        <v>18874</v>
      </c>
      <c r="O45" s="61">
        <v>18955</v>
      </c>
      <c r="P45" s="48"/>
      <c r="Q45" s="48"/>
      <c r="R45" s="48"/>
      <c r="S45" s="48"/>
      <c r="T45" s="48"/>
      <c r="U45" s="48"/>
    </row>
    <row r="46" spans="1:21" ht="30.75" customHeight="1">
      <c r="A46" s="48"/>
      <c r="B46" s="1168"/>
      <c r="C46" s="1169"/>
      <c r="D46" s="62"/>
      <c r="E46" s="1160" t="s">
        <v>13</v>
      </c>
      <c r="F46" s="1160"/>
      <c r="G46" s="1160"/>
      <c r="H46" s="1160"/>
      <c r="I46" s="1160"/>
      <c r="J46" s="1161"/>
      <c r="K46" s="63" t="s">
        <v>486</v>
      </c>
      <c r="L46" s="64" t="s">
        <v>486</v>
      </c>
      <c r="M46" s="64" t="s">
        <v>486</v>
      </c>
      <c r="N46" s="64" t="s">
        <v>486</v>
      </c>
      <c r="O46" s="65" t="s">
        <v>486</v>
      </c>
      <c r="P46" s="48"/>
      <c r="Q46" s="48"/>
      <c r="R46" s="48"/>
      <c r="S46" s="48"/>
      <c r="T46" s="48"/>
      <c r="U46" s="48"/>
    </row>
    <row r="47" spans="1:21" ht="30.75" customHeight="1">
      <c r="A47" s="48"/>
      <c r="B47" s="1168"/>
      <c r="C47" s="1169"/>
      <c r="D47" s="62"/>
      <c r="E47" s="1160" t="s">
        <v>14</v>
      </c>
      <c r="F47" s="1160"/>
      <c r="G47" s="1160"/>
      <c r="H47" s="1160"/>
      <c r="I47" s="1160"/>
      <c r="J47" s="1161"/>
      <c r="K47" s="63" t="s">
        <v>486</v>
      </c>
      <c r="L47" s="64" t="s">
        <v>486</v>
      </c>
      <c r="M47" s="64" t="s">
        <v>486</v>
      </c>
      <c r="N47" s="64" t="s">
        <v>486</v>
      </c>
      <c r="O47" s="65" t="s">
        <v>486</v>
      </c>
      <c r="P47" s="48"/>
      <c r="Q47" s="48"/>
      <c r="R47" s="48"/>
      <c r="S47" s="48"/>
      <c r="T47" s="48"/>
      <c r="U47" s="48"/>
    </row>
    <row r="48" spans="1:21" ht="30.75" customHeight="1">
      <c r="A48" s="48"/>
      <c r="B48" s="1168"/>
      <c r="C48" s="1169"/>
      <c r="D48" s="62"/>
      <c r="E48" s="1160" t="s">
        <v>15</v>
      </c>
      <c r="F48" s="1160"/>
      <c r="G48" s="1160"/>
      <c r="H48" s="1160"/>
      <c r="I48" s="1160"/>
      <c r="J48" s="1161"/>
      <c r="K48" s="63">
        <v>3474</v>
      </c>
      <c r="L48" s="64">
        <v>3460</v>
      </c>
      <c r="M48" s="64">
        <v>3425</v>
      </c>
      <c r="N48" s="64">
        <v>3197</v>
      </c>
      <c r="O48" s="65">
        <v>3233</v>
      </c>
      <c r="P48" s="48"/>
      <c r="Q48" s="48"/>
      <c r="R48" s="48"/>
      <c r="S48" s="48"/>
      <c r="T48" s="48"/>
      <c r="U48" s="48"/>
    </row>
    <row r="49" spans="1:21" ht="30.75" customHeight="1">
      <c r="A49" s="48"/>
      <c r="B49" s="1168"/>
      <c r="C49" s="1169"/>
      <c r="D49" s="62"/>
      <c r="E49" s="1160" t="s">
        <v>16</v>
      </c>
      <c r="F49" s="1160"/>
      <c r="G49" s="1160"/>
      <c r="H49" s="1160"/>
      <c r="I49" s="1160"/>
      <c r="J49" s="1161"/>
      <c r="K49" s="63" t="s">
        <v>486</v>
      </c>
      <c r="L49" s="64" t="s">
        <v>486</v>
      </c>
      <c r="M49" s="64" t="s">
        <v>486</v>
      </c>
      <c r="N49" s="64" t="s">
        <v>486</v>
      </c>
      <c r="O49" s="65" t="s">
        <v>486</v>
      </c>
      <c r="P49" s="48"/>
      <c r="Q49" s="48"/>
      <c r="R49" s="48"/>
      <c r="S49" s="48"/>
      <c r="T49" s="48"/>
      <c r="U49" s="48"/>
    </row>
    <row r="50" spans="1:21" ht="30.75" customHeight="1">
      <c r="A50" s="48"/>
      <c r="B50" s="1168"/>
      <c r="C50" s="1169"/>
      <c r="D50" s="62"/>
      <c r="E50" s="1160" t="s">
        <v>17</v>
      </c>
      <c r="F50" s="1160"/>
      <c r="G50" s="1160"/>
      <c r="H50" s="1160"/>
      <c r="I50" s="1160"/>
      <c r="J50" s="1161"/>
      <c r="K50" s="63">
        <v>57</v>
      </c>
      <c r="L50" s="64">
        <v>20</v>
      </c>
      <c r="M50" s="64">
        <v>38</v>
      </c>
      <c r="N50" s="64">
        <v>8</v>
      </c>
      <c r="O50" s="65">
        <v>8</v>
      </c>
      <c r="P50" s="48"/>
      <c r="Q50" s="48"/>
      <c r="R50" s="48"/>
      <c r="S50" s="48"/>
      <c r="T50" s="48"/>
      <c r="U50" s="48"/>
    </row>
    <row r="51" spans="1:21" ht="30.75" customHeight="1">
      <c r="A51" s="48"/>
      <c r="B51" s="1170"/>
      <c r="C51" s="1171"/>
      <c r="D51" s="66"/>
      <c r="E51" s="1160" t="s">
        <v>18</v>
      </c>
      <c r="F51" s="1160"/>
      <c r="G51" s="1160"/>
      <c r="H51" s="1160"/>
      <c r="I51" s="1160"/>
      <c r="J51" s="1161"/>
      <c r="K51" s="63">
        <v>29</v>
      </c>
      <c r="L51" s="64">
        <v>16</v>
      </c>
      <c r="M51" s="64">
        <v>30</v>
      </c>
      <c r="N51" s="64">
        <v>17</v>
      </c>
      <c r="O51" s="65">
        <v>18</v>
      </c>
      <c r="P51" s="48"/>
      <c r="Q51" s="48"/>
      <c r="R51" s="48"/>
      <c r="S51" s="48"/>
      <c r="T51" s="48"/>
      <c r="U51" s="48"/>
    </row>
    <row r="52" spans="1:21" ht="30.75" customHeight="1">
      <c r="A52" s="48"/>
      <c r="B52" s="1158" t="s">
        <v>19</v>
      </c>
      <c r="C52" s="1159"/>
      <c r="D52" s="66"/>
      <c r="E52" s="1160" t="s">
        <v>20</v>
      </c>
      <c r="F52" s="1160"/>
      <c r="G52" s="1160"/>
      <c r="H52" s="1160"/>
      <c r="I52" s="1160"/>
      <c r="J52" s="1161"/>
      <c r="K52" s="63">
        <v>12378</v>
      </c>
      <c r="L52" s="64">
        <v>12698</v>
      </c>
      <c r="M52" s="64">
        <v>12819</v>
      </c>
      <c r="N52" s="64">
        <v>13096</v>
      </c>
      <c r="O52" s="65">
        <v>13556</v>
      </c>
      <c r="P52" s="48"/>
      <c r="Q52" s="48"/>
      <c r="R52" s="48"/>
      <c r="S52" s="48"/>
      <c r="T52" s="48"/>
      <c r="U52" s="48"/>
    </row>
    <row r="53" spans="1:21" ht="30.75" customHeight="1" thickBot="1">
      <c r="A53" s="48"/>
      <c r="B53" s="1162" t="s">
        <v>21</v>
      </c>
      <c r="C53" s="1163"/>
      <c r="D53" s="67"/>
      <c r="E53" s="1164" t="s">
        <v>22</v>
      </c>
      <c r="F53" s="1164"/>
      <c r="G53" s="1164"/>
      <c r="H53" s="1164"/>
      <c r="I53" s="1164"/>
      <c r="J53" s="1165"/>
      <c r="K53" s="68">
        <v>9111</v>
      </c>
      <c r="L53" s="69">
        <v>8877</v>
      </c>
      <c r="M53" s="69">
        <v>8414</v>
      </c>
      <c r="N53" s="69">
        <v>9000</v>
      </c>
      <c r="O53" s="70">
        <v>8658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L30" zoomScaleSheetLayoutView="100" workbookViewId="0">
      <selection sqref="A1:A104857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74" t="s">
        <v>24</v>
      </c>
      <c r="C41" s="1175"/>
      <c r="D41" s="81"/>
      <c r="E41" s="1180" t="s">
        <v>25</v>
      </c>
      <c r="F41" s="1180"/>
      <c r="G41" s="1180"/>
      <c r="H41" s="1181"/>
      <c r="I41" s="82">
        <v>201274</v>
      </c>
      <c r="J41" s="83">
        <v>200580</v>
      </c>
      <c r="K41" s="83">
        <v>218935</v>
      </c>
      <c r="L41" s="83">
        <v>219339</v>
      </c>
      <c r="M41" s="84">
        <v>217322</v>
      </c>
    </row>
    <row r="42" spans="2:13" ht="27.75" customHeight="1">
      <c r="B42" s="1176"/>
      <c r="C42" s="1177"/>
      <c r="D42" s="85"/>
      <c r="E42" s="1182" t="s">
        <v>26</v>
      </c>
      <c r="F42" s="1182"/>
      <c r="G42" s="1182"/>
      <c r="H42" s="1183"/>
      <c r="I42" s="86">
        <v>1493</v>
      </c>
      <c r="J42" s="87">
        <v>881</v>
      </c>
      <c r="K42" s="87">
        <v>52</v>
      </c>
      <c r="L42" s="87">
        <v>46</v>
      </c>
      <c r="M42" s="88">
        <v>41</v>
      </c>
    </row>
    <row r="43" spans="2:13" ht="27.75" customHeight="1">
      <c r="B43" s="1176"/>
      <c r="C43" s="1177"/>
      <c r="D43" s="85"/>
      <c r="E43" s="1182" t="s">
        <v>27</v>
      </c>
      <c r="F43" s="1182"/>
      <c r="G43" s="1182"/>
      <c r="H43" s="1183"/>
      <c r="I43" s="86">
        <v>46244</v>
      </c>
      <c r="J43" s="87">
        <v>44535</v>
      </c>
      <c r="K43" s="87">
        <v>42972</v>
      </c>
      <c r="L43" s="87">
        <v>41038</v>
      </c>
      <c r="M43" s="88">
        <v>37800</v>
      </c>
    </row>
    <row r="44" spans="2:13" ht="27.75" customHeight="1">
      <c r="B44" s="1176"/>
      <c r="C44" s="1177"/>
      <c r="D44" s="85"/>
      <c r="E44" s="1182" t="s">
        <v>28</v>
      </c>
      <c r="F44" s="1182"/>
      <c r="G44" s="1182"/>
      <c r="H44" s="1183"/>
      <c r="I44" s="86" t="s">
        <v>486</v>
      </c>
      <c r="J44" s="87" t="s">
        <v>486</v>
      </c>
      <c r="K44" s="87" t="s">
        <v>486</v>
      </c>
      <c r="L44" s="87" t="s">
        <v>486</v>
      </c>
      <c r="M44" s="88" t="s">
        <v>486</v>
      </c>
    </row>
    <row r="45" spans="2:13" ht="27.75" customHeight="1">
      <c r="B45" s="1176"/>
      <c r="C45" s="1177"/>
      <c r="D45" s="85"/>
      <c r="E45" s="1182" t="s">
        <v>29</v>
      </c>
      <c r="F45" s="1182"/>
      <c r="G45" s="1182"/>
      <c r="H45" s="1183"/>
      <c r="I45" s="86">
        <v>29675</v>
      </c>
      <c r="J45" s="87">
        <v>28907</v>
      </c>
      <c r="K45" s="87">
        <v>27339</v>
      </c>
      <c r="L45" s="87">
        <v>24869</v>
      </c>
      <c r="M45" s="88">
        <v>22870</v>
      </c>
    </row>
    <row r="46" spans="2:13" ht="27.75" customHeight="1">
      <c r="B46" s="1176"/>
      <c r="C46" s="1177"/>
      <c r="D46" s="85"/>
      <c r="E46" s="1182" t="s">
        <v>30</v>
      </c>
      <c r="F46" s="1182"/>
      <c r="G46" s="1182"/>
      <c r="H46" s="1183"/>
      <c r="I46" s="86">
        <v>18394</v>
      </c>
      <c r="J46" s="87">
        <v>18489</v>
      </c>
      <c r="K46" s="87" t="s">
        <v>486</v>
      </c>
      <c r="L46" s="87" t="s">
        <v>486</v>
      </c>
      <c r="M46" s="88" t="s">
        <v>486</v>
      </c>
    </row>
    <row r="47" spans="2:13" ht="27.75" customHeight="1">
      <c r="B47" s="1176"/>
      <c r="C47" s="1177"/>
      <c r="D47" s="85"/>
      <c r="E47" s="1182" t="s">
        <v>31</v>
      </c>
      <c r="F47" s="1182"/>
      <c r="G47" s="1182"/>
      <c r="H47" s="1183"/>
      <c r="I47" s="86" t="s">
        <v>486</v>
      </c>
      <c r="J47" s="87" t="s">
        <v>486</v>
      </c>
      <c r="K47" s="87" t="s">
        <v>486</v>
      </c>
      <c r="L47" s="87" t="s">
        <v>486</v>
      </c>
      <c r="M47" s="88" t="s">
        <v>486</v>
      </c>
    </row>
    <row r="48" spans="2:13" ht="27.75" customHeight="1">
      <c r="B48" s="1178"/>
      <c r="C48" s="1179"/>
      <c r="D48" s="85"/>
      <c r="E48" s="1182" t="s">
        <v>32</v>
      </c>
      <c r="F48" s="1182"/>
      <c r="G48" s="1182"/>
      <c r="H48" s="1183"/>
      <c r="I48" s="86" t="s">
        <v>486</v>
      </c>
      <c r="J48" s="87" t="s">
        <v>486</v>
      </c>
      <c r="K48" s="87" t="s">
        <v>486</v>
      </c>
      <c r="L48" s="87" t="s">
        <v>486</v>
      </c>
      <c r="M48" s="88" t="s">
        <v>486</v>
      </c>
    </row>
    <row r="49" spans="2:13" ht="27.75" customHeight="1">
      <c r="B49" s="1184" t="s">
        <v>33</v>
      </c>
      <c r="C49" s="1185"/>
      <c r="D49" s="89"/>
      <c r="E49" s="1182" t="s">
        <v>34</v>
      </c>
      <c r="F49" s="1182"/>
      <c r="G49" s="1182"/>
      <c r="H49" s="1183"/>
      <c r="I49" s="86">
        <v>4964</v>
      </c>
      <c r="J49" s="87">
        <v>4080</v>
      </c>
      <c r="K49" s="87">
        <v>3992</v>
      </c>
      <c r="L49" s="87">
        <v>4666</v>
      </c>
      <c r="M49" s="88">
        <v>6003</v>
      </c>
    </row>
    <row r="50" spans="2:13" ht="27.75" customHeight="1">
      <c r="B50" s="1176"/>
      <c r="C50" s="1177"/>
      <c r="D50" s="85"/>
      <c r="E50" s="1182" t="s">
        <v>35</v>
      </c>
      <c r="F50" s="1182"/>
      <c r="G50" s="1182"/>
      <c r="H50" s="1183"/>
      <c r="I50" s="86">
        <v>42846</v>
      </c>
      <c r="J50" s="87">
        <v>40974</v>
      </c>
      <c r="K50" s="87">
        <v>39587</v>
      </c>
      <c r="L50" s="87">
        <v>37402</v>
      </c>
      <c r="M50" s="88">
        <v>33177</v>
      </c>
    </row>
    <row r="51" spans="2:13" ht="27.75" customHeight="1">
      <c r="B51" s="1178"/>
      <c r="C51" s="1179"/>
      <c r="D51" s="85"/>
      <c r="E51" s="1182" t="s">
        <v>36</v>
      </c>
      <c r="F51" s="1182"/>
      <c r="G51" s="1182"/>
      <c r="H51" s="1183"/>
      <c r="I51" s="86">
        <v>114183</v>
      </c>
      <c r="J51" s="87">
        <v>115911</v>
      </c>
      <c r="K51" s="87">
        <v>117770</v>
      </c>
      <c r="L51" s="87">
        <v>119945</v>
      </c>
      <c r="M51" s="88">
        <v>119577</v>
      </c>
    </row>
    <row r="52" spans="2:13" ht="27.75" customHeight="1" thickBot="1">
      <c r="B52" s="1186" t="s">
        <v>37</v>
      </c>
      <c r="C52" s="1187"/>
      <c r="D52" s="90"/>
      <c r="E52" s="1188" t="s">
        <v>38</v>
      </c>
      <c r="F52" s="1188"/>
      <c r="G52" s="1188"/>
      <c r="H52" s="1189"/>
      <c r="I52" s="91">
        <v>135088</v>
      </c>
      <c r="J52" s="92">
        <v>132425</v>
      </c>
      <c r="K52" s="92">
        <v>127949</v>
      </c>
      <c r="L52" s="92">
        <v>123279</v>
      </c>
      <c r="M52" s="93">
        <v>119276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49144</v>
      </c>
      <c r="E3" s="116"/>
      <c r="F3" s="117">
        <v>47155</v>
      </c>
      <c r="G3" s="118"/>
      <c r="H3" s="119"/>
    </row>
    <row r="4" spans="1:8">
      <c r="A4" s="120"/>
      <c r="B4" s="121"/>
      <c r="C4" s="122"/>
      <c r="D4" s="123">
        <v>36763</v>
      </c>
      <c r="E4" s="124"/>
      <c r="F4" s="125">
        <v>26802</v>
      </c>
      <c r="G4" s="126"/>
      <c r="H4" s="127"/>
    </row>
    <row r="5" spans="1:8">
      <c r="A5" s="108" t="s">
        <v>518</v>
      </c>
      <c r="B5" s="113"/>
      <c r="C5" s="114"/>
      <c r="D5" s="115">
        <v>28844</v>
      </c>
      <c r="E5" s="116"/>
      <c r="F5" s="117">
        <v>43858</v>
      </c>
      <c r="G5" s="118"/>
      <c r="H5" s="119"/>
    </row>
    <row r="6" spans="1:8">
      <c r="A6" s="120"/>
      <c r="B6" s="121"/>
      <c r="C6" s="122"/>
      <c r="D6" s="123">
        <v>12463</v>
      </c>
      <c r="E6" s="124"/>
      <c r="F6" s="125">
        <v>23714</v>
      </c>
      <c r="G6" s="126"/>
      <c r="H6" s="127"/>
    </row>
    <row r="7" spans="1:8">
      <c r="A7" s="108" t="s">
        <v>519</v>
      </c>
      <c r="B7" s="113"/>
      <c r="C7" s="114"/>
      <c r="D7" s="115">
        <v>27835</v>
      </c>
      <c r="E7" s="116"/>
      <c r="F7" s="117">
        <v>41705</v>
      </c>
      <c r="G7" s="118"/>
      <c r="H7" s="119"/>
    </row>
    <row r="8" spans="1:8">
      <c r="A8" s="120"/>
      <c r="B8" s="121"/>
      <c r="C8" s="122"/>
      <c r="D8" s="123">
        <v>12913</v>
      </c>
      <c r="E8" s="124"/>
      <c r="F8" s="125">
        <v>22742</v>
      </c>
      <c r="G8" s="126"/>
      <c r="H8" s="127"/>
    </row>
    <row r="9" spans="1:8">
      <c r="A9" s="108" t="s">
        <v>520</v>
      </c>
      <c r="B9" s="113"/>
      <c r="C9" s="114"/>
      <c r="D9" s="115">
        <v>29491</v>
      </c>
      <c r="E9" s="116"/>
      <c r="F9" s="117">
        <v>47677</v>
      </c>
      <c r="G9" s="118"/>
      <c r="H9" s="119"/>
    </row>
    <row r="10" spans="1:8">
      <c r="A10" s="120"/>
      <c r="B10" s="121"/>
      <c r="C10" s="122"/>
      <c r="D10" s="123">
        <v>15118</v>
      </c>
      <c r="E10" s="124"/>
      <c r="F10" s="125">
        <v>23360</v>
      </c>
      <c r="G10" s="126"/>
      <c r="H10" s="127"/>
    </row>
    <row r="11" spans="1:8">
      <c r="A11" s="108" t="s">
        <v>521</v>
      </c>
      <c r="B11" s="113"/>
      <c r="C11" s="114"/>
      <c r="D11" s="115">
        <v>25594</v>
      </c>
      <c r="E11" s="116"/>
      <c r="F11" s="117">
        <v>51613</v>
      </c>
      <c r="G11" s="118"/>
      <c r="H11" s="119"/>
    </row>
    <row r="12" spans="1:8">
      <c r="A12" s="120"/>
      <c r="B12" s="121"/>
      <c r="C12" s="128"/>
      <c r="D12" s="123">
        <v>13666</v>
      </c>
      <c r="E12" s="124"/>
      <c r="F12" s="125">
        <v>25872</v>
      </c>
      <c r="G12" s="126"/>
      <c r="H12" s="127"/>
    </row>
    <row r="13" spans="1:8">
      <c r="A13" s="108"/>
      <c r="B13" s="113"/>
      <c r="C13" s="129"/>
      <c r="D13" s="130">
        <v>32182</v>
      </c>
      <c r="E13" s="131"/>
      <c r="F13" s="132">
        <v>46402</v>
      </c>
      <c r="G13" s="133"/>
      <c r="H13" s="119"/>
    </row>
    <row r="14" spans="1:8">
      <c r="A14" s="120"/>
      <c r="B14" s="121"/>
      <c r="C14" s="122"/>
      <c r="D14" s="123">
        <v>18185</v>
      </c>
      <c r="E14" s="124"/>
      <c r="F14" s="125">
        <v>24498</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0.1</v>
      </c>
      <c r="C19" s="134">
        <f>ROUND(VALUE(SUBSTITUTE(実質収支比率等に係る経年分析!G$48,"▲","-")),2)</f>
        <v>0.1</v>
      </c>
      <c r="D19" s="134">
        <f>ROUND(VALUE(SUBSTITUTE(実質収支比率等に係る経年分析!H$48,"▲","-")),2)</f>
        <v>0.08</v>
      </c>
      <c r="E19" s="134">
        <f>ROUND(VALUE(SUBSTITUTE(実質収支比率等に係る経年分析!I$48,"▲","-")),2)</f>
        <v>0.65</v>
      </c>
      <c r="F19" s="134">
        <f>ROUND(VALUE(SUBSTITUTE(実質収支比率等に係る経年分析!J$48,"▲","-")),2)</f>
        <v>7.0000000000000007E-2</v>
      </c>
    </row>
    <row r="20" spans="1:11">
      <c r="A20" s="134" t="s">
        <v>43</v>
      </c>
      <c r="B20" s="134">
        <f>ROUND(VALUE(SUBSTITUTE(実質収支比率等に係る経年分析!F$47,"▲","-")),2)</f>
        <v>1.67</v>
      </c>
      <c r="C20" s="134">
        <f>ROUND(VALUE(SUBSTITUTE(実質収支比率等に係る経年分析!G$47,"▲","-")),2)</f>
        <v>0.59</v>
      </c>
      <c r="D20" s="134">
        <f>ROUND(VALUE(SUBSTITUTE(実質収支比率等に係る経年分析!H$47,"▲","-")),2)</f>
        <v>0.66</v>
      </c>
      <c r="E20" s="134">
        <f>ROUND(VALUE(SUBSTITUTE(実質収支比率等に係る経年分析!I$47,"▲","-")),2)</f>
        <v>0.71</v>
      </c>
      <c r="F20" s="134">
        <f>ROUND(VALUE(SUBSTITUTE(実質収支比率等に係る経年分析!J$47,"▲","-")),2)</f>
        <v>1.04</v>
      </c>
    </row>
    <row r="21" spans="1:11">
      <c r="A21" s="134" t="s">
        <v>44</v>
      </c>
      <c r="B21" s="134">
        <f>IF(ISNUMBER(VALUE(SUBSTITUTE(実質収支比率等に係る経年分析!F$49,"▲","-"))),ROUND(VALUE(SUBSTITUTE(実質収支比率等に係る経年分析!F$49,"▲","-")),2),NA())</f>
        <v>-0.25</v>
      </c>
      <c r="C21" s="134">
        <f>IF(ISNUMBER(VALUE(SUBSTITUTE(実質収支比率等に係る経年分析!G$49,"▲","-"))),ROUND(VALUE(SUBSTITUTE(実質収支比率等に係る経年分析!G$49,"▲","-")),2),NA())</f>
        <v>-1.1299999999999999</v>
      </c>
      <c r="D21" s="134">
        <f>IF(ISNUMBER(VALUE(SUBSTITUTE(実質収支比率等に係る経年分析!H$49,"▲","-"))),ROUND(VALUE(SUBSTITUTE(実質収支比率等に係る経年分析!H$49,"▲","-")),2),NA())</f>
        <v>-0.02</v>
      </c>
      <c r="E21" s="134">
        <f>IF(ISNUMBER(VALUE(SUBSTITUTE(実質収支比率等に係る経年分析!I$49,"▲","-"))),ROUND(VALUE(SUBSTITUTE(実質収支比率等に係る経年分析!I$49,"▲","-")),2),NA())</f>
        <v>0.56999999999999995</v>
      </c>
      <c r="F21" s="134">
        <f>IF(ISNUMBER(VALUE(SUBSTITUTE(実質収支比率等に係る経年分析!J$49,"▲","-"))),ROUND(VALUE(SUBSTITUTE(実質収支比率等に係る経年分析!J$49,"▲","-")),2),NA())</f>
        <v>-0.57999999999999996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f>IF(ROUND(VALUE(SUBSTITUTE(連結実質赤字比率に係る赤字・黒字の構成分析!I$42,"▲", "-")), 2) &lt; 0, ABS(ROUND(VALUE(SUBSTITUTE(連結実質赤字比率に係る赤字・黒字の構成分析!I$42,"▲", "-")), 2)), NA())</f>
        <v>0.51</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0.41</v>
      </c>
    </row>
    <row r="33" spans="1:16">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7.0000000000000007E-2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v>
      </c>
    </row>
    <row r="36" spans="1:16">
      <c r="A36" s="135" t="str">
        <f>IF(連結実質赤字比率に係る赤字・黒字の構成分析!C$34="",NA(),連結実質赤字比率に係る赤字・黒字の構成分析!C$34)</f>
        <v>住宅新築資金等貸付金特別会計</v>
      </c>
      <c r="B36" s="135">
        <f>IF(ROUND(VALUE(SUBSTITUTE(連結実質赤字比率に係る赤字・黒字の構成分析!F$34,"▲", "-")), 2) &lt; 0, ABS(ROUND(VALUE(SUBSTITUTE(連結実質赤字比率に係る赤字・黒字の構成分析!F$34,"▲", "-")), 2)), NA())</f>
        <v>0.84</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0.83</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0.81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0.78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0.74</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12378</v>
      </c>
      <c r="E42" s="136"/>
      <c r="F42" s="136"/>
      <c r="G42" s="136">
        <f>'実質公債費比率（分子）の構造'!L$52</f>
        <v>12698</v>
      </c>
      <c r="H42" s="136"/>
      <c r="I42" s="136"/>
      <c r="J42" s="136">
        <f>'実質公債費比率（分子）の構造'!M$52</f>
        <v>12819</v>
      </c>
      <c r="K42" s="136"/>
      <c r="L42" s="136"/>
      <c r="M42" s="136">
        <f>'実質公債費比率（分子）の構造'!N$52</f>
        <v>13096</v>
      </c>
      <c r="N42" s="136"/>
      <c r="O42" s="136"/>
      <c r="P42" s="136">
        <f>'実質公債費比率（分子）の構造'!O$52</f>
        <v>13556</v>
      </c>
    </row>
    <row r="43" spans="1:16">
      <c r="A43" s="136" t="s">
        <v>52</v>
      </c>
      <c r="B43" s="136">
        <f>'実質公債費比率（分子）の構造'!K$51</f>
        <v>29</v>
      </c>
      <c r="C43" s="136"/>
      <c r="D43" s="136"/>
      <c r="E43" s="136">
        <f>'実質公債費比率（分子）の構造'!L$51</f>
        <v>16</v>
      </c>
      <c r="F43" s="136"/>
      <c r="G43" s="136"/>
      <c r="H43" s="136">
        <f>'実質公債費比率（分子）の構造'!M$51</f>
        <v>30</v>
      </c>
      <c r="I43" s="136"/>
      <c r="J43" s="136"/>
      <c r="K43" s="136">
        <f>'実質公債費比率（分子）の構造'!N$51</f>
        <v>17</v>
      </c>
      <c r="L43" s="136"/>
      <c r="M43" s="136"/>
      <c r="N43" s="136">
        <f>'実質公債費比率（分子）の構造'!O$51</f>
        <v>18</v>
      </c>
      <c r="O43" s="136"/>
      <c r="P43" s="136"/>
    </row>
    <row r="44" spans="1:16">
      <c r="A44" s="136" t="s">
        <v>53</v>
      </c>
      <c r="B44" s="136">
        <f>'実質公債費比率（分子）の構造'!K$50</f>
        <v>57</v>
      </c>
      <c r="C44" s="136"/>
      <c r="D44" s="136"/>
      <c r="E44" s="136">
        <f>'実質公債費比率（分子）の構造'!L$50</f>
        <v>20</v>
      </c>
      <c r="F44" s="136"/>
      <c r="G44" s="136"/>
      <c r="H44" s="136">
        <f>'実質公債費比率（分子）の構造'!M$50</f>
        <v>38</v>
      </c>
      <c r="I44" s="136"/>
      <c r="J44" s="136"/>
      <c r="K44" s="136">
        <f>'実質公債費比率（分子）の構造'!N$50</f>
        <v>8</v>
      </c>
      <c r="L44" s="136"/>
      <c r="M44" s="136"/>
      <c r="N44" s="136">
        <f>'実質公債費比率（分子）の構造'!O$50</f>
        <v>8</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3474</v>
      </c>
      <c r="C46" s="136"/>
      <c r="D46" s="136"/>
      <c r="E46" s="136">
        <f>'実質公債費比率（分子）の構造'!L$48</f>
        <v>3460</v>
      </c>
      <c r="F46" s="136"/>
      <c r="G46" s="136"/>
      <c r="H46" s="136">
        <f>'実質公債費比率（分子）の構造'!M$48</f>
        <v>3425</v>
      </c>
      <c r="I46" s="136"/>
      <c r="J46" s="136"/>
      <c r="K46" s="136">
        <f>'実質公債費比率（分子）の構造'!N$48</f>
        <v>3197</v>
      </c>
      <c r="L46" s="136"/>
      <c r="M46" s="136"/>
      <c r="N46" s="136">
        <f>'実質公債費比率（分子）の構造'!O$48</f>
        <v>3233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17929</v>
      </c>
      <c r="C49" s="136"/>
      <c r="D49" s="136"/>
      <c r="E49" s="136">
        <f>'実質公債費比率（分子）の構造'!L$45</f>
        <v>18079</v>
      </c>
      <c r="F49" s="136"/>
      <c r="G49" s="136"/>
      <c r="H49" s="136">
        <f>'実質公債費比率（分子）の構造'!M$45</f>
        <v>17740</v>
      </c>
      <c r="I49" s="136"/>
      <c r="J49" s="136"/>
      <c r="K49" s="136">
        <f>'実質公債費比率（分子）の構造'!N$45</f>
        <v>18874</v>
      </c>
      <c r="L49" s="136"/>
      <c r="M49" s="136"/>
      <c r="N49" s="136">
        <f>'実質公債費比率（分子）の構造'!O$45</f>
        <v>18955</v>
      </c>
      <c r="O49" s="136"/>
      <c r="P49" s="136"/>
    </row>
    <row r="50" spans="1:16">
      <c r="A50" s="136" t="s">
        <v>59</v>
      </c>
      <c r="B50" s="136" t="e">
        <f>NA()</f>
        <v>#N/A</v>
      </c>
      <c r="C50" s="136">
        <f>IF(ISNUMBER('実質公債費比率（分子）の構造'!K$53),'実質公債費比率（分子）の構造'!K$53,NA())</f>
        <v>9111</v>
      </c>
      <c r="D50" s="136" t="e">
        <f>NA()</f>
        <v>#N/A</v>
      </c>
      <c r="E50" s="136" t="e">
        <f>NA()</f>
        <v>#N/A</v>
      </c>
      <c r="F50" s="136">
        <f>IF(ISNUMBER('実質公債費比率（分子）の構造'!L$53),'実質公債費比率（分子）の構造'!L$53,NA())</f>
        <v>8877</v>
      </c>
      <c r="G50" s="136" t="e">
        <f>NA()</f>
        <v>#N/A</v>
      </c>
      <c r="H50" s="136" t="e">
        <f>NA()</f>
        <v>#N/A</v>
      </c>
      <c r="I50" s="136">
        <f>IF(ISNUMBER('実質公債費比率（分子）の構造'!M$53),'実質公債費比率（分子）の構造'!M$53,NA())</f>
        <v>8414</v>
      </c>
      <c r="J50" s="136" t="e">
        <f>NA()</f>
        <v>#N/A</v>
      </c>
      <c r="K50" s="136" t="e">
        <f>NA()</f>
        <v>#N/A</v>
      </c>
      <c r="L50" s="136">
        <f>IF(ISNUMBER('実質公債費比率（分子）の構造'!N$53),'実質公債費比率（分子）の構造'!N$53,NA())</f>
        <v>9000</v>
      </c>
      <c r="M50" s="136" t="e">
        <f>NA()</f>
        <v>#N/A</v>
      </c>
      <c r="N50" s="136" t="e">
        <f>NA()</f>
        <v>#N/A</v>
      </c>
      <c r="O50" s="136">
        <f>IF(ISNUMBER('実質公債費比率（分子）の構造'!O$53),'実質公債費比率（分子）の構造'!O$53,NA())</f>
        <v>8658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114183</v>
      </c>
      <c r="E56" s="135"/>
      <c r="F56" s="135"/>
      <c r="G56" s="135">
        <f>'将来負担比率（分子）の構造'!J$51</f>
        <v>115911</v>
      </c>
      <c r="H56" s="135"/>
      <c r="I56" s="135"/>
      <c r="J56" s="135">
        <f>'将来負担比率（分子）の構造'!K$51</f>
        <v>117770</v>
      </c>
      <c r="K56" s="135"/>
      <c r="L56" s="135"/>
      <c r="M56" s="135">
        <f>'将来負担比率（分子）の構造'!L$51</f>
        <v>119945</v>
      </c>
      <c r="N56" s="135"/>
      <c r="O56" s="135"/>
      <c r="P56" s="135">
        <f>'将来負担比率（分子）の構造'!M$51</f>
        <v>119577</v>
      </c>
    </row>
    <row r="57" spans="1:16">
      <c r="A57" s="135" t="s">
        <v>35</v>
      </c>
      <c r="B57" s="135"/>
      <c r="C57" s="135"/>
      <c r="D57" s="135">
        <f>'将来負担比率（分子）の構造'!I$50</f>
        <v>42846</v>
      </c>
      <c r="E57" s="135"/>
      <c r="F57" s="135"/>
      <c r="G57" s="135">
        <f>'将来負担比率（分子）の構造'!J$50</f>
        <v>40974</v>
      </c>
      <c r="H57" s="135"/>
      <c r="I57" s="135"/>
      <c r="J57" s="135">
        <f>'将来負担比率（分子）の構造'!K$50</f>
        <v>39587</v>
      </c>
      <c r="K57" s="135"/>
      <c r="L57" s="135"/>
      <c r="M57" s="135">
        <f>'将来負担比率（分子）の構造'!L$50</f>
        <v>37402</v>
      </c>
      <c r="N57" s="135"/>
      <c r="O57" s="135"/>
      <c r="P57" s="135">
        <f>'将来負担比率（分子）の構造'!M$50</f>
        <v>33177</v>
      </c>
    </row>
    <row r="58" spans="1:16">
      <c r="A58" s="135" t="s">
        <v>34</v>
      </c>
      <c r="B58" s="135"/>
      <c r="C58" s="135"/>
      <c r="D58" s="135">
        <f>'将来負担比率（分子）の構造'!I$49</f>
        <v>4964</v>
      </c>
      <c r="E58" s="135"/>
      <c r="F58" s="135"/>
      <c r="G58" s="135">
        <f>'将来負担比率（分子）の構造'!J$49</f>
        <v>4080</v>
      </c>
      <c r="H58" s="135"/>
      <c r="I58" s="135"/>
      <c r="J58" s="135">
        <f>'将来負担比率（分子）の構造'!K$49</f>
        <v>3992</v>
      </c>
      <c r="K58" s="135"/>
      <c r="L58" s="135"/>
      <c r="M58" s="135">
        <f>'将来負担比率（分子）の構造'!L$49</f>
        <v>4666</v>
      </c>
      <c r="N58" s="135"/>
      <c r="O58" s="135"/>
      <c r="P58" s="135">
        <f>'将来負担比率（分子）の構造'!M$49</f>
        <v>6003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18394</v>
      </c>
      <c r="C61" s="135"/>
      <c r="D61" s="135"/>
      <c r="E61" s="135">
        <f>'将来負担比率（分子）の構造'!J$46</f>
        <v>18489</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29675</v>
      </c>
      <c r="C62" s="135"/>
      <c r="D62" s="135"/>
      <c r="E62" s="135">
        <f>'将来負担比率（分子）の構造'!J$45</f>
        <v>28907</v>
      </c>
      <c r="F62" s="135"/>
      <c r="G62" s="135"/>
      <c r="H62" s="135">
        <f>'将来負担比率（分子）の構造'!K$45</f>
        <v>27339</v>
      </c>
      <c r="I62" s="135"/>
      <c r="J62" s="135"/>
      <c r="K62" s="135">
        <f>'将来負担比率（分子）の構造'!L$45</f>
        <v>24869</v>
      </c>
      <c r="L62" s="135"/>
      <c r="M62" s="135"/>
      <c r="N62" s="135">
        <f>'将来負担比率（分子）の構造'!M$45</f>
        <v>22870</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46244</v>
      </c>
      <c r="C64" s="135"/>
      <c r="D64" s="135"/>
      <c r="E64" s="135">
        <f>'将来負担比率（分子）の構造'!J$43</f>
        <v>44535</v>
      </c>
      <c r="F64" s="135"/>
      <c r="G64" s="135"/>
      <c r="H64" s="135">
        <f>'将来負担比率（分子）の構造'!K$43</f>
        <v>42972</v>
      </c>
      <c r="I64" s="135"/>
      <c r="J64" s="135"/>
      <c r="K64" s="135">
        <f>'将来負担比率（分子）の構造'!L$43</f>
        <v>41038</v>
      </c>
      <c r="L64" s="135"/>
      <c r="M64" s="135"/>
      <c r="N64" s="135">
        <f>'将来負担比率（分子）の構造'!M$43</f>
        <v>37800</v>
      </c>
      <c r="O64" s="135"/>
      <c r="P64" s="135"/>
    </row>
    <row r="65" spans="1:16">
      <c r="A65" s="135" t="s">
        <v>26</v>
      </c>
      <c r="B65" s="135">
        <f>'将来負担比率（分子）の構造'!I$42</f>
        <v>1493</v>
      </c>
      <c r="C65" s="135"/>
      <c r="D65" s="135"/>
      <c r="E65" s="135">
        <f>'将来負担比率（分子）の構造'!J$42</f>
        <v>881</v>
      </c>
      <c r="F65" s="135"/>
      <c r="G65" s="135"/>
      <c r="H65" s="135">
        <f>'将来負担比率（分子）の構造'!K$42</f>
        <v>52</v>
      </c>
      <c r="I65" s="135"/>
      <c r="J65" s="135"/>
      <c r="K65" s="135">
        <f>'将来負担比率（分子）の構造'!L$42</f>
        <v>46</v>
      </c>
      <c r="L65" s="135"/>
      <c r="M65" s="135"/>
      <c r="N65" s="135">
        <f>'将来負担比率（分子）の構造'!M$42</f>
        <v>41</v>
      </c>
      <c r="O65" s="135"/>
      <c r="P65" s="135"/>
    </row>
    <row r="66" spans="1:16">
      <c r="A66" s="135" t="s">
        <v>25</v>
      </c>
      <c r="B66" s="135">
        <f>'将来負担比率（分子）の構造'!I$41</f>
        <v>201274</v>
      </c>
      <c r="C66" s="135"/>
      <c r="D66" s="135"/>
      <c r="E66" s="135">
        <f>'将来負担比率（分子）の構造'!J$41</f>
        <v>200580</v>
      </c>
      <c r="F66" s="135"/>
      <c r="G66" s="135"/>
      <c r="H66" s="135">
        <f>'将来負担比率（分子）の構造'!K$41</f>
        <v>218935</v>
      </c>
      <c r="I66" s="135"/>
      <c r="J66" s="135"/>
      <c r="K66" s="135">
        <f>'将来負担比率（分子）の構造'!L$41</f>
        <v>219339</v>
      </c>
      <c r="L66" s="135"/>
      <c r="M66" s="135"/>
      <c r="N66" s="135">
        <f>'将来負担比率（分子）の構造'!M$41</f>
        <v>217322</v>
      </c>
      <c r="O66" s="135"/>
      <c r="P66" s="135"/>
    </row>
    <row r="67" spans="1:16">
      <c r="A67" s="135" t="s">
        <v>63</v>
      </c>
      <c r="B67" s="135" t="e">
        <f>NA()</f>
        <v>#N/A</v>
      </c>
      <c r="C67" s="135">
        <f>IF(ISNUMBER('将来負担比率（分子）の構造'!I$52), IF('将来負担比率（分子）の構造'!I$52 &lt; 0, 0, '将来負担比率（分子）の構造'!I$52), NA())</f>
        <v>135088</v>
      </c>
      <c r="D67" s="135" t="e">
        <f>NA()</f>
        <v>#N/A</v>
      </c>
      <c r="E67" s="135" t="e">
        <f>NA()</f>
        <v>#N/A</v>
      </c>
      <c r="F67" s="135">
        <f>IF(ISNUMBER('将来負担比率（分子）の構造'!J$52), IF('将来負担比率（分子）の構造'!J$52 &lt; 0, 0, '将来負担比率（分子）の構造'!J$52), NA())</f>
        <v>132425</v>
      </c>
      <c r="G67" s="135" t="e">
        <f>NA()</f>
        <v>#N/A</v>
      </c>
      <c r="H67" s="135" t="e">
        <f>NA()</f>
        <v>#N/A</v>
      </c>
      <c r="I67" s="135">
        <f>IF(ISNUMBER('将来負担比率（分子）の構造'!K$52), IF('将来負担比率（分子）の構造'!K$52 &lt; 0, 0, '将来負担比率（分子）の構造'!K$52), NA())</f>
        <v>127949</v>
      </c>
      <c r="J67" s="135" t="e">
        <f>NA()</f>
        <v>#N/A</v>
      </c>
      <c r="K67" s="135" t="e">
        <f>NA()</f>
        <v>#N/A</v>
      </c>
      <c r="L67" s="135">
        <f>IF(ISNUMBER('将来負担比率（分子）の構造'!L$52), IF('将来負担比率（分子）の構造'!L$52 &lt; 0, 0, '将来負担比率（分子）の構造'!L$52), NA())</f>
        <v>123279</v>
      </c>
      <c r="M67" s="135" t="e">
        <f>NA()</f>
        <v>#N/A</v>
      </c>
      <c r="N67" s="135" t="e">
        <f>NA()</f>
        <v>#N/A</v>
      </c>
      <c r="O67" s="135">
        <f>IF(ISNUMBER('将来負担比率（分子）の構造'!M$52), IF('将来負担比率（分子）の構造'!M$52 &lt; 0, 0, '将来負担比率（分子）の構造'!M$52), NA())</f>
        <v>119276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2016-05-06T04:16:04Z</cp:lastPrinted>
  <dcterms:created xsi:type="dcterms:W3CDTF">2016-02-15T01:50:12Z</dcterms:created>
  <dcterms:modified xsi:type="dcterms:W3CDTF">2016-05-06T04:16:28Z</dcterms:modified>
</cp:coreProperties>
</file>