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100財政課\第1係〈情報系）\公会計\統一モデル（Ｈ28－）\令和２年度（令和元年度決算）\公表用\連結会計\"/>
    </mc:Choice>
  </mc:AlternateContent>
  <bookViews>
    <workbookView xWindow="0" yWindow="0" windowWidth="20490" windowHeight="6780"/>
  </bookViews>
  <sheets>
    <sheet name="連結有形固定資産明細・行政目的別明細（転記用）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TI番号" localSheetId="0">#REF!</definedName>
    <definedName name="CTI番号">#REF!</definedName>
    <definedName name="DB型２">[2]リスト!$A$2:$A$4</definedName>
    <definedName name="dsgdfgdfgd">#REF!</definedName>
    <definedName name="FAX番号" localSheetId="0">#REF!</definedName>
    <definedName name="FAX番号">#REF!</definedName>
    <definedName name="FDDW0012new">[3]リスト!$A$2:$A$4</definedName>
    <definedName name="fdfsd">#REF!</definedName>
    <definedName name="fdhfgdfsgdfsgr">#REF!</definedName>
    <definedName name="fdhgfdhgfdjghkghkgh">#REF!</definedName>
    <definedName name="fdsyrdhytdshfts">#REF!</definedName>
    <definedName name="fffff">[4]リスト!$A$2:$A$4</definedName>
    <definedName name="fgdhg">#REF!</definedName>
    <definedName name="fgfff">#REF!</definedName>
    <definedName name="ｆｇｆｇｆｇｆ">#REF!</definedName>
    <definedName name="fghgfhgfjghkgh">#REF!</definedName>
    <definedName name="gdfgdrtetstseydhshssg">#REF!</definedName>
    <definedName name="gdfghjtrjghjkkgh">#REF!</definedName>
    <definedName name="ｇｆｄｇｄｆｇｄ">#REF!</definedName>
    <definedName name="gfdhkhgkghdkhdgj">#REF!</definedName>
    <definedName name="gfgfgfgf">#REF!</definedName>
    <definedName name="ｇｆｇｆｇｆｈｄｔｈｄｔｈ">#REF!</definedName>
    <definedName name="gfhjljfjkygfjtfu">#REF!</definedName>
    <definedName name="ghgfjjkghkgh">#REF!</definedName>
    <definedName name="ghkghjkgjhkhjlhjku">#REF!</definedName>
    <definedName name="gjkgjkghjkgjf">#REF!</definedName>
    <definedName name="gkghkhjgkjhlhjl">#REF!</definedName>
    <definedName name="grfgdfrgh">#REF!</definedName>
    <definedName name="hdgfhgfjgfhjghkjghjk">#REF!</definedName>
    <definedName name="hdghgfhg">#REF!</definedName>
    <definedName name="hfghgfhgfhgfhjjkghkgh">#REF!</definedName>
    <definedName name="hfghjfjghykgh">#REF!</definedName>
    <definedName name="hgfdjhgfhjgthyjkgykgy">#REF!</definedName>
    <definedName name="hgfhdgfhgfd">#REF!</definedName>
    <definedName name="hgfjfjgfhj">#REF!</definedName>
    <definedName name="hgjkghkjhgjghjgh">#REF!</definedName>
    <definedName name="hkghkghkgjklfgkjghj">#REF!</definedName>
    <definedName name="hkghklhurytrf">#REF!</definedName>
    <definedName name="hkh">#REF!</definedName>
    <definedName name="hsdfgdfreertr">#REF!</definedName>
    <definedName name="jghfjghkghjklgjfklj">#REF!</definedName>
    <definedName name="jghfkjglhjl">#REF!</definedName>
    <definedName name="jghjghghjgh">#REF!</definedName>
    <definedName name="jghjghjytutftgf">#REF!</definedName>
    <definedName name="jghjghkgh">#REF!</definedName>
    <definedName name="jghkghjhjklhjlhj">#REF!</definedName>
    <definedName name="jghkghkghk">#REF!</definedName>
    <definedName name="ｊｇｙｋぎゅｋｙｋつｆｈｇｆ">#REF!</definedName>
    <definedName name="ｊｈｇｊｇｆｈｔｔｙｈｇｆｄｆｓｓ">#REF!</definedName>
    <definedName name="jhgkghjkgjklgjkgkghjgh">#REF!</definedName>
    <definedName name="jhj">#REF!</definedName>
    <definedName name="jhjh">#REF!</definedName>
    <definedName name="jkgfhghjgfhj">#REF!</definedName>
    <definedName name="ｊｙｆｊｇｆｈｇｆｇｆｈ">#REF!</definedName>
    <definedName name="kgfkgfhhjdhdtr">#REF!</definedName>
    <definedName name="kgfyukugfklful">#REF!</definedName>
    <definedName name="kghjklhjklhjljhf">#REF!</definedName>
    <definedName name="kghkgfhjkljglf">#REF!</definedName>
    <definedName name="kghkghjghjgfh">#REF!</definedName>
    <definedName name="khjkhjkhjkhj">#REF!</definedName>
    <definedName name="khkh">#REF!</definedName>
    <definedName name="kjghkghkgh">#REF!</definedName>
    <definedName name="klghjlkhjlghjkghfjygf">#REF!</definedName>
    <definedName name="lgfjhgjygftyjf">#REF!</definedName>
    <definedName name="_xlnm.Print_Area" localSheetId="0">'連結有形固定資産明細・行政目的別明細（転記用） '!$A$1:$K$47</definedName>
    <definedName name="ｔｆｊｆｔｙｊｔｇｄｆｇｄｆ">#REF!</definedName>
    <definedName name="trytrdjughkjgfhkgh">#REF!</definedName>
    <definedName name="UI変更有無" localSheetId="0">#REF!</definedName>
    <definedName name="UI変更有無">#REF!</definedName>
    <definedName name="utyitykig">#REF!</definedName>
    <definedName name="ytruytrjtyjghjj">#REF!</definedName>
    <definedName name="ytrytrytrytr">#REF!</definedName>
    <definedName name="エスカレーション担当者" localSheetId="0">#REF!</definedName>
    <definedName name="エスカレーション担当者">#REF!</definedName>
    <definedName name="エスカレーション日時" localSheetId="0">#REF!</definedName>
    <definedName name="エスカレーション日時">#REF!</definedName>
    <definedName name="オンライン障害" localSheetId="0">#REF!</definedName>
    <definedName name="オンライン障害">#REF!</definedName>
    <definedName name="カテゴリ１" localSheetId="0">#REF!</definedName>
    <definedName name="カテゴリ１">#REF!</definedName>
    <definedName name="カテゴリ２" localSheetId="0">#REF!</definedName>
    <definedName name="カテゴリ２">#REF!</definedName>
    <definedName name="カテゴリ３" localSheetId="0">#REF!</definedName>
    <definedName name="カテゴリ３">#REF!</definedName>
    <definedName name="グループ" localSheetId="0">#REF!</definedName>
    <definedName name="グループ">#REF!</definedName>
    <definedName name="ご連絡先" localSheetId="0">#REF!</definedName>
    <definedName name="ご連絡先">#REF!</definedName>
    <definedName name="チェックフラグ" localSheetId="0">#REF!</definedName>
    <definedName name="チェックフラグ">#REF!</definedName>
    <definedName name="データパッチ" localSheetId="0">#REF!</definedName>
    <definedName name="データパッチ">#REF!</definedName>
    <definedName name="プログラム修正" localSheetId="0">#REF!</definedName>
    <definedName name="プログラム修正">#REF!</definedName>
    <definedName name="リリース日" localSheetId="0">#REF!</definedName>
    <definedName name="リリース日">#REF!</definedName>
    <definedName name="運用SE受領日時" localSheetId="0">#REF!</definedName>
    <definedName name="運用SE受領日時">#REF!</definedName>
    <definedName name="運用SE担当者" localSheetId="0">#REF!</definedName>
    <definedName name="運用SE担当者">#REF!</definedName>
    <definedName name="影響範囲" localSheetId="0">#REF!</definedName>
    <definedName name="影響範囲">#REF!</definedName>
    <definedName name="画面ID" localSheetId="0">#REF!</definedName>
    <definedName name="画面ID">#REF!</definedName>
    <definedName name="画面名" localSheetId="0">#REF!</definedName>
    <definedName name="画面名">#REF!</definedName>
    <definedName name="会計">OFFSET([5]会計マスタ!$I$2,1,0,COUNTA([5]会計マスタ!$I:$I)-1,3)</definedName>
    <definedName name="会計Dropdown">OFFSET([5]会計マスタ!$E$2,1,0,COUNT([5]会計マスタ!$D:$D),1)</definedName>
    <definedName name="回復確認日時" localSheetId="0">#REF!</definedName>
    <definedName name="回復確認日時">#REF!</definedName>
    <definedName name="確認担当者" localSheetId="0">#REF!</definedName>
    <definedName name="確認担当者">#REF!</definedName>
    <definedName name="勘定科目テーブル">[6]勘定科目!$A$7:$X$577</definedName>
    <definedName name="管理番号" localSheetId="0">#REF!</definedName>
    <definedName name="管理番号">#REF!</definedName>
    <definedName name="件名" localSheetId="0">#REF!</definedName>
    <definedName name="件名">#REF!</definedName>
    <definedName name="原因分類" localSheetId="0">#REF!</definedName>
    <definedName name="原因分類">#REF!</definedName>
    <definedName name="公開不可" localSheetId="0">#REF!</definedName>
    <definedName name="公開不可">#REF!</definedName>
    <definedName name="作業日時開始" localSheetId="0">#REF!</definedName>
    <definedName name="作業日時開始">#REF!</definedName>
    <definedName name="作業日時終了" localSheetId="0">#REF!</definedName>
    <definedName name="作業日時終了">#REF!</definedName>
    <definedName name="受付区分" localSheetId="0">#REF!</definedName>
    <definedName name="受付区分">#REF!</definedName>
    <definedName name="受付時間" localSheetId="0">#REF!</definedName>
    <definedName name="受付時間">#REF!</definedName>
    <definedName name="受付日" localSheetId="0">#REF!</definedName>
    <definedName name="受付日">#REF!</definedName>
    <definedName name="受付日時" localSheetId="0">#REF!</definedName>
    <definedName name="受付日時">#REF!</definedName>
    <definedName name="所属" localSheetId="0">#REF!</definedName>
    <definedName name="所属">#REF!</definedName>
    <definedName name="詳細コード" localSheetId="0">#REF!</definedName>
    <definedName name="詳細コード">#REF!</definedName>
    <definedName name="障害発生日時" localSheetId="0">#REF!</definedName>
    <definedName name="障害発生日時">#REF!</definedName>
    <definedName name="状態" localSheetId="0">#REF!</definedName>
    <definedName name="状態">#REF!</definedName>
    <definedName name="職員番号" localSheetId="0">#REF!</definedName>
    <definedName name="職員番号">#REF!</definedName>
    <definedName name="職員名" localSheetId="0">#REF!</definedName>
    <definedName name="職員名">#REF!</definedName>
    <definedName name="切り分け完了日時" localSheetId="0">#REF!</definedName>
    <definedName name="切り分け完了日時">#REF!</definedName>
    <definedName name="切り分け担当者" localSheetId="0">#REF!</definedName>
    <definedName name="切り分け担当者">#REF!</definedName>
    <definedName name="対応サブシステムコード" localSheetId="0">#REF!</definedName>
    <definedName name="対応サブシステムコード">#REF!</definedName>
    <definedName name="対応サブシステム名" localSheetId="0">#REF!</definedName>
    <definedName name="対応サブシステム名">#REF!</definedName>
    <definedName name="対応システムコード" localSheetId="0">#REF!</definedName>
    <definedName name="対応システムコード">#REF!</definedName>
    <definedName name="対応システム名" localSheetId="0">#REF!</definedName>
    <definedName name="対応システム名">#REF!</definedName>
    <definedName name="対応策" localSheetId="0">#REF!</definedName>
    <definedName name="対応策">#REF!</definedName>
    <definedName name="対応策立案日時" localSheetId="0">#REF!</definedName>
    <definedName name="対応策立案日時">#REF!</definedName>
    <definedName name="対応変更結果" localSheetId="0">#REF!</definedName>
    <definedName name="対応変更結果">#REF!</definedName>
    <definedName name="担当Ope" localSheetId="0">#REF!</definedName>
    <definedName name="担当Ope">#REF!</definedName>
    <definedName name="担当者" localSheetId="0">#REF!</definedName>
    <definedName name="担当者">#REF!</definedName>
    <definedName name="調査結果内容" localSheetId="0">#REF!</definedName>
    <definedName name="調査結果内容">#REF!</definedName>
    <definedName name="調査内容" localSheetId="0">#REF!</definedName>
    <definedName name="調査内容">#REF!</definedName>
    <definedName name="適用日" localSheetId="0">#REF!</definedName>
    <definedName name="適用日">#REF!</definedName>
    <definedName name="電話番号" localSheetId="0">#REF!</definedName>
    <definedName name="電話番号">#REF!</definedName>
    <definedName name="内線" localSheetId="0">#REF!</definedName>
    <definedName name="内線">#REF!</definedName>
    <definedName name="納期設定" localSheetId="0">#REF!</definedName>
    <definedName name="納期設定">#REF!</definedName>
    <definedName name="部署" localSheetId="0">#REF!</definedName>
    <definedName name="部署">#REF!</definedName>
    <definedName name="変更環境" localSheetId="0">#REF!</definedName>
    <definedName name="変更環境">#REF!</definedName>
    <definedName name="変更情報変更点" localSheetId="0">#REF!</definedName>
    <definedName name="変更情報変更点">#REF!</definedName>
    <definedName name="変更内容" localSheetId="0">#REF!</definedName>
    <definedName name="変更内容">#REF!</definedName>
    <definedName name="凡例">[7]リスト!$B$2:$B$8</definedName>
    <definedName name="問合せ区分" localSheetId="0">#REF!</definedName>
    <definedName name="問合せ区分">#REF!</definedName>
    <definedName name="有り無し">[7]リスト!$A$2:$A$3</definedName>
    <definedName name="立案担当者" localSheetId="0">#REF!</definedName>
    <definedName name="立案担当者">#REF!</definedName>
    <definedName name="連絡事項" localSheetId="0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K46" i="1" s="1"/>
  <c r="J45" i="1"/>
  <c r="I45" i="1"/>
  <c r="H45" i="1"/>
  <c r="G45" i="1"/>
  <c r="F45" i="1"/>
  <c r="K45" i="1" s="1"/>
  <c r="E45" i="1"/>
  <c r="D45" i="1"/>
  <c r="K44" i="1"/>
  <c r="D44" i="1"/>
  <c r="D43" i="1"/>
  <c r="K43" i="1" s="1"/>
  <c r="J42" i="1"/>
  <c r="G42" i="1"/>
  <c r="D42" i="1"/>
  <c r="K42" i="1" s="1"/>
  <c r="J41" i="1"/>
  <c r="K41" i="1" s="1"/>
  <c r="D41" i="1"/>
  <c r="J40" i="1"/>
  <c r="I40" i="1"/>
  <c r="H40" i="1"/>
  <c r="G40" i="1"/>
  <c r="F40" i="1"/>
  <c r="K40" i="1" s="1"/>
  <c r="D40" i="1"/>
  <c r="J39" i="1"/>
  <c r="I39" i="1"/>
  <c r="H39" i="1"/>
  <c r="G39" i="1"/>
  <c r="F39" i="1"/>
  <c r="K39" i="1" s="1"/>
  <c r="D39" i="1"/>
  <c r="J38" i="1"/>
  <c r="I38" i="1"/>
  <c r="G38" i="1"/>
  <c r="F38" i="1"/>
  <c r="E38" i="1"/>
  <c r="K38" i="1" s="1"/>
  <c r="J33" i="1"/>
  <c r="I33" i="1"/>
  <c r="H33" i="1"/>
  <c r="G33" i="1"/>
  <c r="F33" i="1"/>
  <c r="E33" i="1"/>
  <c r="D33" i="1"/>
  <c r="K33" i="1" s="1"/>
  <c r="J32" i="1"/>
  <c r="I32" i="1"/>
  <c r="H32" i="1"/>
  <c r="G32" i="1"/>
  <c r="F32" i="1"/>
  <c r="K32" i="1" s="1"/>
  <c r="E32" i="1"/>
  <c r="D32" i="1"/>
  <c r="K31" i="1"/>
  <c r="G31" i="1"/>
  <c r="J30" i="1"/>
  <c r="I30" i="1"/>
  <c r="H30" i="1"/>
  <c r="G30" i="1"/>
  <c r="F30" i="1"/>
  <c r="K30" i="1" s="1"/>
  <c r="E30" i="1"/>
  <c r="D30" i="1"/>
  <c r="J29" i="1"/>
  <c r="I29" i="1"/>
  <c r="H29" i="1"/>
  <c r="G29" i="1"/>
  <c r="K29" i="1" s="1"/>
  <c r="F29" i="1"/>
  <c r="E29" i="1"/>
  <c r="D29" i="1"/>
  <c r="J21" i="1"/>
  <c r="I21" i="1"/>
  <c r="H21" i="1"/>
  <c r="G21" i="1"/>
  <c r="F21" i="1"/>
  <c r="E21" i="1"/>
  <c r="D21" i="1"/>
  <c r="J20" i="1"/>
  <c r="L44" i="1" s="1"/>
  <c r="G20" i="1"/>
  <c r="F20" i="1"/>
  <c r="E20" i="1"/>
  <c r="D20" i="1"/>
  <c r="M19" i="1"/>
  <c r="J19" i="1"/>
  <c r="L43" i="1" s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7" i="1"/>
  <c r="M17" i="1" s="1"/>
  <c r="I17" i="1"/>
  <c r="H17" i="1"/>
  <c r="G17" i="1"/>
  <c r="F17" i="1"/>
  <c r="E17" i="1"/>
  <c r="D17" i="1"/>
  <c r="J16" i="1"/>
  <c r="M16" i="1" s="1"/>
  <c r="G16" i="1"/>
  <c r="F16" i="1"/>
  <c r="E16" i="1"/>
  <c r="D16" i="1"/>
  <c r="J15" i="1"/>
  <c r="M15" i="1" s="1"/>
  <c r="I15" i="1"/>
  <c r="H15" i="1"/>
  <c r="G15" i="1"/>
  <c r="G22" i="1" s="1"/>
  <c r="F15" i="1"/>
  <c r="F22" i="1" s="1"/>
  <c r="E15" i="1"/>
  <c r="D15" i="1"/>
  <c r="J14" i="1"/>
  <c r="L38" i="1" s="1"/>
  <c r="G14" i="1"/>
  <c r="F14" i="1"/>
  <c r="E14" i="1"/>
  <c r="D14" i="1"/>
  <c r="I9" i="1"/>
  <c r="H9" i="1"/>
  <c r="G9" i="1"/>
  <c r="J9" i="1" s="1"/>
  <c r="F9" i="1"/>
  <c r="E9" i="1"/>
  <c r="D9" i="1"/>
  <c r="L8" i="1"/>
  <c r="J8" i="1"/>
  <c r="M8" i="1" s="1"/>
  <c r="I8" i="1"/>
  <c r="H8" i="1"/>
  <c r="G8" i="1"/>
  <c r="F8" i="1"/>
  <c r="E8" i="1"/>
  <c r="D8" i="1"/>
  <c r="G7" i="1"/>
  <c r="J7" i="1" s="1"/>
  <c r="F7" i="1"/>
  <c r="D7" i="1"/>
  <c r="J6" i="1"/>
  <c r="M6" i="1" s="1"/>
  <c r="G6" i="1"/>
  <c r="F6" i="1"/>
  <c r="E6" i="1"/>
  <c r="D6" i="1"/>
  <c r="I5" i="1"/>
  <c r="I22" i="1" s="1"/>
  <c r="H5" i="1"/>
  <c r="H22" i="1" s="1"/>
  <c r="G5" i="1"/>
  <c r="J5" i="1" s="1"/>
  <c r="F5" i="1"/>
  <c r="E5" i="1"/>
  <c r="E22" i="1" s="1"/>
  <c r="D5" i="1"/>
  <c r="D22" i="1" s="1"/>
  <c r="L31" i="1" l="1"/>
  <c r="M7" i="1"/>
  <c r="L33" i="1"/>
  <c r="M9" i="1"/>
  <c r="L42" i="1"/>
  <c r="L45" i="1"/>
  <c r="M5" i="1"/>
  <c r="L29" i="1"/>
  <c r="J22" i="1"/>
  <c r="L46" i="1" s="1"/>
  <c r="M14" i="1"/>
  <c r="M20" i="1"/>
  <c r="M21" i="1"/>
  <c r="L30" i="1"/>
  <c r="L32" i="1"/>
  <c r="L39" i="1"/>
  <c r="L40" i="1"/>
  <c r="L41" i="1"/>
  <c r="M18" i="1"/>
</calcChain>
</file>

<file path=xl/comments1.xml><?xml version="1.0" encoding="utf-8"?>
<comments xmlns="http://schemas.openxmlformats.org/spreadsheetml/2006/main">
  <authors>
    <author>奈良市役所</author>
  </authors>
  <commentList>
    <comment ref="J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R3.3.11 -1調整　小寺</t>
        </r>
      </text>
    </comment>
    <comment ref="D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R3.3.10
+1調整　小寺</t>
        </r>
      </text>
    </comment>
    <comment ref="E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R3.3.10　-1調整
小寺</t>
        </r>
      </text>
    </comment>
    <comment ref="J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R3.3.11 -1調整　小寺</t>
        </r>
      </text>
    </comment>
    <comment ref="K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R3.3.11 -2調整　小寺</t>
        </r>
      </text>
    </comment>
  </commentList>
</comments>
</file>

<file path=xl/sharedStrings.xml><?xml version="1.0" encoding="utf-8"?>
<sst xmlns="http://schemas.openxmlformats.org/spreadsheetml/2006/main" count="163" uniqueCount="37">
  <si>
    <t>連結財務書類附属明細書</t>
    <rPh sb="0" eb="2">
      <t>レンケツ</t>
    </rPh>
    <rPh sb="2" eb="4">
      <t>ザイム</t>
    </rPh>
    <rPh sb="4" eb="6">
      <t>ショルイ</t>
    </rPh>
    <rPh sb="6" eb="8">
      <t>フゾク</t>
    </rPh>
    <rPh sb="8" eb="11">
      <t>メイサイショ</t>
    </rPh>
    <phoneticPr fontId="5"/>
  </si>
  <si>
    <t>貸借対照表の内容に関する明細
資産項目の明細</t>
    <rPh sb="0" eb="2">
      <t>タイシャク</t>
    </rPh>
    <rPh sb="2" eb="5">
      <t>タイショウヒョウ</t>
    </rPh>
    <rPh sb="6" eb="8">
      <t>ナイヨウ</t>
    </rPh>
    <rPh sb="9" eb="10">
      <t>カン</t>
    </rPh>
    <rPh sb="12" eb="14">
      <t>メイサイ</t>
    </rPh>
    <rPh sb="15" eb="17">
      <t>シサン</t>
    </rPh>
    <rPh sb="17" eb="19">
      <t>コウモク</t>
    </rPh>
    <rPh sb="20" eb="22">
      <t>メイサイ</t>
    </rPh>
    <phoneticPr fontId="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</si>
  <si>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</si>
  <si>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</si>
  <si>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区分</t>
    <rPh sb="0" eb="2">
      <t>クブン</t>
    </rPh>
    <phoneticPr fontId="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</si>
  <si>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</si>
  <si>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</si>
  <si>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</si>
  <si>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</si>
  <si>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</si>
  <si>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</si>
  <si>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5"/>
  </si>
  <si>
    <t>↓財務書類の金額</t>
    <rPh sb="1" eb="3">
      <t>ザイム</t>
    </rPh>
    <rPh sb="3" eb="5">
      <t>ショルイ</t>
    </rPh>
    <rPh sb="6" eb="8">
      <t>キンガク</t>
    </rPh>
    <phoneticPr fontId="3"/>
  </si>
  <si>
    <t>差異</t>
    <rPh sb="0" eb="2">
      <t>サイ</t>
    </rPh>
    <phoneticPr fontId="3"/>
  </si>
  <si>
    <t xml:space="preserve"> 事業用資産</t>
    <rPh sb="1" eb="4">
      <t>ジギョウヨウ</t>
    </rPh>
    <rPh sb="4" eb="6">
      <t>シサン</t>
    </rPh>
    <phoneticPr fontId="5"/>
  </si>
  <si>
    <t>　  土地</t>
    <rPh sb="3" eb="5">
      <t>トチ</t>
    </rPh>
    <phoneticPr fontId="5"/>
  </si>
  <si>
    <t>-</t>
    <phoneticPr fontId="3"/>
  </si>
  <si>
    <t>　　立木竹</t>
    <rPh sb="2" eb="4">
      <t>タチキ</t>
    </rPh>
    <rPh sb="4" eb="5">
      <t>タケ</t>
    </rPh>
    <phoneticPr fontId="5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</si>
  <si>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</si>
  <si>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</si>
  <si>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5"/>
  </si>
  <si>
    <t>　　浮標等</t>
    <rPh sb="2" eb="4">
      <t>フヒョウ</t>
    </rPh>
    <rPh sb="4" eb="5">
      <t>ナド</t>
    </rPh>
    <phoneticPr fontId="5"/>
  </si>
  <si>
    <t>　　航空機</t>
    <rPh sb="2" eb="5">
      <t>コウクウキ</t>
    </rPh>
    <phoneticPr fontId="5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</si>
  <si>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</si>
  <si>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5"/>
  </si>
  <si>
    <t xml:space="preserve"> インフラ資産</t>
    <rPh sb="5" eb="7">
      <t>シサン</t>
    </rPh>
    <phoneticPr fontId="5"/>
  </si>
  <si>
    <t>　　土地</t>
    <rPh sb="2" eb="4">
      <t>トチ</t>
    </rPh>
    <phoneticPr fontId="5"/>
  </si>
  <si>
    <t xml:space="preserve"> 物品</t>
    <rPh sb="1" eb="3">
      <t>ブッピン</t>
    </rPh>
    <phoneticPr fontId="5"/>
  </si>
  <si>
    <t>合計</t>
    <rPh sb="0" eb="2">
      <t>ゴウケイ</t>
    </rPh>
    <phoneticPr fontId="5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</si>
  <si>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5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</si>
  <si>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</si>
  <si>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5"/>
  </si>
  <si>
    <t>福祉</t>
    <rPh sb="0" eb="2">
      <t>フクシ</t>
    </rPh>
    <phoneticPr fontId="5"/>
  </si>
  <si>
    <t>環境衛生</t>
    <rPh sb="0" eb="2">
      <t>カンキョウ</t>
    </rPh>
    <rPh sb="2" eb="4">
      <t>エイセイ</t>
    </rPh>
    <phoneticPr fontId="5"/>
  </si>
  <si>
    <t>産業振興</t>
    <rPh sb="0" eb="2">
      <t>サンギョウ</t>
    </rPh>
    <rPh sb="2" eb="4">
      <t>シンコウ</t>
    </rPh>
    <phoneticPr fontId="5"/>
  </si>
  <si>
    <t>消防</t>
    <rPh sb="0" eb="2">
      <t>ショウボウ</t>
    </rPh>
    <phoneticPr fontId="5"/>
  </si>
  <si>
    <t>総務</t>
    <rPh sb="0" eb="2">
      <t>ソウム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</si>
</sst>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5" xfId="2" applyFont="1" applyBorder="1" applyAlignment="1">
      <alignment horizontal="left" wrapText="1"/>
    </xf>
    <xf numFmtId="0" fontId="2" fillId="0" borderId="6" xfId="2" applyFont="1" applyBorder="1" applyAlignment="1">
      <alignment horizontal="left" wrapText="1"/>
    </xf>
    <xf numFmtId="176" fontId="2" fillId="0" borderId="5" xfId="2" applyNumberFormat="1" applyFont="1" applyBorder="1" applyAlignment="1">
      <alignment wrapText="1"/>
    </xf>
    <xf numFmtId="176" fontId="2" fillId="0" borderId="5" xfId="2" applyNumberFormat="1" applyFont="1" applyFill="1" applyBorder="1" applyAlignment="1">
      <alignment wrapText="1"/>
    </xf>
    <xf numFmtId="176" fontId="2" fillId="0" borderId="7" xfId="2" applyNumberFormat="1" applyFont="1" applyBorder="1" applyAlignment="1">
      <alignment wrapText="1"/>
    </xf>
    <xf numFmtId="176" fontId="2" fillId="0" borderId="6" xfId="2" applyNumberFormat="1" applyFont="1" applyBorder="1" applyAlignment="1">
      <alignment wrapText="1"/>
    </xf>
    <xf numFmtId="176" fontId="6" fillId="0" borderId="7" xfId="1" applyNumberFormat="1" applyFont="1" applyBorder="1" applyAlignment="1"/>
    <xf numFmtId="176" fontId="2" fillId="0" borderId="0" xfId="1" applyNumberFormat="1" applyFont="1" applyFill="1"/>
    <xf numFmtId="176" fontId="2" fillId="0" borderId="0" xfId="1" applyNumberFormat="1" applyFont="1"/>
    <xf numFmtId="0" fontId="2" fillId="0" borderId="5" xfId="2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176" fontId="2" fillId="0" borderId="2" xfId="2" applyNumberFormat="1" applyFont="1" applyBorder="1" applyAlignment="1">
      <alignment horizontal="center" vertical="center" wrapText="1"/>
    </xf>
    <xf numFmtId="176" fontId="2" fillId="0" borderId="4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/>
    </xf>
    <xf numFmtId="176" fontId="2" fillId="0" borderId="3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vertical="center"/>
    </xf>
    <xf numFmtId="176" fontId="2" fillId="0" borderId="3" xfId="2" applyNumberFormat="1" applyFont="1" applyFill="1" applyBorder="1" applyAlignment="1">
      <alignment vertical="center"/>
    </xf>
    <xf numFmtId="176" fontId="2" fillId="0" borderId="2" xfId="2" applyNumberFormat="1" applyFont="1" applyBorder="1" applyAlignment="1">
      <alignment vertical="center" wrapText="1"/>
    </xf>
    <xf numFmtId="176" fontId="2" fillId="0" borderId="4" xfId="2" applyNumberFormat="1" applyFont="1" applyBorder="1" applyAlignment="1">
      <alignment vertical="center" wrapText="1"/>
    </xf>
    <xf numFmtId="176" fontId="6" fillId="0" borderId="2" xfId="1" applyNumberFormat="1" applyFont="1" applyBorder="1" applyAlignment="1">
      <alignment vertical="center"/>
    </xf>
    <xf numFmtId="0" fontId="2" fillId="0" borderId="2" xfId="2" applyFont="1" applyBorder="1" applyAlignment="1">
      <alignment horizontal="left" vertical="center" wrapText="1"/>
    </xf>
    <xf numFmtId="176" fontId="2" fillId="0" borderId="3" xfId="2" applyNumberFormat="1" applyFont="1" applyBorder="1" applyAlignment="1">
      <alignment vertical="center" wrapText="1"/>
    </xf>
    <xf numFmtId="176" fontId="2" fillId="0" borderId="3" xfId="2" applyNumberFormat="1" applyFont="1" applyFill="1" applyBorder="1" applyAlignment="1">
      <alignment vertical="center" wrapText="1"/>
    </xf>
    <xf numFmtId="0" fontId="2" fillId="3" borderId="2" xfId="2" applyFont="1" applyFill="1" applyBorder="1" applyAlignment="1">
      <alignment horizontal="left" vertical="center"/>
    </xf>
    <xf numFmtId="176" fontId="2" fillId="0" borderId="3" xfId="2" applyNumberFormat="1" applyFont="1" applyFill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176" fontId="2" fillId="0" borderId="2" xfId="2" applyNumberFormat="1" applyFont="1" applyFill="1" applyBorder="1" applyAlignment="1">
      <alignment vertical="center" wrapText="1"/>
    </xf>
    <xf numFmtId="176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/>
    </xf>
    <xf numFmtId="176" fontId="2" fillId="0" borderId="3" xfId="2" applyNumberFormat="1" applyFont="1" applyFill="1" applyBorder="1" applyAlignment="1">
      <alignment horizontal="right" vertical="center" wrapText="1"/>
    </xf>
    <xf numFmtId="0" fontId="2" fillId="0" borderId="2" xfId="2" applyFont="1" applyFill="1" applyBorder="1" applyAlignment="1">
      <alignment horizontal="left" vertical="center" wrapText="1"/>
    </xf>
    <xf numFmtId="176" fontId="2" fillId="0" borderId="2" xfId="2" applyNumberFormat="1" applyFont="1" applyFill="1" applyBorder="1" applyAlignment="1">
      <alignment horizontal="right" vertical="center" wrapText="1"/>
    </xf>
    <xf numFmtId="176" fontId="2" fillId="0" borderId="4" xfId="2" applyNumberFormat="1" applyFont="1" applyBorder="1" applyAlignment="1">
      <alignment horizontal="right" vertical="center" wrapText="1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176" fontId="2" fillId="0" borderId="3" xfId="2" applyNumberFormat="1" applyFont="1" applyBorder="1" applyAlignment="1"/>
    <xf numFmtId="176" fontId="2" fillId="0" borderId="3" xfId="2" applyNumberFormat="1" applyFont="1" applyFill="1" applyBorder="1" applyAlignment="1"/>
    <xf numFmtId="176" fontId="2" fillId="0" borderId="2" xfId="2" applyNumberFormat="1" applyFont="1" applyBorder="1" applyAlignment="1"/>
    <xf numFmtId="0" fontId="2" fillId="0" borderId="0" xfId="2" applyFont="1" applyBorder="1" applyAlignment="1">
      <alignment horizontal="left" vertical="center"/>
    </xf>
    <xf numFmtId="176" fontId="2" fillId="0" borderId="0" xfId="2" applyNumberFormat="1" applyFont="1" applyBorder="1">
      <alignment vertical="center"/>
    </xf>
    <xf numFmtId="0" fontId="2" fillId="0" borderId="1" xfId="2" applyFont="1" applyBorder="1" applyAlignment="1">
      <alignment vertical="center"/>
    </xf>
    <xf numFmtId="0" fontId="2" fillId="0" borderId="0" xfId="2" applyFont="1" applyBorder="1">
      <alignment vertical="center"/>
    </xf>
    <xf numFmtId="0" fontId="6" fillId="0" borderId="1" xfId="1" applyFont="1" applyBorder="1" applyAlignment="1">
      <alignment horizontal="right" vertical="center"/>
    </xf>
    <xf numFmtId="0" fontId="2" fillId="2" borderId="7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176" fontId="2" fillId="3" borderId="3" xfId="2" applyNumberFormat="1" applyFont="1" applyFill="1" applyBorder="1" applyAlignment="1">
      <alignment vertical="center" wrapText="1"/>
    </xf>
    <xf numFmtId="176" fontId="6" fillId="0" borderId="2" xfId="2" applyNumberFormat="1" applyFont="1" applyFill="1" applyBorder="1" applyAlignment="1">
      <alignment vertical="center" wrapText="1"/>
    </xf>
    <xf numFmtId="176" fontId="2" fillId="0" borderId="2" xfId="2" applyNumberFormat="1" applyFont="1" applyFill="1" applyBorder="1" applyAlignment="1">
      <alignment vertical="center"/>
    </xf>
    <xf numFmtId="176" fontId="2" fillId="0" borderId="2" xfId="2" applyNumberFormat="1" applyFont="1" applyFill="1" applyBorder="1" applyAlignment="1">
      <alignment horizontal="right" vertical="center"/>
    </xf>
    <xf numFmtId="176" fontId="2" fillId="0" borderId="2" xfId="2" applyNumberFormat="1" applyFont="1" applyFill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2" fillId="0" borderId="4" xfId="2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176" fontId="6" fillId="0" borderId="2" xfId="2" applyNumberFormat="1" applyFont="1" applyFill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0" xfId="1" applyFont="1" applyFill="1"/>
  </cellXfs>
  <cellStyles count="3">
    <cellStyle name="標準" xfId="0" builtinId="0"/>
    <cellStyle name="標準 10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99;&#32080;&#22266;&#23450;&#36039;&#29987;&#12398;&#26126;&#32048;&#65288;&#20844;&#34920;&#2999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-fil001\&#20849;&#26377;\200100&#36001;&#25919;&#35506;\&#9679;&#36001;&#21209;&#35519;&#26619;&#20418;&#9679;\&#20844;&#20250;&#35336;\&#32113;&#19968;&#12514;&#12487;&#12523;&#65288;&#65320;28&#65293;&#65289;\&#24179;&#25104;&#65299;&#65296;&#24180;&#24230;&#65288;&#24179;&#25104;&#65298;&#65305;&#24180;&#24230;&#27770;&#31639;&#65289;\02&#20840;&#20307;&#36001;&#21209;&#26360;&#39006;\&#65288;&#23436;&#25104;&#65289;&#36899;&#32080;&#32068;&#26367;&#34920;_&#27700;&#36947;&#20107;&#26989;&#65288;&#27861;&#36969;&#27770;&#31639;&#26360;&#65289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結有形固定資産明細・行政目的別明細（転記用） "/>
      <sheetName val="奈良県市町村総合事務組合済"/>
      <sheetName val="清美公社済"/>
      <sheetName val="後期高齢広域連合済"/>
      <sheetName val="山辺環境衛生組合済"/>
      <sheetName val="市街地開発済"/>
      <sheetName val="生涯学習財団済"/>
      <sheetName val="総合財団済"/>
      <sheetName val="まちづくり奈良"/>
      <sheetName val="全体有形固定資産明細・行政目的別明細（転記用）"/>
      <sheetName val="公営企業会計を除く市の会計（有形固定資産）"/>
      <sheetName val="公営企業会計を除く市の会計（行政目的別）"/>
      <sheetName val="病院事業"/>
      <sheetName val="水道事業"/>
      <sheetName val="下水道"/>
      <sheetName val="都祁水道"/>
      <sheetName val="月ヶ瀬簡易水道"/>
      <sheetName val="Sheet1"/>
    </sheetNames>
    <sheetDataSet>
      <sheetData sheetId="0"/>
      <sheetData sheetId="1">
        <row r="9">
          <cell r="C9">
            <v>90252544</v>
          </cell>
          <cell r="D9">
            <v>1073526</v>
          </cell>
          <cell r="F9">
            <v>91326070</v>
          </cell>
          <cell r="G9">
            <v>34391777</v>
          </cell>
          <cell r="H9">
            <v>1565237</v>
          </cell>
        </row>
        <row r="10">
          <cell r="C10">
            <v>24769231</v>
          </cell>
          <cell r="F10">
            <v>24769231</v>
          </cell>
        </row>
        <row r="12">
          <cell r="C12">
            <v>61216923</v>
          </cell>
          <cell r="D12">
            <v>1059569</v>
          </cell>
          <cell r="F12">
            <v>62276492</v>
          </cell>
          <cell r="G12">
            <v>31459764</v>
          </cell>
          <cell r="H12">
            <v>1139660</v>
          </cell>
        </row>
        <row r="13">
          <cell r="C13">
            <v>4266390</v>
          </cell>
          <cell r="D13">
            <v>13957</v>
          </cell>
          <cell r="F13">
            <v>4280347</v>
          </cell>
          <cell r="G13">
            <v>2932013</v>
          </cell>
          <cell r="H13">
            <v>425577</v>
          </cell>
        </row>
        <row r="25">
          <cell r="C25">
            <v>495628</v>
          </cell>
          <cell r="F25">
            <v>495628</v>
          </cell>
          <cell r="G25">
            <v>441195</v>
          </cell>
          <cell r="H25">
            <v>9042</v>
          </cell>
        </row>
        <row r="30">
          <cell r="I30">
            <v>56934293</v>
          </cell>
        </row>
        <row r="31">
          <cell r="I31">
            <v>24769231</v>
          </cell>
        </row>
        <row r="33">
          <cell r="I33">
            <v>30816728</v>
          </cell>
        </row>
        <row r="34">
          <cell r="I34">
            <v>1348334</v>
          </cell>
        </row>
        <row r="46">
          <cell r="I46">
            <v>54433</v>
          </cell>
        </row>
        <row r="47">
          <cell r="I47">
            <v>56988726</v>
          </cell>
        </row>
      </sheetData>
      <sheetData sheetId="2">
        <row r="5">
          <cell r="C5">
            <v>41962800</v>
          </cell>
          <cell r="F5">
            <v>41962800</v>
          </cell>
          <cell r="K5">
            <v>41962800</v>
          </cell>
        </row>
        <row r="6">
          <cell r="C6">
            <v>288100547</v>
          </cell>
          <cell r="D6">
            <v>1420550</v>
          </cell>
          <cell r="F6">
            <v>289521097</v>
          </cell>
          <cell r="H6">
            <v>3696628</v>
          </cell>
          <cell r="J6">
            <v>217858952</v>
          </cell>
          <cell r="K6">
            <v>71662145</v>
          </cell>
        </row>
        <row r="7">
          <cell r="C7">
            <v>76952110</v>
          </cell>
          <cell r="F7">
            <v>76952110</v>
          </cell>
          <cell r="H7">
            <v>202756</v>
          </cell>
          <cell r="J7">
            <v>75720849</v>
          </cell>
          <cell r="K7">
            <v>1231261</v>
          </cell>
        </row>
        <row r="12">
          <cell r="C12">
            <v>3038489</v>
          </cell>
          <cell r="F12">
            <v>3038489</v>
          </cell>
          <cell r="H12">
            <v>5304</v>
          </cell>
          <cell r="J12">
            <v>3038478</v>
          </cell>
          <cell r="K12">
            <v>11</v>
          </cell>
        </row>
        <row r="13">
          <cell r="C13">
            <v>233024680</v>
          </cell>
          <cell r="D13">
            <v>25943474</v>
          </cell>
          <cell r="E13">
            <v>12950001</v>
          </cell>
          <cell r="F13">
            <v>246018153</v>
          </cell>
          <cell r="H13">
            <v>6467128</v>
          </cell>
          <cell r="I13">
            <v>12949997</v>
          </cell>
          <cell r="J13">
            <v>223163526</v>
          </cell>
          <cell r="K13">
            <v>22854627</v>
          </cell>
        </row>
        <row r="14">
          <cell r="C14">
            <v>28797228</v>
          </cell>
          <cell r="D14">
            <v>2715360</v>
          </cell>
          <cell r="E14">
            <v>610832</v>
          </cell>
          <cell r="F14">
            <v>30901756</v>
          </cell>
          <cell r="H14">
            <v>1170940</v>
          </cell>
          <cell r="I14">
            <v>610831</v>
          </cell>
          <cell r="J14">
            <v>26466523</v>
          </cell>
          <cell r="K14">
            <v>4435233</v>
          </cell>
        </row>
        <row r="18">
          <cell r="K18">
            <v>142146077</v>
          </cell>
        </row>
      </sheetData>
      <sheetData sheetId="3">
        <row r="9">
          <cell r="D9">
            <v>271</v>
          </cell>
          <cell r="F9">
            <v>0</v>
          </cell>
          <cell r="J9">
            <v>271</v>
          </cell>
          <cell r="L9">
            <v>233</v>
          </cell>
          <cell r="N9">
            <v>19</v>
          </cell>
        </row>
        <row r="12">
          <cell r="D12">
            <v>271</v>
          </cell>
          <cell r="F12">
            <v>0</v>
          </cell>
          <cell r="J12">
            <v>271</v>
          </cell>
          <cell r="L12">
            <v>233</v>
          </cell>
          <cell r="N12">
            <v>19</v>
          </cell>
        </row>
        <row r="25">
          <cell r="D25">
            <v>206748</v>
          </cell>
          <cell r="F25">
            <v>1313</v>
          </cell>
          <cell r="H25">
            <v>0</v>
          </cell>
          <cell r="J25">
            <v>208061</v>
          </cell>
          <cell r="L25">
            <v>50986</v>
          </cell>
          <cell r="N25">
            <v>4153</v>
          </cell>
        </row>
        <row r="32">
          <cell r="R32">
            <v>38</v>
          </cell>
        </row>
        <row r="35">
          <cell r="R35">
            <v>38</v>
          </cell>
        </row>
        <row r="48">
          <cell r="H48">
            <v>156345</v>
          </cell>
          <cell r="P48">
            <v>730</v>
          </cell>
        </row>
        <row r="49">
          <cell r="H49">
            <v>156345</v>
          </cell>
          <cell r="P49">
            <v>768</v>
          </cell>
        </row>
      </sheetData>
      <sheetData sheetId="4">
        <row r="5">
          <cell r="D5">
            <v>67744</v>
          </cell>
          <cell r="E5">
            <v>1217</v>
          </cell>
          <cell r="G5">
            <v>68961</v>
          </cell>
          <cell r="H5">
            <v>57717</v>
          </cell>
          <cell r="I5">
            <v>2729</v>
          </cell>
        </row>
        <row r="6">
          <cell r="D6">
            <v>4269</v>
          </cell>
          <cell r="E6">
            <v>77</v>
          </cell>
          <cell r="G6">
            <v>4346</v>
          </cell>
        </row>
        <row r="8">
          <cell r="D8">
            <v>63475</v>
          </cell>
          <cell r="E8">
            <v>1140</v>
          </cell>
          <cell r="G8">
            <v>64615</v>
          </cell>
          <cell r="H8">
            <v>57717</v>
          </cell>
          <cell r="I8">
            <v>2729</v>
          </cell>
        </row>
        <row r="15">
          <cell r="E15">
            <v>1583</v>
          </cell>
          <cell r="G15">
            <v>1583</v>
          </cell>
          <cell r="H15">
            <v>13</v>
          </cell>
          <cell r="I15">
            <v>13</v>
          </cell>
          <cell r="J15">
            <v>1570</v>
          </cell>
        </row>
        <row r="18">
          <cell r="E18">
            <v>1583</v>
          </cell>
          <cell r="G18">
            <v>1583</v>
          </cell>
          <cell r="H18">
            <v>13</v>
          </cell>
          <cell r="I18">
            <v>13</v>
          </cell>
          <cell r="J18">
            <v>1570</v>
          </cell>
        </row>
        <row r="21">
          <cell r="D21">
            <v>193229</v>
          </cell>
          <cell r="E21">
            <v>3469</v>
          </cell>
          <cell r="G21">
            <v>196698</v>
          </cell>
          <cell r="H21">
            <v>183881</v>
          </cell>
          <cell r="I21">
            <v>5153</v>
          </cell>
        </row>
        <row r="29">
          <cell r="G29">
            <v>11244</v>
          </cell>
        </row>
        <row r="30">
          <cell r="G30">
            <v>4346</v>
          </cell>
        </row>
        <row r="32">
          <cell r="G32">
            <v>6898</v>
          </cell>
        </row>
        <row r="42">
          <cell r="G42">
            <v>1570</v>
          </cell>
        </row>
        <row r="45">
          <cell r="G45">
            <v>12817</v>
          </cell>
        </row>
        <row r="46">
          <cell r="G46">
            <v>25631</v>
          </cell>
        </row>
      </sheetData>
      <sheetData sheetId="5">
        <row r="6">
          <cell r="C6">
            <v>32313632</v>
          </cell>
          <cell r="F6">
            <v>32313632</v>
          </cell>
          <cell r="H6">
            <v>1230662</v>
          </cell>
          <cell r="J6">
            <v>18368258</v>
          </cell>
          <cell r="K6">
            <v>13945374</v>
          </cell>
        </row>
        <row r="12">
          <cell r="C12">
            <v>541000</v>
          </cell>
          <cell r="F12">
            <v>541000</v>
          </cell>
          <cell r="H12">
            <v>61813</v>
          </cell>
          <cell r="J12">
            <v>355558</v>
          </cell>
          <cell r="K12">
            <v>185442</v>
          </cell>
        </row>
        <row r="13">
          <cell r="C13">
            <v>794915</v>
          </cell>
          <cell r="F13">
            <v>794915</v>
          </cell>
          <cell r="J13">
            <v>794914</v>
          </cell>
          <cell r="K13">
            <v>1</v>
          </cell>
        </row>
        <row r="14">
          <cell r="C14">
            <v>496450</v>
          </cell>
          <cell r="F14">
            <v>496450</v>
          </cell>
          <cell r="H14">
            <v>91145</v>
          </cell>
          <cell r="J14">
            <v>223014</v>
          </cell>
          <cell r="K14">
            <v>273436</v>
          </cell>
        </row>
        <row r="18">
          <cell r="K18">
            <v>14404253</v>
          </cell>
        </row>
      </sheetData>
      <sheetData sheetId="6">
        <row r="15">
          <cell r="C15">
            <v>100440864</v>
          </cell>
          <cell r="D15">
            <v>0</v>
          </cell>
          <cell r="F15">
            <v>100440864</v>
          </cell>
          <cell r="H15">
            <v>17885448</v>
          </cell>
          <cell r="J15">
            <v>66803940</v>
          </cell>
          <cell r="K15">
            <v>33636924</v>
          </cell>
        </row>
        <row r="18">
          <cell r="K18">
            <v>33636924</v>
          </cell>
        </row>
      </sheetData>
      <sheetData sheetId="7">
        <row r="14">
          <cell r="C14">
            <v>1019370</v>
          </cell>
          <cell r="D14">
            <v>1329179</v>
          </cell>
          <cell r="F14">
            <v>2348549</v>
          </cell>
          <cell r="H14">
            <v>0</v>
          </cell>
          <cell r="J14">
            <v>1130131</v>
          </cell>
          <cell r="K14">
            <v>1218418</v>
          </cell>
        </row>
        <row r="18">
          <cell r="K18">
            <v>1218418</v>
          </cell>
        </row>
      </sheetData>
      <sheetData sheetId="8">
        <row r="14">
          <cell r="E14">
            <v>0</v>
          </cell>
          <cell r="F14">
            <v>0</v>
          </cell>
          <cell r="K14">
            <v>0</v>
          </cell>
        </row>
        <row r="18">
          <cell r="K18">
            <v>0</v>
          </cell>
        </row>
      </sheetData>
      <sheetData sheetId="9"/>
      <sheetData sheetId="10">
        <row r="6">
          <cell r="B6">
            <v>423624664494</v>
          </cell>
          <cell r="C6">
            <v>4762354788</v>
          </cell>
          <cell r="D6">
            <v>368159198</v>
          </cell>
          <cell r="E6">
            <v>428018860084</v>
          </cell>
          <cell r="F6">
            <v>148284780741</v>
          </cell>
          <cell r="G6">
            <v>5050528441</v>
          </cell>
        </row>
        <row r="7">
          <cell r="B7">
            <v>192465898473</v>
          </cell>
          <cell r="C7">
            <v>118985381</v>
          </cell>
          <cell r="D7">
            <v>172171134</v>
          </cell>
          <cell r="E7">
            <v>192412712720</v>
          </cell>
        </row>
        <row r="9">
          <cell r="B9">
            <v>192703655830</v>
          </cell>
          <cell r="C9">
            <v>741165461</v>
          </cell>
          <cell r="D9">
            <v>159793478</v>
          </cell>
          <cell r="E9">
            <v>193285027813</v>
          </cell>
          <cell r="F9">
            <v>117603205220</v>
          </cell>
          <cell r="G9">
            <v>4243374533</v>
          </cell>
        </row>
        <row r="10">
          <cell r="B10">
            <v>2935979541</v>
          </cell>
          <cell r="C10">
            <v>2484976754</v>
          </cell>
          <cell r="D10">
            <v>0</v>
          </cell>
          <cell r="E10">
            <v>5420956295</v>
          </cell>
          <cell r="F10">
            <v>630750072</v>
          </cell>
          <cell r="G10">
            <v>214146693</v>
          </cell>
        </row>
        <row r="11">
          <cell r="B11">
            <v>34175048698</v>
          </cell>
          <cell r="C11">
            <v>73193464</v>
          </cell>
          <cell r="D11">
            <v>36194586</v>
          </cell>
          <cell r="E11">
            <v>34212047576</v>
          </cell>
          <cell r="F11">
            <v>30050825449</v>
          </cell>
          <cell r="G11">
            <v>593007215</v>
          </cell>
        </row>
        <row r="16">
          <cell r="B16">
            <v>1344081952</v>
          </cell>
          <cell r="C16">
            <v>1344033728</v>
          </cell>
          <cell r="D16">
            <v>0</v>
          </cell>
          <cell r="E16">
            <v>2688115680</v>
          </cell>
          <cell r="H16">
            <v>2688115680</v>
          </cell>
        </row>
        <row r="17">
          <cell r="B17">
            <v>319369043044</v>
          </cell>
          <cell r="C17">
            <v>3122330496</v>
          </cell>
          <cell r="D17">
            <v>3688343</v>
          </cell>
          <cell r="E17">
            <v>322487685197</v>
          </cell>
          <cell r="F17">
            <v>186489726469</v>
          </cell>
          <cell r="G17">
            <v>5370625750</v>
          </cell>
          <cell r="H17">
            <v>135997958728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H18">
            <v>0</v>
          </cell>
        </row>
        <row r="19">
          <cell r="B19">
            <v>11389547159</v>
          </cell>
          <cell r="C19">
            <v>1076714993</v>
          </cell>
          <cell r="D19">
            <v>3688343</v>
          </cell>
          <cell r="E19">
            <v>12462573809</v>
          </cell>
          <cell r="H19">
            <v>12462573809</v>
          </cell>
        </row>
        <row r="20">
          <cell r="B20">
            <v>194079236</v>
          </cell>
          <cell r="C20">
            <v>0</v>
          </cell>
          <cell r="D20">
            <v>0</v>
          </cell>
          <cell r="E20">
            <v>194079236</v>
          </cell>
          <cell r="H20">
            <v>194079236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H21">
            <v>0</v>
          </cell>
        </row>
        <row r="22">
          <cell r="B22">
            <v>15272600</v>
          </cell>
          <cell r="C22">
            <v>0</v>
          </cell>
          <cell r="D22">
            <v>0</v>
          </cell>
          <cell r="E22">
            <v>15272600</v>
          </cell>
          <cell r="H22">
            <v>15272600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H23">
            <v>0</v>
          </cell>
        </row>
        <row r="24">
          <cell r="B24">
            <v>67675472066</v>
          </cell>
          <cell r="C24">
            <v>81357390</v>
          </cell>
          <cell r="D24">
            <v>0</v>
          </cell>
          <cell r="E24">
            <v>67756829456</v>
          </cell>
          <cell r="H24">
            <v>67756829456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H25">
            <v>0</v>
          </cell>
        </row>
        <row r="26">
          <cell r="B26">
            <v>112441683</v>
          </cell>
          <cell r="C26">
            <v>0</v>
          </cell>
          <cell r="D26">
            <v>0</v>
          </cell>
          <cell r="E26">
            <v>112441683</v>
          </cell>
          <cell r="H26">
            <v>112441683</v>
          </cell>
        </row>
        <row r="27">
          <cell r="B27">
            <v>1155321912</v>
          </cell>
          <cell r="C27">
            <v>0</v>
          </cell>
          <cell r="D27">
            <v>0</v>
          </cell>
          <cell r="E27">
            <v>1155321912</v>
          </cell>
          <cell r="H27">
            <v>1155321912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H28">
            <v>0</v>
          </cell>
        </row>
        <row r="29">
          <cell r="B29">
            <v>260125200</v>
          </cell>
          <cell r="C29">
            <v>0</v>
          </cell>
          <cell r="D29">
            <v>0</v>
          </cell>
          <cell r="E29">
            <v>260125200</v>
          </cell>
          <cell r="H29">
            <v>260125200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H30">
            <v>0</v>
          </cell>
        </row>
        <row r="31">
          <cell r="B31">
            <v>13721284</v>
          </cell>
          <cell r="C31">
            <v>0</v>
          </cell>
          <cell r="D31">
            <v>0</v>
          </cell>
          <cell r="E31">
            <v>13721284</v>
          </cell>
          <cell r="H31">
            <v>13721284</v>
          </cell>
        </row>
        <row r="32">
          <cell r="B32">
            <v>21514382660</v>
          </cell>
          <cell r="C32">
            <v>89334708</v>
          </cell>
          <cell r="E32">
            <v>21603717368</v>
          </cell>
          <cell r="F32">
            <v>16557862173</v>
          </cell>
          <cell r="G32">
            <v>290638445</v>
          </cell>
          <cell r="H32">
            <v>5045855195</v>
          </cell>
        </row>
        <row r="33">
          <cell r="B33">
            <v>5095673</v>
          </cell>
          <cell r="C33">
            <v>0</v>
          </cell>
          <cell r="E33">
            <v>5095673</v>
          </cell>
          <cell r="F33">
            <v>464286</v>
          </cell>
          <cell r="G33">
            <v>163812</v>
          </cell>
          <cell r="H33">
            <v>4631387</v>
          </cell>
        </row>
        <row r="34">
          <cell r="B34">
            <v>0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0</v>
          </cell>
          <cell r="C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0</v>
          </cell>
          <cell r="C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0</v>
          </cell>
          <cell r="C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0</v>
          </cell>
          <cell r="C38">
            <v>19157025</v>
          </cell>
          <cell r="E38">
            <v>19157025</v>
          </cell>
          <cell r="F38">
            <v>0</v>
          </cell>
          <cell r="G38">
            <v>0</v>
          </cell>
          <cell r="H38">
            <v>19157025</v>
          </cell>
        </row>
        <row r="39">
          <cell r="B39">
            <v>0</v>
          </cell>
          <cell r="C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0</v>
          </cell>
          <cell r="C40">
            <v>5344467</v>
          </cell>
          <cell r="E40">
            <v>5344467</v>
          </cell>
          <cell r="F40">
            <v>0</v>
          </cell>
          <cell r="G40">
            <v>0</v>
          </cell>
          <cell r="H40">
            <v>5344467</v>
          </cell>
        </row>
        <row r="41">
          <cell r="B41">
            <v>0</v>
          </cell>
          <cell r="C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3829000000</v>
          </cell>
          <cell r="C42">
            <v>0</v>
          </cell>
          <cell r="E42">
            <v>3829000000</v>
          </cell>
          <cell r="F42">
            <v>418376000</v>
          </cell>
          <cell r="G42">
            <v>53606000</v>
          </cell>
          <cell r="H42">
            <v>3410624000</v>
          </cell>
        </row>
        <row r="43">
          <cell r="B43">
            <v>0</v>
          </cell>
          <cell r="C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0</v>
          </cell>
          <cell r="C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89977497</v>
          </cell>
          <cell r="C45">
            <v>0</v>
          </cell>
          <cell r="E45">
            <v>89977497</v>
          </cell>
          <cell r="F45">
            <v>5398648</v>
          </cell>
          <cell r="G45">
            <v>2699324</v>
          </cell>
          <cell r="H45">
            <v>84578849</v>
          </cell>
        </row>
        <row r="46">
          <cell r="B46">
            <v>125643515</v>
          </cell>
          <cell r="C46">
            <v>0</v>
          </cell>
          <cell r="E46">
            <v>125643515</v>
          </cell>
          <cell r="F46">
            <v>5835784</v>
          </cell>
          <cell r="G46">
            <v>2973619</v>
          </cell>
          <cell r="H46">
            <v>119807731</v>
          </cell>
        </row>
        <row r="47">
          <cell r="B47">
            <v>170972095434</v>
          </cell>
          <cell r="C47">
            <v>284719246</v>
          </cell>
          <cell r="E47">
            <v>171256814680</v>
          </cell>
          <cell r="F47">
            <v>136308925163</v>
          </cell>
          <cell r="G47">
            <v>4267870878</v>
          </cell>
          <cell r="H47">
            <v>34947889517</v>
          </cell>
        </row>
        <row r="48">
          <cell r="B48">
            <v>2698642871</v>
          </cell>
          <cell r="C48">
            <v>27105537</v>
          </cell>
          <cell r="E48">
            <v>2725748408</v>
          </cell>
          <cell r="F48">
            <v>2119067270</v>
          </cell>
          <cell r="G48">
            <v>40138933</v>
          </cell>
          <cell r="H48">
            <v>606681138</v>
          </cell>
        </row>
        <row r="49">
          <cell r="B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38056569393</v>
          </cell>
          <cell r="C52">
            <v>53433743</v>
          </cell>
          <cell r="D52">
            <v>0</v>
          </cell>
          <cell r="E52">
            <v>38110003136</v>
          </cell>
          <cell r="F52">
            <v>31064054973</v>
          </cell>
          <cell r="G52">
            <v>707663653</v>
          </cell>
          <cell r="H52">
            <v>7045948163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82560786</v>
          </cell>
          <cell r="E59">
            <v>82560786</v>
          </cell>
          <cell r="F59">
            <v>9742172</v>
          </cell>
          <cell r="G59">
            <v>4871086</v>
          </cell>
          <cell r="H59">
            <v>72818614</v>
          </cell>
        </row>
        <row r="61">
          <cell r="B61">
            <v>1179094075</v>
          </cell>
          <cell r="C61">
            <v>1485163387</v>
          </cell>
          <cell r="D61">
            <v>0</v>
          </cell>
          <cell r="E61">
            <v>2664257462</v>
          </cell>
          <cell r="H61">
            <v>2664257462</v>
          </cell>
        </row>
        <row r="62">
          <cell r="B62">
            <v>11382325401</v>
          </cell>
          <cell r="C62">
            <v>190281942</v>
          </cell>
          <cell r="D62">
            <v>342318653</v>
          </cell>
          <cell r="E62">
            <v>11230288690</v>
          </cell>
          <cell r="F62">
            <v>7897064506</v>
          </cell>
          <cell r="G62">
            <v>407620078</v>
          </cell>
        </row>
      </sheetData>
      <sheetData sheetId="11">
        <row r="6">
          <cell r="B6">
            <v>37180169119</v>
          </cell>
          <cell r="C6">
            <v>147974290641</v>
          </cell>
          <cell r="D6">
            <v>18694567095</v>
          </cell>
          <cell r="E6">
            <v>8237763179</v>
          </cell>
          <cell r="F6">
            <v>4483296855</v>
          </cell>
          <cell r="G6">
            <v>5524811553</v>
          </cell>
          <cell r="H6">
            <v>57639180901</v>
          </cell>
        </row>
        <row r="7">
          <cell r="B7">
            <v>16250690150</v>
          </cell>
          <cell r="C7">
            <v>121721573605</v>
          </cell>
          <cell r="D7">
            <v>9447048916</v>
          </cell>
          <cell r="E7">
            <v>2970335092</v>
          </cell>
          <cell r="F7">
            <v>2889987478</v>
          </cell>
          <cell r="G7">
            <v>2287875924</v>
          </cell>
          <cell r="H7">
            <v>36845201555</v>
          </cell>
        </row>
        <row r="9">
          <cell r="B9">
            <v>20278424622</v>
          </cell>
          <cell r="C9">
            <v>21108973635</v>
          </cell>
          <cell r="D9">
            <v>7959192224</v>
          </cell>
          <cell r="E9">
            <v>3016091750</v>
          </cell>
          <cell r="F9">
            <v>1496584949</v>
          </cell>
          <cell r="G9">
            <v>2712463517</v>
          </cell>
          <cell r="H9">
            <v>19110091896</v>
          </cell>
        </row>
        <row r="10">
          <cell r="B10">
            <v>11500804</v>
          </cell>
          <cell r="C10">
            <v>3272230157</v>
          </cell>
          <cell r="D10">
            <v>941891103</v>
          </cell>
          <cell r="E10">
            <v>135580773</v>
          </cell>
          <cell r="F10">
            <v>60749795</v>
          </cell>
          <cell r="G10">
            <v>7816400</v>
          </cell>
          <cell r="H10">
            <v>360437191</v>
          </cell>
        </row>
        <row r="11">
          <cell r="B11">
            <v>639553543</v>
          </cell>
          <cell r="C11">
            <v>653166564</v>
          </cell>
          <cell r="D11">
            <v>203909372</v>
          </cell>
          <cell r="E11">
            <v>1445831564</v>
          </cell>
          <cell r="F11">
            <v>35974633</v>
          </cell>
          <cell r="G11">
            <v>515105712</v>
          </cell>
          <cell r="H11">
            <v>667680739</v>
          </cell>
        </row>
        <row r="16">
          <cell r="C16">
            <v>1218346680</v>
          </cell>
          <cell r="D16">
            <v>142525480</v>
          </cell>
          <cell r="E16">
            <v>669924000</v>
          </cell>
          <cell r="G16">
            <v>1550000</v>
          </cell>
          <cell r="H16">
            <v>655769520</v>
          </cell>
        </row>
        <row r="17">
          <cell r="B17">
            <v>134114746398</v>
          </cell>
          <cell r="D17">
            <v>156171305</v>
          </cell>
          <cell r="E17">
            <v>1157213912</v>
          </cell>
          <cell r="F17">
            <v>263044455</v>
          </cell>
          <cell r="G17">
            <v>112441683</v>
          </cell>
          <cell r="H17">
            <v>194340975</v>
          </cell>
        </row>
        <row r="18">
          <cell r="B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12457905299</v>
          </cell>
          <cell r="D19">
            <v>4668510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B20">
            <v>190962971</v>
          </cell>
          <cell r="D20">
            <v>0</v>
          </cell>
          <cell r="E20">
            <v>0</v>
          </cell>
          <cell r="F20">
            <v>2919255</v>
          </cell>
          <cell r="G20">
            <v>0</v>
          </cell>
          <cell r="H20">
            <v>197010</v>
          </cell>
        </row>
        <row r="21"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15272600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67605326661</v>
          </cell>
          <cell r="D24">
            <v>151502795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D26">
            <v>0</v>
          </cell>
          <cell r="E26">
            <v>0</v>
          </cell>
          <cell r="F26">
            <v>0</v>
          </cell>
          <cell r="G26">
            <v>112441683</v>
          </cell>
          <cell r="H26">
            <v>0</v>
          </cell>
        </row>
        <row r="27">
          <cell r="B27">
            <v>0</v>
          </cell>
          <cell r="D27">
            <v>0</v>
          </cell>
          <cell r="E27">
            <v>1155321912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D29">
            <v>0</v>
          </cell>
          <cell r="E29">
            <v>0</v>
          </cell>
          <cell r="F29">
            <v>260125200</v>
          </cell>
          <cell r="G29">
            <v>0</v>
          </cell>
          <cell r="H29">
            <v>0</v>
          </cell>
        </row>
        <row r="30">
          <cell r="B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13721284</v>
          </cell>
        </row>
        <row r="32">
          <cell r="B32">
            <v>5045855195</v>
          </cell>
        </row>
        <row r="33">
          <cell r="B33">
            <v>4631387</v>
          </cell>
        </row>
        <row r="38">
          <cell r="B38">
            <v>19157025</v>
          </cell>
        </row>
        <row r="40">
          <cell r="B40">
            <v>5344467</v>
          </cell>
        </row>
        <row r="42">
          <cell r="B42">
            <v>3410624000</v>
          </cell>
        </row>
        <row r="45">
          <cell r="H45">
            <v>84578849</v>
          </cell>
        </row>
        <row r="46">
          <cell r="B46">
            <v>119807731</v>
          </cell>
          <cell r="E46">
            <v>0</v>
          </cell>
        </row>
        <row r="47">
          <cell r="B47">
            <v>34945997517</v>
          </cell>
          <cell r="E47">
            <v>1892000</v>
          </cell>
        </row>
        <row r="48">
          <cell r="B48">
            <v>606681138</v>
          </cell>
          <cell r="E48">
            <v>0</v>
          </cell>
        </row>
        <row r="49">
          <cell r="B49">
            <v>0</v>
          </cell>
          <cell r="E49">
            <v>0</v>
          </cell>
        </row>
        <row r="50">
          <cell r="B50">
            <v>0</v>
          </cell>
          <cell r="E50">
            <v>0</v>
          </cell>
        </row>
        <row r="51">
          <cell r="B51">
            <v>0</v>
          </cell>
          <cell r="E51">
            <v>0</v>
          </cell>
        </row>
        <row r="52">
          <cell r="B52">
            <v>7038195545</v>
          </cell>
          <cell r="E52">
            <v>0</v>
          </cell>
          <cell r="H52">
            <v>7752618</v>
          </cell>
        </row>
        <row r="53">
          <cell r="B53">
            <v>0</v>
          </cell>
          <cell r="E53">
            <v>0</v>
          </cell>
        </row>
        <row r="54">
          <cell r="B54">
            <v>0</v>
          </cell>
          <cell r="E54">
            <v>0</v>
          </cell>
        </row>
        <row r="55">
          <cell r="B55">
            <v>0</v>
          </cell>
          <cell r="E55">
            <v>0</v>
          </cell>
        </row>
        <row r="56">
          <cell r="B56">
            <v>0</v>
          </cell>
          <cell r="E56">
            <v>0</v>
          </cell>
        </row>
        <row r="57">
          <cell r="B57">
            <v>0</v>
          </cell>
          <cell r="E57">
            <v>0</v>
          </cell>
        </row>
        <row r="58">
          <cell r="B58">
            <v>0</v>
          </cell>
          <cell r="E58">
            <v>0</v>
          </cell>
        </row>
        <row r="59">
          <cell r="B59">
            <v>0</v>
          </cell>
          <cell r="E59">
            <v>0</v>
          </cell>
          <cell r="H59">
            <v>72818614</v>
          </cell>
        </row>
        <row r="61">
          <cell r="B61">
            <v>2664257462</v>
          </cell>
        </row>
        <row r="62">
          <cell r="B62">
            <v>15293429</v>
          </cell>
          <cell r="C62">
            <v>672870359</v>
          </cell>
          <cell r="D62">
            <v>97026598</v>
          </cell>
          <cell r="E62">
            <v>190798196</v>
          </cell>
          <cell r="F62">
            <v>49295042</v>
          </cell>
          <cell r="G62">
            <v>428878171</v>
          </cell>
          <cell r="H62">
            <v>1879062389</v>
          </cell>
        </row>
        <row r="66">
          <cell r="B66">
            <v>171310208946</v>
          </cell>
          <cell r="C66">
            <v>148647161000</v>
          </cell>
          <cell r="D66">
            <v>18947764998</v>
          </cell>
          <cell r="E66">
            <v>9585775287</v>
          </cell>
          <cell r="F66">
            <v>4795636352</v>
          </cell>
          <cell r="G66">
            <v>6066131407</v>
          </cell>
          <cell r="H66">
            <v>59712584265</v>
          </cell>
        </row>
      </sheetData>
      <sheetData sheetId="12">
        <row r="5">
          <cell r="C5">
            <v>1966680497</v>
          </cell>
          <cell r="D5">
            <v>0</v>
          </cell>
          <cell r="E5">
            <v>0</v>
          </cell>
          <cell r="F5">
            <v>1966680497</v>
          </cell>
          <cell r="K5">
            <v>1966680497</v>
          </cell>
        </row>
        <row r="6">
          <cell r="C6">
            <v>6158405676</v>
          </cell>
          <cell r="D6">
            <v>0</v>
          </cell>
          <cell r="E6">
            <v>0</v>
          </cell>
          <cell r="F6">
            <v>6158405676</v>
          </cell>
          <cell r="H6">
            <v>256701080</v>
          </cell>
          <cell r="J6">
            <v>1305184388</v>
          </cell>
          <cell r="K6">
            <v>4853221288</v>
          </cell>
        </row>
        <row r="7">
          <cell r="C7">
            <v>81318478</v>
          </cell>
          <cell r="D7">
            <v>0</v>
          </cell>
          <cell r="E7">
            <v>0</v>
          </cell>
          <cell r="F7">
            <v>81318478</v>
          </cell>
          <cell r="H7">
            <v>6470337</v>
          </cell>
          <cell r="I7">
            <v>0</v>
          </cell>
          <cell r="J7">
            <v>26433818</v>
          </cell>
          <cell r="K7">
            <v>54884660</v>
          </cell>
        </row>
        <row r="8">
          <cell r="F8">
            <v>0</v>
          </cell>
          <cell r="J8">
            <v>0</v>
          </cell>
        </row>
        <row r="9">
          <cell r="F9">
            <v>0</v>
          </cell>
          <cell r="J9">
            <v>0</v>
          </cell>
        </row>
        <row r="10">
          <cell r="F10">
            <v>0</v>
          </cell>
          <cell r="J10">
            <v>0</v>
          </cell>
        </row>
        <row r="11">
          <cell r="F11">
            <v>0</v>
          </cell>
          <cell r="J11">
            <v>0</v>
          </cell>
        </row>
        <row r="12">
          <cell r="C12">
            <v>74889770</v>
          </cell>
          <cell r="D12">
            <v>0</v>
          </cell>
          <cell r="E12">
            <v>0</v>
          </cell>
          <cell r="F12">
            <v>74889770</v>
          </cell>
          <cell r="H12">
            <v>7481488</v>
          </cell>
          <cell r="I12">
            <v>0</v>
          </cell>
          <cell r="J12">
            <v>37407440</v>
          </cell>
          <cell r="K12">
            <v>37482330</v>
          </cell>
        </row>
        <row r="13">
          <cell r="J13">
            <v>0</v>
          </cell>
        </row>
        <row r="14">
          <cell r="C14">
            <v>258434901</v>
          </cell>
          <cell r="E14">
            <v>21927150</v>
          </cell>
          <cell r="F14">
            <v>236507751</v>
          </cell>
          <cell r="H14">
            <v>1029709</v>
          </cell>
          <cell r="I14">
            <v>20830792</v>
          </cell>
          <cell r="J14">
            <v>222051620</v>
          </cell>
          <cell r="K14">
            <v>14456131</v>
          </cell>
        </row>
        <row r="15">
          <cell r="F15">
            <v>0</v>
          </cell>
          <cell r="J15">
            <v>0</v>
          </cell>
        </row>
        <row r="16">
          <cell r="D16">
            <v>1369500</v>
          </cell>
          <cell r="F16">
            <v>1369500</v>
          </cell>
          <cell r="K16">
            <v>1369500</v>
          </cell>
        </row>
        <row r="17">
          <cell r="C17">
            <v>731640</v>
          </cell>
          <cell r="E17">
            <v>0</v>
          </cell>
          <cell r="F17">
            <v>731640</v>
          </cell>
          <cell r="K17">
            <v>731640</v>
          </cell>
        </row>
        <row r="18">
          <cell r="K18">
            <v>6928826046</v>
          </cell>
        </row>
      </sheetData>
      <sheetData sheetId="13">
        <row r="5">
          <cell r="C5">
            <v>4138023448</v>
          </cell>
          <cell r="F5">
            <v>4138023448</v>
          </cell>
          <cell r="K5">
            <v>4138023448</v>
          </cell>
        </row>
        <row r="6">
          <cell r="C6">
            <v>4573713430</v>
          </cell>
          <cell r="D6">
            <v>0</v>
          </cell>
          <cell r="E6">
            <v>12928251</v>
          </cell>
          <cell r="F6">
            <v>4560785179</v>
          </cell>
          <cell r="H6">
            <v>81855104</v>
          </cell>
          <cell r="I6">
            <v>12262665</v>
          </cell>
          <cell r="J6">
            <v>2091432528</v>
          </cell>
          <cell r="K6">
            <v>2469352651</v>
          </cell>
        </row>
        <row r="7">
          <cell r="C7">
            <v>86003070535</v>
          </cell>
          <cell r="D7">
            <v>1098405432</v>
          </cell>
          <cell r="E7">
            <v>72466845</v>
          </cell>
          <cell r="F7">
            <v>87029009122</v>
          </cell>
          <cell r="H7">
            <v>1686258003</v>
          </cell>
          <cell r="I7">
            <v>63150695</v>
          </cell>
          <cell r="J7">
            <v>45264263289</v>
          </cell>
          <cell r="K7">
            <v>41764745833</v>
          </cell>
        </row>
        <row r="12">
          <cell r="C12">
            <v>19063512201</v>
          </cell>
          <cell r="D12">
            <v>178239848</v>
          </cell>
          <cell r="E12">
            <v>149737721</v>
          </cell>
          <cell r="F12">
            <v>19092014328</v>
          </cell>
          <cell r="H12">
            <v>480327719</v>
          </cell>
          <cell r="I12">
            <v>134580391</v>
          </cell>
          <cell r="J12">
            <v>14461097891</v>
          </cell>
          <cell r="K12">
            <v>4630916437</v>
          </cell>
        </row>
        <row r="13">
          <cell r="C13">
            <v>104359623</v>
          </cell>
          <cell r="D13">
            <v>10694000</v>
          </cell>
          <cell r="E13">
            <v>10033572</v>
          </cell>
          <cell r="F13">
            <v>105020051</v>
          </cell>
          <cell r="H13">
            <v>8685843</v>
          </cell>
          <cell r="I13">
            <v>9531893</v>
          </cell>
          <cell r="J13">
            <v>65735047</v>
          </cell>
          <cell r="K13">
            <v>39285004</v>
          </cell>
        </row>
        <row r="14">
          <cell r="C14">
            <v>181763771</v>
          </cell>
          <cell r="D14">
            <v>19833490</v>
          </cell>
          <cell r="E14">
            <v>10522944</v>
          </cell>
          <cell r="F14">
            <v>191074317</v>
          </cell>
          <cell r="H14">
            <v>13714494</v>
          </cell>
          <cell r="I14">
            <v>9921695</v>
          </cell>
          <cell r="J14">
            <v>118306283</v>
          </cell>
          <cell r="K14">
            <v>72768034</v>
          </cell>
        </row>
        <row r="16">
          <cell r="C16">
            <v>272793761</v>
          </cell>
          <cell r="D16">
            <v>566753574</v>
          </cell>
          <cell r="E16">
            <v>26665904</v>
          </cell>
          <cell r="F16">
            <v>812881431</v>
          </cell>
          <cell r="K16">
            <v>812881431</v>
          </cell>
        </row>
        <row r="18">
          <cell r="K18">
            <v>53927972838</v>
          </cell>
        </row>
      </sheetData>
      <sheetData sheetId="14">
        <row r="5">
          <cell r="C5">
            <v>1618452831</v>
          </cell>
          <cell r="F5">
            <v>1618452831</v>
          </cell>
          <cell r="K5">
            <v>1618452831</v>
          </cell>
        </row>
        <row r="6">
          <cell r="C6">
            <v>612055372</v>
          </cell>
          <cell r="F6">
            <v>612055372</v>
          </cell>
          <cell r="H6">
            <v>25713433</v>
          </cell>
          <cell r="J6">
            <v>162863557</v>
          </cell>
          <cell r="K6">
            <v>449191815</v>
          </cell>
        </row>
        <row r="7">
          <cell r="C7">
            <v>112756163367</v>
          </cell>
          <cell r="D7">
            <v>611083676</v>
          </cell>
          <cell r="F7">
            <v>113367247043</v>
          </cell>
          <cell r="H7">
            <v>3471794157</v>
          </cell>
          <cell r="J7">
            <v>20731494987</v>
          </cell>
          <cell r="K7">
            <v>92635752056</v>
          </cell>
        </row>
        <row r="12">
          <cell r="C12">
            <v>3133061112</v>
          </cell>
          <cell r="D12">
            <v>12810000</v>
          </cell>
          <cell r="E12">
            <v>12058350</v>
          </cell>
          <cell r="F12">
            <v>3133812762</v>
          </cell>
          <cell r="H12">
            <v>184207247</v>
          </cell>
          <cell r="I12">
            <v>11038875</v>
          </cell>
          <cell r="J12">
            <v>1422807585</v>
          </cell>
          <cell r="K12">
            <v>1711005177</v>
          </cell>
        </row>
        <row r="13">
          <cell r="C13">
            <v>4389950</v>
          </cell>
          <cell r="D13">
            <v>1890000</v>
          </cell>
          <cell r="F13">
            <v>6279950</v>
          </cell>
          <cell r="H13">
            <v>969075</v>
          </cell>
          <cell r="J13">
            <v>1613527</v>
          </cell>
          <cell r="K13">
            <v>4666423</v>
          </cell>
        </row>
        <row r="14">
          <cell r="C14">
            <v>5327456</v>
          </cell>
          <cell r="D14">
            <v>290000</v>
          </cell>
          <cell r="F14">
            <v>5617456</v>
          </cell>
          <cell r="H14">
            <v>526386</v>
          </cell>
          <cell r="J14">
            <v>1019628</v>
          </cell>
          <cell r="K14">
            <v>4597828</v>
          </cell>
        </row>
        <row r="16">
          <cell r="C16">
            <v>45365126</v>
          </cell>
          <cell r="D16">
            <v>66893041</v>
          </cell>
          <cell r="E16">
            <v>10530307</v>
          </cell>
          <cell r="F16">
            <v>101727860</v>
          </cell>
          <cell r="K16">
            <v>101727860</v>
          </cell>
        </row>
        <row r="18">
          <cell r="K18">
            <v>96525393990</v>
          </cell>
        </row>
      </sheetData>
      <sheetData sheetId="15">
        <row r="5">
          <cell r="F5">
            <v>0</v>
          </cell>
          <cell r="K5">
            <v>0</v>
          </cell>
        </row>
        <row r="6">
          <cell r="F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J7">
            <v>0</v>
          </cell>
          <cell r="K7">
            <v>0</v>
          </cell>
        </row>
        <row r="12">
          <cell r="F12">
            <v>0</v>
          </cell>
          <cell r="J12">
            <v>0</v>
          </cell>
          <cell r="K12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</sheetData>
      <sheetData sheetId="16">
        <row r="5">
          <cell r="F5">
            <v>0</v>
          </cell>
          <cell r="K5">
            <v>0</v>
          </cell>
        </row>
        <row r="6">
          <cell r="F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J7">
            <v>0</v>
          </cell>
          <cell r="K7">
            <v>0</v>
          </cell>
        </row>
        <row r="12">
          <cell r="F12">
            <v>0</v>
          </cell>
          <cell r="J12">
            <v>0</v>
          </cell>
          <cell r="K12">
            <v>0</v>
          </cell>
        </row>
        <row r="14">
          <cell r="F14">
            <v>0</v>
          </cell>
          <cell r="J14">
            <v>0</v>
          </cell>
          <cell r="K14">
            <v>0</v>
          </cell>
        </row>
        <row r="18">
          <cell r="K18">
            <v>0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作成要領"/>
      <sheetName val="BS入力シート"/>
      <sheetName val="BS"/>
      <sheetName val="PL入力シート"/>
      <sheetName val="PL"/>
      <sheetName val="NW入力シート"/>
      <sheetName val="NW"/>
      <sheetName val="キャッシュフロー計算書"/>
      <sheetName val="CF"/>
      <sheetName val="PPP取込用"/>
      <sheetName val="会計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 t="str">
            <v>対応番号</v>
          </cell>
          <cell r="E2" t="str">
            <v>会計Dropdown</v>
          </cell>
          <cell r="I2" t="str">
            <v>会計コード</v>
          </cell>
        </row>
        <row r="3">
          <cell r="D3"/>
          <cell r="I3" t="str">
            <v>01</v>
          </cell>
        </row>
        <row r="4">
          <cell r="D4">
            <v>2</v>
          </cell>
          <cell r="I4" t="str">
            <v>10</v>
          </cell>
        </row>
        <row r="5">
          <cell r="D5"/>
          <cell r="I5" t="str">
            <v>16</v>
          </cell>
        </row>
        <row r="6">
          <cell r="D6"/>
          <cell r="I6" t="str">
            <v>22</v>
          </cell>
        </row>
        <row r="7">
          <cell r="D7"/>
          <cell r="I7" t="str">
            <v>28</v>
          </cell>
        </row>
        <row r="8">
          <cell r="D8"/>
          <cell r="I8" t="str">
            <v>31</v>
          </cell>
        </row>
        <row r="9">
          <cell r="D9"/>
          <cell r="I9" t="str">
            <v>34</v>
          </cell>
        </row>
        <row r="10">
          <cell r="D10"/>
          <cell r="I10" t="str">
            <v>40</v>
          </cell>
        </row>
        <row r="11">
          <cell r="D11"/>
          <cell r="I11" t="str">
            <v>43</v>
          </cell>
        </row>
        <row r="12">
          <cell r="D12"/>
          <cell r="I12" t="str">
            <v>46</v>
          </cell>
        </row>
        <row r="13">
          <cell r="D13"/>
          <cell r="I13" t="str">
            <v>49</v>
          </cell>
        </row>
        <row r="14">
          <cell r="D14">
            <v>12</v>
          </cell>
          <cell r="I14" t="str">
            <v>52</v>
          </cell>
        </row>
        <row r="15">
          <cell r="D15"/>
          <cell r="I15" t="str">
            <v>55</v>
          </cell>
        </row>
        <row r="16">
          <cell r="D16"/>
          <cell r="I16" t="str">
            <v>60</v>
          </cell>
        </row>
        <row r="17">
          <cell r="D17">
            <v>15</v>
          </cell>
          <cell r="I17" t="str">
            <v>102</v>
          </cell>
        </row>
        <row r="18">
          <cell r="D18">
            <v>16</v>
          </cell>
          <cell r="I18" t="str">
            <v>103</v>
          </cell>
        </row>
        <row r="19">
          <cell r="D19">
            <v>17</v>
          </cell>
          <cell r="I19" t="str">
            <v>104</v>
          </cell>
        </row>
        <row r="20">
          <cell r="D20">
            <v>18</v>
          </cell>
          <cell r="I20" t="str">
            <v>201</v>
          </cell>
        </row>
        <row r="21">
          <cell r="D21">
            <v>19</v>
          </cell>
          <cell r="I21" t="str">
            <v>202</v>
          </cell>
        </row>
        <row r="22">
          <cell r="D22">
            <v>20</v>
          </cell>
          <cell r="I22" t="str">
            <v>203</v>
          </cell>
        </row>
        <row r="23">
          <cell r="D23">
            <v>21</v>
          </cell>
          <cell r="I23" t="str">
            <v>301</v>
          </cell>
        </row>
        <row r="24">
          <cell r="D24">
            <v>22</v>
          </cell>
          <cell r="I24" t="str">
            <v>302</v>
          </cell>
        </row>
        <row r="25">
          <cell r="D25">
            <v>23</v>
          </cell>
          <cell r="I25" t="str">
            <v>303</v>
          </cell>
        </row>
        <row r="26">
          <cell r="D26">
            <v>24</v>
          </cell>
          <cell r="I26" t="str">
            <v>304</v>
          </cell>
        </row>
        <row r="27">
          <cell r="D27">
            <v>25</v>
          </cell>
          <cell r="I27" t="str">
            <v>305</v>
          </cell>
        </row>
        <row r="28">
          <cell r="D28"/>
          <cell r="I28" t="str">
            <v>y2</v>
          </cell>
        </row>
        <row r="29">
          <cell r="D29"/>
          <cell r="I29" t="str">
            <v>z2</v>
          </cell>
        </row>
        <row r="30">
          <cell r="D30"/>
          <cell r="I30" t="str">
            <v>x0</v>
          </cell>
        </row>
        <row r="31">
          <cell r="D31"/>
          <cell r="I31" t="str">
            <v>y0</v>
          </cell>
        </row>
        <row r="32">
          <cell r="D32"/>
          <cell r="I32" t="str">
            <v>z0</v>
          </cell>
        </row>
        <row r="33">
          <cell r="D33"/>
          <cell r="I33" t="str">
            <v>x1</v>
          </cell>
        </row>
        <row r="34">
          <cell r="D34"/>
          <cell r="I34" t="str">
            <v>y1</v>
          </cell>
        </row>
        <row r="35">
          <cell r="D35"/>
          <cell r="I35" t="str">
            <v>z1</v>
          </cell>
        </row>
        <row r="36">
          <cell r="D36"/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  <row r="42">
          <cell r="D42"/>
        </row>
        <row r="43">
          <cell r="D43"/>
        </row>
        <row r="44">
          <cell r="D44"/>
        </row>
        <row r="45">
          <cell r="D45"/>
        </row>
        <row r="46">
          <cell r="D46"/>
        </row>
        <row r="47">
          <cell r="D47"/>
        </row>
        <row r="48">
          <cell r="D48"/>
        </row>
        <row r="49">
          <cell r="D49"/>
        </row>
        <row r="50">
          <cell r="D50"/>
        </row>
        <row r="51">
          <cell r="D51"/>
        </row>
        <row r="52">
          <cell r="D52"/>
        </row>
        <row r="53">
          <cell r="D53"/>
        </row>
        <row r="54">
          <cell r="D54"/>
        </row>
        <row r="55">
          <cell r="D55"/>
        </row>
        <row r="56">
          <cell r="D56"/>
        </row>
        <row r="57">
          <cell r="D57"/>
        </row>
        <row r="58">
          <cell r="D58"/>
        </row>
        <row r="59">
          <cell r="D59"/>
        </row>
        <row r="60">
          <cell r="D60"/>
        </row>
        <row r="61">
          <cell r="D61"/>
        </row>
        <row r="62">
          <cell r="D62"/>
        </row>
        <row r="63">
          <cell r="D63"/>
        </row>
        <row r="64">
          <cell r="D64"/>
        </row>
        <row r="65">
          <cell r="D65"/>
        </row>
        <row r="66">
          <cell r="D66"/>
        </row>
        <row r="67">
          <cell r="D67"/>
        </row>
        <row r="68">
          <cell r="D68"/>
        </row>
        <row r="69">
          <cell r="D69"/>
        </row>
        <row r="70">
          <cell r="D70"/>
        </row>
        <row r="71">
          <cell r="D71"/>
        </row>
        <row r="72">
          <cell r="D72"/>
        </row>
        <row r="73">
          <cell r="D73"/>
        </row>
        <row r="74">
          <cell r="D74"/>
        </row>
        <row r="75">
          <cell r="D75"/>
        </row>
        <row r="76">
          <cell r="D76"/>
        </row>
        <row r="77">
          <cell r="D77"/>
        </row>
        <row r="78">
          <cell r="D78"/>
        </row>
        <row r="79">
          <cell r="D79"/>
        </row>
        <row r="80">
          <cell r="D80"/>
        </row>
        <row r="81">
          <cell r="D81"/>
        </row>
        <row r="82">
          <cell r="D82"/>
        </row>
        <row r="83">
          <cell r="D83"/>
        </row>
        <row r="84">
          <cell r="D84"/>
        </row>
        <row r="85">
          <cell r="D85"/>
        </row>
        <row r="86">
          <cell r="D86"/>
        </row>
        <row r="87">
          <cell r="D87"/>
        </row>
        <row r="88">
          <cell r="D88"/>
        </row>
        <row r="89">
          <cell r="D89"/>
        </row>
        <row r="90">
          <cell r="D90"/>
        </row>
        <row r="91">
          <cell r="D91"/>
        </row>
        <row r="92">
          <cell r="D92"/>
        </row>
        <row r="93">
          <cell r="D93"/>
        </row>
        <row r="94">
          <cell r="D94"/>
        </row>
        <row r="95">
          <cell r="D95"/>
        </row>
        <row r="96">
          <cell r="D96"/>
        </row>
        <row r="97">
          <cell r="D97"/>
        </row>
        <row r="98">
          <cell r="D98"/>
        </row>
        <row r="99">
          <cell r="D99"/>
        </row>
        <row r="100">
          <cell r="D100"/>
        </row>
        <row r="101">
          <cell r="D101"/>
        </row>
        <row r="102">
          <cell r="D102"/>
        </row>
        <row r="103">
          <cell r="D103"/>
        </row>
        <row r="104">
          <cell r="D104"/>
        </row>
        <row r="105">
          <cell r="D105"/>
        </row>
        <row r="106">
          <cell r="D106"/>
        </row>
        <row r="107">
          <cell r="D107"/>
        </row>
        <row r="108">
          <cell r="D108"/>
        </row>
        <row r="109">
          <cell r="D109"/>
        </row>
        <row r="110">
          <cell r="D110"/>
        </row>
        <row r="111">
          <cell r="D111"/>
        </row>
        <row r="112">
          <cell r="D112"/>
        </row>
        <row r="113">
          <cell r="D113"/>
        </row>
        <row r="114">
          <cell r="D114"/>
        </row>
        <row r="115">
          <cell r="D115"/>
        </row>
        <row r="116">
          <cell r="D116"/>
        </row>
        <row r="117">
          <cell r="D117"/>
        </row>
        <row r="118"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  <row r="156">
          <cell r="D156"/>
        </row>
        <row r="157">
          <cell r="D157"/>
        </row>
        <row r="158">
          <cell r="D158"/>
        </row>
        <row r="159">
          <cell r="D159"/>
        </row>
        <row r="160">
          <cell r="D160"/>
        </row>
        <row r="161">
          <cell r="D161"/>
        </row>
        <row r="162">
          <cell r="D162"/>
        </row>
        <row r="163">
          <cell r="D163"/>
        </row>
        <row r="164">
          <cell r="D164"/>
        </row>
        <row r="165">
          <cell r="D165"/>
        </row>
        <row r="166">
          <cell r="D166"/>
        </row>
        <row r="167">
          <cell r="D167"/>
        </row>
        <row r="168">
          <cell r="D168"/>
        </row>
        <row r="169">
          <cell r="D169"/>
        </row>
        <row r="170">
          <cell r="D170"/>
        </row>
        <row r="171">
          <cell r="D171"/>
        </row>
        <row r="172">
          <cell r="D172"/>
        </row>
        <row r="173">
          <cell r="D173"/>
        </row>
        <row r="174">
          <cell r="D174"/>
        </row>
        <row r="175">
          <cell r="D175"/>
        </row>
        <row r="176">
          <cell r="D176"/>
        </row>
        <row r="177">
          <cell r="D177"/>
        </row>
        <row r="178">
          <cell r="D178"/>
        </row>
        <row r="179">
          <cell r="D179"/>
        </row>
        <row r="180">
          <cell r="D180"/>
        </row>
        <row r="181">
          <cell r="D181"/>
        </row>
        <row r="182">
          <cell r="D182"/>
        </row>
        <row r="183">
          <cell r="D183"/>
        </row>
        <row r="184">
          <cell r="D184"/>
        </row>
        <row r="185">
          <cell r="D185"/>
        </row>
        <row r="186">
          <cell r="D186"/>
        </row>
        <row r="187">
          <cell r="D187"/>
        </row>
        <row r="188">
          <cell r="D188"/>
        </row>
        <row r="189">
          <cell r="D189"/>
        </row>
        <row r="190">
          <cell r="D190"/>
        </row>
        <row r="191">
          <cell r="D191"/>
        </row>
        <row r="192">
          <cell r="D192"/>
        </row>
        <row r="193">
          <cell r="D193"/>
        </row>
        <row r="194">
          <cell r="D194"/>
        </row>
        <row r="195">
          <cell r="D195"/>
        </row>
        <row r="196">
          <cell r="D196"/>
        </row>
        <row r="197">
          <cell r="D197"/>
        </row>
        <row r="198">
          <cell r="D198"/>
        </row>
        <row r="199">
          <cell r="D199"/>
        </row>
        <row r="200">
          <cell r="D200"/>
        </row>
        <row r="201">
          <cell r="D201"/>
        </row>
        <row r="202">
          <cell r="D202"/>
        </row>
        <row r="203">
          <cell r="D203"/>
        </row>
        <row r="204">
          <cell r="D204"/>
        </row>
        <row r="205">
          <cell r="D205"/>
        </row>
        <row r="206">
          <cell r="D206"/>
        </row>
        <row r="207">
          <cell r="D207"/>
        </row>
        <row r="208">
          <cell r="D208"/>
        </row>
        <row r="209">
          <cell r="D209"/>
        </row>
        <row r="210">
          <cell r="D210"/>
        </row>
        <row r="211">
          <cell r="D211"/>
        </row>
        <row r="212">
          <cell r="D212"/>
        </row>
        <row r="213">
          <cell r="D213"/>
        </row>
        <row r="214">
          <cell r="D214"/>
        </row>
        <row r="215">
          <cell r="D215"/>
        </row>
        <row r="216">
          <cell r="D216"/>
        </row>
        <row r="217">
          <cell r="D217"/>
        </row>
        <row r="218">
          <cell r="D218"/>
        </row>
        <row r="219">
          <cell r="D219"/>
        </row>
        <row r="220">
          <cell r="D220"/>
        </row>
        <row r="221">
          <cell r="D221"/>
        </row>
        <row r="222">
          <cell r="D222"/>
        </row>
        <row r="223">
          <cell r="D223"/>
        </row>
        <row r="224">
          <cell r="D224"/>
        </row>
        <row r="225">
          <cell r="D225"/>
        </row>
        <row r="226">
          <cell r="D226"/>
        </row>
        <row r="227">
          <cell r="D227"/>
        </row>
        <row r="228">
          <cell r="D228"/>
        </row>
        <row r="229">
          <cell r="D229"/>
        </row>
        <row r="230">
          <cell r="D230"/>
        </row>
        <row r="231">
          <cell r="D231"/>
        </row>
        <row r="232">
          <cell r="D232"/>
        </row>
        <row r="233">
          <cell r="D233"/>
        </row>
        <row r="234">
          <cell r="D234"/>
        </row>
        <row r="235">
          <cell r="D235"/>
        </row>
        <row r="236">
          <cell r="D236"/>
        </row>
        <row r="237">
          <cell r="D237"/>
        </row>
        <row r="238">
          <cell r="D238"/>
        </row>
        <row r="239">
          <cell r="D239"/>
        </row>
        <row r="240">
          <cell r="D240"/>
        </row>
        <row r="241">
          <cell r="D241"/>
        </row>
        <row r="242">
          <cell r="D242"/>
        </row>
        <row r="243">
          <cell r="D243"/>
        </row>
        <row r="244">
          <cell r="D244"/>
        </row>
        <row r="245">
          <cell r="D245"/>
        </row>
        <row r="246">
          <cell r="D246"/>
        </row>
        <row r="247">
          <cell r="D247"/>
        </row>
        <row r="248">
          <cell r="D248"/>
        </row>
        <row r="249">
          <cell r="D249"/>
        </row>
        <row r="250">
          <cell r="D250"/>
        </row>
        <row r="251">
          <cell r="D251"/>
        </row>
        <row r="252">
          <cell r="D252"/>
        </row>
        <row r="253">
          <cell r="D253"/>
        </row>
        <row r="254">
          <cell r="D254"/>
        </row>
        <row r="255">
          <cell r="D255"/>
        </row>
        <row r="256">
          <cell r="D256"/>
        </row>
        <row r="257">
          <cell r="D257"/>
        </row>
        <row r="258">
          <cell r="D258"/>
        </row>
        <row r="259">
          <cell r="D259"/>
        </row>
        <row r="260">
          <cell r="D260"/>
        </row>
        <row r="261">
          <cell r="D261"/>
        </row>
        <row r="262">
          <cell r="D262"/>
        </row>
        <row r="263">
          <cell r="D263"/>
        </row>
        <row r="264">
          <cell r="D264"/>
        </row>
        <row r="265">
          <cell r="D265"/>
        </row>
        <row r="266">
          <cell r="D266"/>
        </row>
        <row r="267">
          <cell r="D267"/>
        </row>
        <row r="268">
          <cell r="D268"/>
        </row>
        <row r="269">
          <cell r="D269"/>
        </row>
        <row r="270">
          <cell r="D270"/>
        </row>
        <row r="271">
          <cell r="D271"/>
        </row>
        <row r="272">
          <cell r="D272"/>
        </row>
        <row r="273">
          <cell r="D273"/>
        </row>
        <row r="274">
          <cell r="D274"/>
        </row>
        <row r="275">
          <cell r="D275"/>
        </row>
        <row r="276">
          <cell r="D276"/>
        </row>
        <row r="277">
          <cell r="D277"/>
        </row>
        <row r="278">
          <cell r="D278"/>
        </row>
        <row r="279">
          <cell r="D279"/>
        </row>
        <row r="280">
          <cell r="D280"/>
        </row>
        <row r="281">
          <cell r="D281"/>
        </row>
        <row r="282">
          <cell r="D282"/>
        </row>
        <row r="283">
          <cell r="D283"/>
        </row>
        <row r="284">
          <cell r="D284"/>
        </row>
        <row r="285">
          <cell r="D285"/>
        </row>
        <row r="286">
          <cell r="D286"/>
        </row>
        <row r="287">
          <cell r="D287"/>
        </row>
        <row r="288">
          <cell r="D288"/>
        </row>
        <row r="289">
          <cell r="D289"/>
        </row>
        <row r="290">
          <cell r="D290"/>
        </row>
        <row r="291">
          <cell r="D291"/>
        </row>
        <row r="292">
          <cell r="D292"/>
        </row>
        <row r="293">
          <cell r="D293"/>
        </row>
        <row r="294">
          <cell r="D294"/>
        </row>
        <row r="295">
          <cell r="D295"/>
        </row>
        <row r="296">
          <cell r="D296"/>
        </row>
        <row r="297">
          <cell r="D297"/>
        </row>
        <row r="298">
          <cell r="D298"/>
        </row>
        <row r="299">
          <cell r="D299"/>
        </row>
        <row r="300">
          <cell r="D300"/>
        </row>
        <row r="301">
          <cell r="D301"/>
        </row>
        <row r="302">
          <cell r="D302"/>
        </row>
        <row r="303">
          <cell r="D303"/>
        </row>
        <row r="304">
          <cell r="D304"/>
        </row>
        <row r="305">
          <cell r="D305"/>
        </row>
        <row r="306">
          <cell r="D306"/>
        </row>
        <row r="307">
          <cell r="D307"/>
        </row>
        <row r="308">
          <cell r="D308"/>
        </row>
        <row r="309">
          <cell r="D309"/>
        </row>
        <row r="310">
          <cell r="D310"/>
        </row>
        <row r="311">
          <cell r="D311"/>
        </row>
        <row r="312">
          <cell r="D312"/>
        </row>
        <row r="313">
          <cell r="D313"/>
        </row>
        <row r="314">
          <cell r="D314"/>
        </row>
        <row r="315">
          <cell r="D315"/>
        </row>
        <row r="316">
          <cell r="D316"/>
        </row>
        <row r="317">
          <cell r="D317"/>
        </row>
        <row r="318">
          <cell r="D318"/>
        </row>
        <row r="319">
          <cell r="D319"/>
        </row>
        <row r="320">
          <cell r="D320"/>
        </row>
        <row r="321">
          <cell r="D321"/>
        </row>
        <row r="322">
          <cell r="D322"/>
        </row>
        <row r="323">
          <cell r="D323"/>
        </row>
        <row r="324">
          <cell r="D324"/>
        </row>
        <row r="325">
          <cell r="D325"/>
        </row>
        <row r="326">
          <cell r="D326"/>
        </row>
        <row r="327">
          <cell r="D327"/>
        </row>
        <row r="328">
          <cell r="D328"/>
        </row>
        <row r="329">
          <cell r="D329"/>
        </row>
        <row r="330">
          <cell r="D330"/>
        </row>
        <row r="331">
          <cell r="D331"/>
        </row>
        <row r="332">
          <cell r="D332"/>
        </row>
        <row r="333">
          <cell r="D333"/>
        </row>
        <row r="334">
          <cell r="D334"/>
        </row>
        <row r="335">
          <cell r="D335"/>
        </row>
        <row r="336">
          <cell r="D336"/>
        </row>
        <row r="337">
          <cell r="D337"/>
        </row>
        <row r="338">
          <cell r="D338"/>
        </row>
        <row r="339">
          <cell r="D339"/>
        </row>
        <row r="340">
          <cell r="D340"/>
        </row>
        <row r="341">
          <cell r="D341"/>
        </row>
        <row r="342">
          <cell r="D342"/>
        </row>
        <row r="343">
          <cell r="D343"/>
        </row>
        <row r="344">
          <cell r="D344"/>
        </row>
        <row r="345">
          <cell r="D345"/>
        </row>
        <row r="346">
          <cell r="D346"/>
        </row>
        <row r="347">
          <cell r="D347"/>
        </row>
        <row r="348">
          <cell r="D348"/>
        </row>
        <row r="349">
          <cell r="D349"/>
        </row>
        <row r="350">
          <cell r="D350"/>
        </row>
        <row r="351">
          <cell r="D351"/>
        </row>
        <row r="352">
          <cell r="D352"/>
        </row>
        <row r="353">
          <cell r="D353"/>
        </row>
        <row r="354">
          <cell r="D354"/>
        </row>
        <row r="355">
          <cell r="D355"/>
        </row>
        <row r="356">
          <cell r="D356"/>
        </row>
        <row r="357">
          <cell r="D357"/>
        </row>
        <row r="358">
          <cell r="D358"/>
        </row>
        <row r="359">
          <cell r="D359"/>
        </row>
        <row r="360">
          <cell r="D360"/>
        </row>
        <row r="361">
          <cell r="D361"/>
        </row>
        <row r="362">
          <cell r="D362"/>
        </row>
        <row r="363">
          <cell r="D363"/>
        </row>
        <row r="364">
          <cell r="D364"/>
        </row>
        <row r="365">
          <cell r="D365"/>
        </row>
        <row r="366">
          <cell r="D366"/>
        </row>
        <row r="367">
          <cell r="D367"/>
        </row>
        <row r="368">
          <cell r="D368"/>
        </row>
        <row r="369">
          <cell r="D369"/>
        </row>
        <row r="370">
          <cell r="D370"/>
        </row>
        <row r="371">
          <cell r="D371"/>
        </row>
        <row r="372">
          <cell r="D372"/>
        </row>
        <row r="373">
          <cell r="D373"/>
        </row>
        <row r="374">
          <cell r="D374"/>
        </row>
        <row r="375">
          <cell r="D375"/>
        </row>
        <row r="376">
          <cell r="D376"/>
        </row>
        <row r="377">
          <cell r="D377"/>
        </row>
        <row r="378">
          <cell r="D378"/>
        </row>
        <row r="379">
          <cell r="D379"/>
        </row>
        <row r="380">
          <cell r="D380"/>
        </row>
        <row r="381">
          <cell r="D381"/>
        </row>
        <row r="382">
          <cell r="D382"/>
        </row>
        <row r="383">
          <cell r="D383"/>
        </row>
        <row r="384">
          <cell r="D384"/>
        </row>
        <row r="385">
          <cell r="D385"/>
        </row>
        <row r="386">
          <cell r="D386"/>
        </row>
        <row r="387">
          <cell r="D387"/>
        </row>
        <row r="388">
          <cell r="D388"/>
        </row>
        <row r="389">
          <cell r="D389"/>
        </row>
        <row r="390">
          <cell r="D390"/>
        </row>
        <row r="391">
          <cell r="D391"/>
        </row>
        <row r="392">
          <cell r="D392"/>
        </row>
        <row r="393">
          <cell r="D393"/>
        </row>
        <row r="394">
          <cell r="D394"/>
        </row>
        <row r="395">
          <cell r="D395"/>
        </row>
        <row r="396">
          <cell r="D396"/>
        </row>
        <row r="397">
          <cell r="D397"/>
        </row>
        <row r="398">
          <cell r="D398"/>
        </row>
        <row r="399">
          <cell r="D399"/>
        </row>
        <row r="400">
          <cell r="D400"/>
        </row>
        <row r="401">
          <cell r="D401"/>
        </row>
        <row r="402">
          <cell r="D402"/>
        </row>
        <row r="403">
          <cell r="D403"/>
        </row>
        <row r="404">
          <cell r="D404"/>
        </row>
        <row r="405">
          <cell r="D405"/>
        </row>
        <row r="406">
          <cell r="D406"/>
        </row>
        <row r="407">
          <cell r="D407"/>
        </row>
        <row r="408">
          <cell r="D408"/>
        </row>
        <row r="409">
          <cell r="D409"/>
        </row>
        <row r="410">
          <cell r="D410"/>
        </row>
        <row r="411">
          <cell r="D411"/>
        </row>
        <row r="412">
          <cell r="D412"/>
        </row>
        <row r="413">
          <cell r="D413"/>
        </row>
        <row r="414">
          <cell r="D414"/>
        </row>
        <row r="415">
          <cell r="D415"/>
        </row>
        <row r="416">
          <cell r="D416"/>
        </row>
        <row r="417">
          <cell r="D417"/>
        </row>
        <row r="418">
          <cell r="D418"/>
        </row>
        <row r="419">
          <cell r="D419"/>
        </row>
        <row r="420">
          <cell r="D420"/>
        </row>
        <row r="421">
          <cell r="D421"/>
        </row>
        <row r="422">
          <cell r="D422"/>
        </row>
        <row r="423">
          <cell r="D423"/>
        </row>
        <row r="424">
          <cell r="D424"/>
        </row>
        <row r="425">
          <cell r="D425"/>
        </row>
        <row r="426">
          <cell r="D426"/>
        </row>
        <row r="427">
          <cell r="D427"/>
        </row>
        <row r="428">
          <cell r="D428"/>
        </row>
        <row r="429">
          <cell r="D429"/>
        </row>
        <row r="430">
          <cell r="D430"/>
        </row>
        <row r="431">
          <cell r="D431"/>
        </row>
        <row r="432">
          <cell r="D432"/>
        </row>
        <row r="433">
          <cell r="D433"/>
        </row>
        <row r="434">
          <cell r="D434"/>
        </row>
        <row r="435">
          <cell r="D435"/>
        </row>
        <row r="436">
          <cell r="D436"/>
        </row>
        <row r="437">
          <cell r="D437"/>
        </row>
        <row r="438">
          <cell r="D438"/>
        </row>
        <row r="439">
          <cell r="D439"/>
        </row>
        <row r="440">
          <cell r="D440"/>
        </row>
        <row r="441">
          <cell r="D441"/>
        </row>
        <row r="442">
          <cell r="D442"/>
        </row>
        <row r="443">
          <cell r="D443"/>
        </row>
        <row r="444">
          <cell r="D444"/>
        </row>
        <row r="445">
          <cell r="D445"/>
        </row>
        <row r="446">
          <cell r="D446"/>
        </row>
        <row r="447">
          <cell r="D447"/>
        </row>
        <row r="448">
          <cell r="D448"/>
        </row>
        <row r="449">
          <cell r="D449"/>
        </row>
        <row r="450">
          <cell r="D450"/>
        </row>
        <row r="451">
          <cell r="D451"/>
        </row>
        <row r="452">
          <cell r="D452"/>
        </row>
        <row r="453">
          <cell r="D453"/>
        </row>
        <row r="454">
          <cell r="D454"/>
        </row>
        <row r="455">
          <cell r="D455"/>
        </row>
        <row r="456">
          <cell r="D456"/>
        </row>
        <row r="457">
          <cell r="D457"/>
        </row>
        <row r="458">
          <cell r="D458"/>
        </row>
        <row r="459">
          <cell r="D459"/>
        </row>
        <row r="460">
          <cell r="D460"/>
        </row>
        <row r="461">
          <cell r="D461"/>
        </row>
        <row r="462">
          <cell r="D462"/>
        </row>
        <row r="463">
          <cell r="D463"/>
        </row>
        <row r="464">
          <cell r="D464"/>
        </row>
        <row r="465">
          <cell r="D465"/>
        </row>
        <row r="466">
          <cell r="D466"/>
        </row>
        <row r="467">
          <cell r="D467"/>
        </row>
        <row r="468">
          <cell r="D468"/>
        </row>
        <row r="469">
          <cell r="D469"/>
        </row>
        <row r="470">
          <cell r="D470"/>
        </row>
        <row r="471">
          <cell r="D471"/>
        </row>
        <row r="472">
          <cell r="D472"/>
        </row>
        <row r="473">
          <cell r="D473"/>
        </row>
        <row r="474">
          <cell r="D474"/>
        </row>
        <row r="475">
          <cell r="D475"/>
        </row>
        <row r="476">
          <cell r="D476"/>
        </row>
        <row r="477">
          <cell r="D477"/>
        </row>
        <row r="478">
          <cell r="D478"/>
        </row>
        <row r="479">
          <cell r="D479"/>
        </row>
        <row r="480">
          <cell r="D480"/>
        </row>
        <row r="481">
          <cell r="D481"/>
        </row>
        <row r="482">
          <cell r="D482"/>
        </row>
        <row r="483">
          <cell r="D483"/>
        </row>
        <row r="484">
          <cell r="D484"/>
        </row>
        <row r="485">
          <cell r="D485"/>
        </row>
        <row r="486">
          <cell r="D486"/>
        </row>
        <row r="487">
          <cell r="D487"/>
        </row>
        <row r="488">
          <cell r="D488"/>
        </row>
        <row r="489">
          <cell r="D489"/>
        </row>
        <row r="490">
          <cell r="D490"/>
        </row>
        <row r="491">
          <cell r="D491"/>
        </row>
        <row r="492">
          <cell r="D492"/>
        </row>
        <row r="493">
          <cell r="D493"/>
        </row>
        <row r="494">
          <cell r="D494"/>
        </row>
        <row r="495">
          <cell r="D495"/>
        </row>
        <row r="496">
          <cell r="D496"/>
        </row>
        <row r="497">
          <cell r="D497"/>
        </row>
        <row r="498">
          <cell r="D498"/>
        </row>
        <row r="499">
          <cell r="D499"/>
        </row>
        <row r="500">
          <cell r="D500"/>
        </row>
        <row r="501">
          <cell r="D501"/>
        </row>
        <row r="502">
          <cell r="D502"/>
        </row>
        <row r="503">
          <cell r="D503"/>
        </row>
        <row r="504">
          <cell r="D504"/>
        </row>
        <row r="505">
          <cell r="D505"/>
        </row>
        <row r="506">
          <cell r="D506"/>
        </row>
        <row r="507">
          <cell r="D507"/>
        </row>
        <row r="508">
          <cell r="D508"/>
        </row>
        <row r="509">
          <cell r="D509"/>
        </row>
        <row r="510">
          <cell r="D510"/>
        </row>
        <row r="511">
          <cell r="D511"/>
        </row>
        <row r="512">
          <cell r="D512"/>
        </row>
        <row r="513">
          <cell r="D513"/>
        </row>
        <row r="514">
          <cell r="D514"/>
        </row>
        <row r="515">
          <cell r="D515"/>
        </row>
        <row r="516">
          <cell r="D516"/>
        </row>
        <row r="517">
          <cell r="D517"/>
        </row>
        <row r="518">
          <cell r="D518"/>
        </row>
        <row r="519">
          <cell r="D519"/>
        </row>
        <row r="520">
          <cell r="D520"/>
        </row>
        <row r="521">
          <cell r="D521"/>
        </row>
        <row r="522">
          <cell r="D522"/>
        </row>
        <row r="523">
          <cell r="D523"/>
        </row>
        <row r="524">
          <cell r="D524"/>
        </row>
        <row r="525">
          <cell r="D525"/>
        </row>
        <row r="526">
          <cell r="D526"/>
        </row>
        <row r="527">
          <cell r="D527"/>
        </row>
        <row r="528">
          <cell r="D528"/>
        </row>
        <row r="529">
          <cell r="D529"/>
        </row>
        <row r="530">
          <cell r="D530"/>
        </row>
        <row r="531">
          <cell r="D531"/>
        </row>
        <row r="532">
          <cell r="D532"/>
        </row>
        <row r="533">
          <cell r="D533"/>
        </row>
        <row r="534">
          <cell r="D534"/>
        </row>
        <row r="535">
          <cell r="D535"/>
        </row>
        <row r="536">
          <cell r="D536"/>
        </row>
        <row r="537">
          <cell r="D537"/>
        </row>
        <row r="538">
          <cell r="D538"/>
        </row>
        <row r="539">
          <cell r="D539"/>
        </row>
        <row r="540">
          <cell r="D540"/>
        </row>
        <row r="541">
          <cell r="D541"/>
        </row>
        <row r="542">
          <cell r="D542"/>
        </row>
        <row r="543">
          <cell r="D543"/>
        </row>
        <row r="544">
          <cell r="D544"/>
        </row>
        <row r="545">
          <cell r="D545"/>
        </row>
        <row r="546">
          <cell r="D546"/>
        </row>
        <row r="547">
          <cell r="D547"/>
        </row>
        <row r="548">
          <cell r="D548"/>
        </row>
        <row r="549">
          <cell r="D549"/>
        </row>
        <row r="550">
          <cell r="D550"/>
        </row>
        <row r="551">
          <cell r="D551"/>
        </row>
        <row r="552">
          <cell r="D552"/>
        </row>
        <row r="553">
          <cell r="D553"/>
        </row>
        <row r="554">
          <cell r="D554"/>
        </row>
        <row r="555">
          <cell r="D555"/>
        </row>
        <row r="556">
          <cell r="D556"/>
        </row>
        <row r="557">
          <cell r="D557"/>
        </row>
        <row r="558">
          <cell r="D558"/>
        </row>
        <row r="559">
          <cell r="D559"/>
        </row>
        <row r="560">
          <cell r="D560"/>
        </row>
        <row r="561">
          <cell r="D561"/>
        </row>
        <row r="562">
          <cell r="D562"/>
        </row>
        <row r="563">
          <cell r="D563"/>
        </row>
        <row r="564">
          <cell r="D564"/>
        </row>
        <row r="565">
          <cell r="D565"/>
        </row>
        <row r="566">
          <cell r="D566"/>
        </row>
        <row r="567">
          <cell r="D567"/>
        </row>
        <row r="568">
          <cell r="D568"/>
        </row>
        <row r="569">
          <cell r="D569"/>
        </row>
        <row r="570">
          <cell r="D570"/>
        </row>
        <row r="571">
          <cell r="D571"/>
        </row>
        <row r="572">
          <cell r="D572"/>
        </row>
        <row r="573">
          <cell r="D573"/>
        </row>
        <row r="574">
          <cell r="D574"/>
        </row>
        <row r="575">
          <cell r="D575"/>
        </row>
        <row r="576">
          <cell r="D576"/>
        </row>
        <row r="577">
          <cell r="D577"/>
        </row>
        <row r="578">
          <cell r="D578"/>
        </row>
        <row r="579">
          <cell r="D579"/>
        </row>
        <row r="580">
          <cell r="D580"/>
        </row>
        <row r="581">
          <cell r="D581"/>
        </row>
        <row r="582">
          <cell r="D582"/>
        </row>
        <row r="583">
          <cell r="D583"/>
        </row>
        <row r="584">
          <cell r="D584"/>
        </row>
        <row r="585">
          <cell r="D585"/>
        </row>
        <row r="586">
          <cell r="D586"/>
        </row>
        <row r="587">
          <cell r="D587"/>
        </row>
        <row r="588">
          <cell r="D588"/>
        </row>
        <row r="589">
          <cell r="D589"/>
        </row>
        <row r="590">
          <cell r="D590"/>
        </row>
        <row r="591">
          <cell r="D591"/>
        </row>
        <row r="592">
          <cell r="D592"/>
        </row>
        <row r="593">
          <cell r="D593"/>
        </row>
        <row r="594">
          <cell r="D594"/>
        </row>
        <row r="595">
          <cell r="D595"/>
        </row>
        <row r="596">
          <cell r="D596"/>
        </row>
        <row r="597">
          <cell r="D597"/>
        </row>
        <row r="598">
          <cell r="D598"/>
        </row>
        <row r="599">
          <cell r="D599"/>
        </row>
        <row r="600">
          <cell r="D600"/>
        </row>
        <row r="601">
          <cell r="D601"/>
        </row>
        <row r="602">
          <cell r="D602"/>
        </row>
        <row r="603">
          <cell r="D603"/>
        </row>
        <row r="604">
          <cell r="D604"/>
        </row>
        <row r="605">
          <cell r="D605"/>
        </row>
        <row r="606">
          <cell r="D606"/>
        </row>
        <row r="607">
          <cell r="D607"/>
        </row>
        <row r="608">
          <cell r="D608"/>
        </row>
        <row r="609">
          <cell r="D609"/>
        </row>
        <row r="610">
          <cell r="D610"/>
        </row>
        <row r="611">
          <cell r="D611"/>
        </row>
        <row r="612">
          <cell r="D612"/>
        </row>
        <row r="613">
          <cell r="D613"/>
        </row>
        <row r="614">
          <cell r="D614"/>
        </row>
        <row r="615">
          <cell r="D615"/>
        </row>
        <row r="616">
          <cell r="D616"/>
        </row>
        <row r="617">
          <cell r="D617"/>
        </row>
        <row r="618">
          <cell r="D618"/>
        </row>
        <row r="619">
          <cell r="D619"/>
        </row>
        <row r="620">
          <cell r="D620"/>
        </row>
        <row r="621">
          <cell r="D621"/>
        </row>
        <row r="622">
          <cell r="D622"/>
        </row>
        <row r="623">
          <cell r="D623"/>
        </row>
        <row r="624">
          <cell r="D624"/>
        </row>
        <row r="625">
          <cell r="D625"/>
        </row>
        <row r="626">
          <cell r="D626"/>
        </row>
        <row r="627">
          <cell r="D627"/>
        </row>
        <row r="628">
          <cell r="D628"/>
        </row>
        <row r="629">
          <cell r="D629"/>
        </row>
        <row r="630">
          <cell r="D630"/>
        </row>
        <row r="631">
          <cell r="D631"/>
        </row>
        <row r="632">
          <cell r="D632"/>
        </row>
        <row r="633">
          <cell r="D633"/>
        </row>
        <row r="634">
          <cell r="D634"/>
        </row>
        <row r="635">
          <cell r="D635"/>
        </row>
        <row r="636">
          <cell r="D636"/>
        </row>
        <row r="637">
          <cell r="D637"/>
        </row>
        <row r="638">
          <cell r="D638"/>
        </row>
        <row r="639">
          <cell r="D639"/>
        </row>
        <row r="640">
          <cell r="D640"/>
        </row>
        <row r="641">
          <cell r="D641"/>
        </row>
        <row r="642">
          <cell r="D642"/>
        </row>
        <row r="643">
          <cell r="D643"/>
        </row>
        <row r="644">
          <cell r="D644"/>
        </row>
        <row r="645">
          <cell r="D645"/>
        </row>
        <row r="646">
          <cell r="D646"/>
        </row>
        <row r="647">
          <cell r="D647"/>
        </row>
        <row r="648">
          <cell r="D648"/>
        </row>
        <row r="649">
          <cell r="D649"/>
        </row>
        <row r="650">
          <cell r="D650"/>
        </row>
        <row r="651">
          <cell r="D651"/>
        </row>
        <row r="652">
          <cell r="D652"/>
        </row>
        <row r="653">
          <cell r="D653"/>
        </row>
        <row r="654">
          <cell r="D654"/>
        </row>
        <row r="655">
          <cell r="D655"/>
        </row>
        <row r="656">
          <cell r="D656"/>
        </row>
        <row r="657">
          <cell r="D657"/>
        </row>
        <row r="658">
          <cell r="D658"/>
        </row>
        <row r="659">
          <cell r="D659"/>
        </row>
        <row r="660">
          <cell r="D660"/>
        </row>
        <row r="661">
          <cell r="D661"/>
        </row>
        <row r="662">
          <cell r="D662"/>
        </row>
        <row r="663">
          <cell r="D663"/>
        </row>
        <row r="664">
          <cell r="D664"/>
        </row>
        <row r="665">
          <cell r="D665"/>
        </row>
        <row r="666">
          <cell r="D666"/>
        </row>
        <row r="667">
          <cell r="D667"/>
        </row>
        <row r="668">
          <cell r="D668"/>
        </row>
        <row r="669">
          <cell r="D669"/>
        </row>
        <row r="670">
          <cell r="D670"/>
        </row>
        <row r="671">
          <cell r="D671"/>
        </row>
        <row r="672">
          <cell r="D672"/>
        </row>
        <row r="673">
          <cell r="D673"/>
        </row>
        <row r="674">
          <cell r="D674"/>
        </row>
        <row r="675">
          <cell r="D675"/>
        </row>
        <row r="676">
          <cell r="D676"/>
        </row>
        <row r="677">
          <cell r="D677"/>
        </row>
        <row r="678">
          <cell r="D678"/>
        </row>
        <row r="679">
          <cell r="D679"/>
        </row>
        <row r="680">
          <cell r="D680"/>
        </row>
        <row r="681">
          <cell r="D681"/>
        </row>
        <row r="682">
          <cell r="D682"/>
        </row>
        <row r="683">
          <cell r="D683"/>
        </row>
        <row r="684">
          <cell r="D684"/>
        </row>
        <row r="685">
          <cell r="D685"/>
        </row>
        <row r="686">
          <cell r="D686"/>
        </row>
        <row r="687">
          <cell r="D687"/>
        </row>
        <row r="688">
          <cell r="D688"/>
        </row>
        <row r="689">
          <cell r="D689"/>
        </row>
        <row r="690">
          <cell r="D690"/>
        </row>
        <row r="691">
          <cell r="D691"/>
        </row>
        <row r="692">
          <cell r="D692"/>
        </row>
        <row r="693">
          <cell r="D693"/>
        </row>
        <row r="694">
          <cell r="D694"/>
        </row>
        <row r="695">
          <cell r="D695"/>
        </row>
        <row r="696">
          <cell r="D696"/>
        </row>
        <row r="697">
          <cell r="D697"/>
        </row>
        <row r="698">
          <cell r="D698"/>
        </row>
        <row r="699">
          <cell r="D699"/>
        </row>
        <row r="700">
          <cell r="D700"/>
        </row>
        <row r="701">
          <cell r="D701"/>
        </row>
        <row r="702">
          <cell r="D702"/>
        </row>
        <row r="703">
          <cell r="D703"/>
        </row>
        <row r="704">
          <cell r="D704"/>
        </row>
        <row r="705">
          <cell r="D705"/>
        </row>
        <row r="706">
          <cell r="D706"/>
        </row>
        <row r="707">
          <cell r="D707"/>
        </row>
        <row r="708">
          <cell r="D708"/>
        </row>
        <row r="709">
          <cell r="D709"/>
        </row>
        <row r="710">
          <cell r="D710"/>
        </row>
        <row r="711">
          <cell r="D711"/>
        </row>
        <row r="712">
          <cell r="D712"/>
        </row>
        <row r="713">
          <cell r="D713"/>
        </row>
        <row r="714">
          <cell r="D714"/>
        </row>
        <row r="715">
          <cell r="D715"/>
        </row>
        <row r="716">
          <cell r="D716"/>
        </row>
        <row r="717">
          <cell r="D717"/>
        </row>
        <row r="718">
          <cell r="D718"/>
        </row>
        <row r="719">
          <cell r="D719"/>
        </row>
        <row r="720">
          <cell r="D720"/>
        </row>
        <row r="721">
          <cell r="D721"/>
        </row>
        <row r="722">
          <cell r="D722"/>
        </row>
        <row r="723">
          <cell r="D723"/>
        </row>
        <row r="724">
          <cell r="D724"/>
        </row>
        <row r="725">
          <cell r="D725"/>
        </row>
        <row r="726">
          <cell r="D726"/>
        </row>
        <row r="727">
          <cell r="D727"/>
        </row>
        <row r="728">
          <cell r="D728"/>
        </row>
        <row r="729">
          <cell r="D729"/>
        </row>
        <row r="730">
          <cell r="D730"/>
        </row>
        <row r="731">
          <cell r="D731"/>
        </row>
        <row r="732">
          <cell r="D732"/>
        </row>
        <row r="733">
          <cell r="D733"/>
        </row>
        <row r="734">
          <cell r="D734"/>
        </row>
        <row r="735">
          <cell r="D735"/>
        </row>
        <row r="736">
          <cell r="D736"/>
        </row>
        <row r="737">
          <cell r="D737"/>
        </row>
        <row r="738">
          <cell r="D738"/>
        </row>
        <row r="739">
          <cell r="D739"/>
        </row>
        <row r="740">
          <cell r="D740"/>
        </row>
        <row r="741">
          <cell r="D741"/>
        </row>
        <row r="742">
          <cell r="D742"/>
        </row>
        <row r="743">
          <cell r="D743"/>
        </row>
        <row r="744">
          <cell r="D744"/>
        </row>
        <row r="745">
          <cell r="D745"/>
        </row>
        <row r="746">
          <cell r="D746"/>
        </row>
        <row r="747">
          <cell r="D747"/>
        </row>
        <row r="748">
          <cell r="D748"/>
        </row>
        <row r="749">
          <cell r="D749"/>
        </row>
        <row r="750">
          <cell r="D750"/>
        </row>
        <row r="751">
          <cell r="D751"/>
        </row>
        <row r="752">
          <cell r="D752"/>
        </row>
        <row r="753">
          <cell r="D753"/>
        </row>
        <row r="754">
          <cell r="D754"/>
        </row>
        <row r="755">
          <cell r="D755"/>
        </row>
        <row r="756">
          <cell r="D756"/>
        </row>
        <row r="757">
          <cell r="D757"/>
        </row>
        <row r="758">
          <cell r="D758"/>
        </row>
        <row r="759">
          <cell r="D759"/>
        </row>
        <row r="760">
          <cell r="D760"/>
        </row>
        <row r="761">
          <cell r="D761"/>
        </row>
        <row r="762">
          <cell r="D762"/>
        </row>
        <row r="763">
          <cell r="D763"/>
        </row>
        <row r="764">
          <cell r="D764"/>
        </row>
        <row r="765">
          <cell r="D765"/>
        </row>
        <row r="766">
          <cell r="D766"/>
        </row>
        <row r="767">
          <cell r="D767"/>
        </row>
        <row r="768">
          <cell r="D768"/>
        </row>
        <row r="769">
          <cell r="D769"/>
        </row>
        <row r="770">
          <cell r="D770"/>
        </row>
        <row r="771">
          <cell r="D771"/>
        </row>
        <row r="772">
          <cell r="D772"/>
        </row>
        <row r="773">
          <cell r="D773"/>
        </row>
        <row r="774">
          <cell r="D774"/>
        </row>
        <row r="775">
          <cell r="D775"/>
        </row>
        <row r="776">
          <cell r="D776"/>
        </row>
        <row r="777">
          <cell r="D777"/>
        </row>
        <row r="778">
          <cell r="D778"/>
        </row>
        <row r="779">
          <cell r="D779"/>
        </row>
        <row r="780">
          <cell r="D780"/>
        </row>
        <row r="781">
          <cell r="D781"/>
        </row>
        <row r="782">
          <cell r="D782"/>
        </row>
        <row r="783">
          <cell r="D783"/>
        </row>
        <row r="784">
          <cell r="D784"/>
        </row>
        <row r="785">
          <cell r="D785"/>
        </row>
        <row r="786">
          <cell r="D786"/>
        </row>
        <row r="787">
          <cell r="D787"/>
        </row>
        <row r="788">
          <cell r="D788"/>
        </row>
        <row r="789">
          <cell r="D789"/>
        </row>
        <row r="790">
          <cell r="D790"/>
        </row>
        <row r="791">
          <cell r="D791"/>
        </row>
        <row r="792">
          <cell r="D792"/>
        </row>
        <row r="793">
          <cell r="D793"/>
        </row>
        <row r="794">
          <cell r="D794"/>
        </row>
        <row r="795">
          <cell r="D795"/>
        </row>
        <row r="796">
          <cell r="D796"/>
        </row>
        <row r="797">
          <cell r="D797"/>
        </row>
        <row r="798">
          <cell r="D798"/>
        </row>
        <row r="799">
          <cell r="D799"/>
        </row>
        <row r="800">
          <cell r="D800"/>
        </row>
        <row r="801">
          <cell r="D801"/>
        </row>
        <row r="802">
          <cell r="D802"/>
        </row>
        <row r="803">
          <cell r="D803"/>
        </row>
        <row r="804">
          <cell r="D804"/>
        </row>
        <row r="805">
          <cell r="D805"/>
        </row>
        <row r="806">
          <cell r="D806"/>
        </row>
        <row r="807">
          <cell r="D807"/>
        </row>
        <row r="808">
          <cell r="D808"/>
        </row>
        <row r="809">
          <cell r="D809"/>
        </row>
        <row r="810">
          <cell r="D810"/>
        </row>
        <row r="811">
          <cell r="D811"/>
        </row>
        <row r="812">
          <cell r="D812"/>
        </row>
        <row r="813">
          <cell r="D813"/>
        </row>
        <row r="814">
          <cell r="D814"/>
        </row>
        <row r="815">
          <cell r="D815"/>
        </row>
        <row r="816">
          <cell r="D816"/>
        </row>
        <row r="817">
          <cell r="D817"/>
        </row>
        <row r="818">
          <cell r="D818"/>
        </row>
        <row r="819">
          <cell r="D819"/>
        </row>
        <row r="820">
          <cell r="D820"/>
        </row>
        <row r="821">
          <cell r="D821"/>
        </row>
        <row r="822">
          <cell r="D822"/>
        </row>
        <row r="823">
          <cell r="D823"/>
        </row>
        <row r="824">
          <cell r="D824"/>
        </row>
        <row r="825">
          <cell r="D825"/>
        </row>
        <row r="826">
          <cell r="D826"/>
        </row>
        <row r="827">
          <cell r="D827"/>
        </row>
        <row r="828">
          <cell r="D828"/>
        </row>
        <row r="829">
          <cell r="D829"/>
        </row>
        <row r="830">
          <cell r="D830"/>
        </row>
        <row r="831">
          <cell r="D831"/>
        </row>
        <row r="832">
          <cell r="D832"/>
        </row>
        <row r="833">
          <cell r="D833"/>
        </row>
        <row r="834">
          <cell r="D834"/>
        </row>
        <row r="835">
          <cell r="D835"/>
        </row>
        <row r="836">
          <cell r="D836"/>
        </row>
        <row r="837">
          <cell r="D837"/>
        </row>
        <row r="838">
          <cell r="D838"/>
        </row>
        <row r="839">
          <cell r="D839"/>
        </row>
        <row r="840">
          <cell r="D840"/>
        </row>
        <row r="841">
          <cell r="D841"/>
        </row>
        <row r="842">
          <cell r="D842"/>
        </row>
        <row r="843">
          <cell r="D843"/>
        </row>
        <row r="844">
          <cell r="D844"/>
        </row>
        <row r="845">
          <cell r="D845"/>
        </row>
        <row r="846">
          <cell r="D846"/>
        </row>
        <row r="847">
          <cell r="D847"/>
        </row>
        <row r="848">
          <cell r="D848"/>
        </row>
        <row r="849">
          <cell r="D849"/>
        </row>
        <row r="850">
          <cell r="D850"/>
        </row>
        <row r="851">
          <cell r="D851"/>
        </row>
        <row r="852">
          <cell r="D852"/>
        </row>
        <row r="853">
          <cell r="D853"/>
        </row>
        <row r="854">
          <cell r="D854"/>
        </row>
        <row r="855">
          <cell r="D855"/>
        </row>
        <row r="856">
          <cell r="D856"/>
        </row>
        <row r="857">
          <cell r="D857"/>
        </row>
        <row r="858">
          <cell r="D858"/>
        </row>
        <row r="859">
          <cell r="D859"/>
        </row>
        <row r="860">
          <cell r="D860"/>
        </row>
        <row r="861">
          <cell r="D861"/>
        </row>
        <row r="862">
          <cell r="D862"/>
        </row>
        <row r="863">
          <cell r="D863"/>
        </row>
        <row r="864">
          <cell r="D864"/>
        </row>
        <row r="865">
          <cell r="D865"/>
        </row>
        <row r="866">
          <cell r="D866"/>
        </row>
        <row r="867">
          <cell r="D867"/>
        </row>
        <row r="868">
          <cell r="D868"/>
        </row>
        <row r="869">
          <cell r="D869"/>
        </row>
        <row r="870">
          <cell r="D870"/>
        </row>
        <row r="871">
          <cell r="D871"/>
        </row>
        <row r="872">
          <cell r="D872"/>
        </row>
        <row r="873">
          <cell r="D873"/>
        </row>
        <row r="874">
          <cell r="D874"/>
        </row>
        <row r="875">
          <cell r="D875"/>
        </row>
        <row r="876">
          <cell r="D876"/>
        </row>
        <row r="877">
          <cell r="D877"/>
        </row>
        <row r="878">
          <cell r="D878"/>
        </row>
        <row r="879">
          <cell r="D879"/>
        </row>
        <row r="880">
          <cell r="D880"/>
        </row>
        <row r="881">
          <cell r="D881"/>
        </row>
        <row r="882">
          <cell r="D882"/>
        </row>
        <row r="883">
          <cell r="D883"/>
        </row>
        <row r="884">
          <cell r="D884"/>
        </row>
        <row r="885">
          <cell r="D885"/>
        </row>
        <row r="886">
          <cell r="D886"/>
        </row>
        <row r="887">
          <cell r="D887"/>
        </row>
        <row r="888">
          <cell r="D888"/>
        </row>
        <row r="889">
          <cell r="D889"/>
        </row>
        <row r="890">
          <cell r="D890"/>
        </row>
        <row r="891">
          <cell r="D891"/>
        </row>
        <row r="892">
          <cell r="D892"/>
        </row>
        <row r="893">
          <cell r="D893"/>
        </row>
        <row r="894">
          <cell r="D894"/>
        </row>
        <row r="895">
          <cell r="D895"/>
        </row>
        <row r="896">
          <cell r="D896"/>
        </row>
        <row r="897">
          <cell r="D897"/>
        </row>
        <row r="898">
          <cell r="D898"/>
        </row>
        <row r="899">
          <cell r="D899"/>
        </row>
        <row r="900">
          <cell r="D900"/>
        </row>
        <row r="901">
          <cell r="D901"/>
        </row>
        <row r="902">
          <cell r="D902"/>
        </row>
        <row r="903">
          <cell r="D903"/>
        </row>
        <row r="904">
          <cell r="D904"/>
        </row>
        <row r="905">
          <cell r="D905"/>
        </row>
        <row r="906">
          <cell r="D906"/>
        </row>
        <row r="907">
          <cell r="D907"/>
        </row>
        <row r="908">
          <cell r="D908"/>
        </row>
        <row r="909">
          <cell r="D909"/>
        </row>
        <row r="910">
          <cell r="D910"/>
        </row>
        <row r="911">
          <cell r="D911"/>
        </row>
        <row r="912">
          <cell r="D912"/>
        </row>
        <row r="913">
          <cell r="D913"/>
        </row>
        <row r="914">
          <cell r="D914"/>
        </row>
        <row r="915">
          <cell r="D915"/>
        </row>
        <row r="916">
          <cell r="D916"/>
        </row>
        <row r="917">
          <cell r="D917"/>
        </row>
        <row r="918">
          <cell r="D918"/>
        </row>
        <row r="919">
          <cell r="D919"/>
        </row>
        <row r="920">
          <cell r="D920"/>
        </row>
        <row r="921">
          <cell r="D921"/>
        </row>
        <row r="922">
          <cell r="D922"/>
        </row>
        <row r="923">
          <cell r="D923"/>
        </row>
        <row r="924">
          <cell r="D924"/>
        </row>
        <row r="925">
          <cell r="D925"/>
        </row>
        <row r="926">
          <cell r="D926"/>
        </row>
        <row r="927">
          <cell r="D927"/>
        </row>
        <row r="928">
          <cell r="D928"/>
        </row>
        <row r="929">
          <cell r="D929"/>
        </row>
        <row r="930">
          <cell r="D930"/>
        </row>
        <row r="931">
          <cell r="D931"/>
        </row>
        <row r="932">
          <cell r="D932"/>
        </row>
        <row r="933">
          <cell r="D933"/>
        </row>
        <row r="934">
          <cell r="D934"/>
        </row>
        <row r="935">
          <cell r="D935"/>
        </row>
        <row r="936">
          <cell r="D936"/>
        </row>
        <row r="937">
          <cell r="D937"/>
        </row>
        <row r="938">
          <cell r="D938"/>
        </row>
        <row r="939">
          <cell r="D939"/>
        </row>
        <row r="940">
          <cell r="D940"/>
        </row>
        <row r="941">
          <cell r="D941"/>
        </row>
        <row r="942">
          <cell r="D942"/>
        </row>
        <row r="943">
          <cell r="D943"/>
        </row>
        <row r="944">
          <cell r="D944"/>
        </row>
        <row r="945">
          <cell r="D945"/>
        </row>
        <row r="946">
          <cell r="D946"/>
        </row>
        <row r="947">
          <cell r="D947"/>
        </row>
        <row r="948">
          <cell r="D948"/>
        </row>
        <row r="949">
          <cell r="D949"/>
        </row>
        <row r="950">
          <cell r="D950"/>
        </row>
        <row r="951">
          <cell r="D951"/>
        </row>
        <row r="952">
          <cell r="D952"/>
        </row>
        <row r="953">
          <cell r="D953"/>
        </row>
        <row r="954">
          <cell r="D954"/>
        </row>
        <row r="955">
          <cell r="D955"/>
        </row>
        <row r="956">
          <cell r="D956"/>
        </row>
        <row r="957">
          <cell r="D957"/>
        </row>
        <row r="958">
          <cell r="D958"/>
        </row>
        <row r="959">
          <cell r="D959"/>
        </row>
        <row r="960">
          <cell r="D960"/>
        </row>
        <row r="961">
          <cell r="D961"/>
        </row>
        <row r="962">
          <cell r="D962"/>
        </row>
        <row r="963">
          <cell r="D963"/>
        </row>
        <row r="964">
          <cell r="D964"/>
        </row>
        <row r="965">
          <cell r="D965"/>
        </row>
        <row r="966">
          <cell r="D966"/>
        </row>
        <row r="967">
          <cell r="D967"/>
        </row>
        <row r="968">
          <cell r="D968"/>
        </row>
        <row r="969">
          <cell r="D969"/>
        </row>
        <row r="970">
          <cell r="D970"/>
        </row>
        <row r="971">
          <cell r="D971"/>
        </row>
        <row r="972">
          <cell r="D972"/>
        </row>
        <row r="973">
          <cell r="D973"/>
        </row>
        <row r="974">
          <cell r="D974"/>
        </row>
        <row r="975">
          <cell r="D975"/>
        </row>
        <row r="976">
          <cell r="D976"/>
        </row>
        <row r="977">
          <cell r="D977"/>
        </row>
        <row r="978">
          <cell r="D978"/>
        </row>
        <row r="979">
          <cell r="D979"/>
        </row>
        <row r="980">
          <cell r="D980"/>
        </row>
        <row r="981">
          <cell r="D981"/>
        </row>
        <row r="982">
          <cell r="D982"/>
        </row>
        <row r="983">
          <cell r="D983"/>
        </row>
        <row r="984">
          <cell r="D984"/>
        </row>
        <row r="985">
          <cell r="D985"/>
        </row>
        <row r="986">
          <cell r="D986"/>
        </row>
        <row r="987">
          <cell r="D987"/>
        </row>
        <row r="988">
          <cell r="D988"/>
        </row>
        <row r="989">
          <cell r="D989"/>
        </row>
        <row r="990">
          <cell r="D990"/>
        </row>
        <row r="991">
          <cell r="D991"/>
        </row>
        <row r="992">
          <cell r="D992"/>
        </row>
        <row r="993">
          <cell r="D993"/>
        </row>
        <row r="994">
          <cell r="D994"/>
        </row>
        <row r="995">
          <cell r="D995"/>
        </row>
        <row r="996">
          <cell r="D996"/>
        </row>
        <row r="997">
          <cell r="D997"/>
        </row>
        <row r="998">
          <cell r="D998"/>
        </row>
        <row r="999">
          <cell r="D999"/>
        </row>
        <row r="1000">
          <cell r="D1000"/>
        </row>
        <row r="1001">
          <cell r="D1001"/>
        </row>
        <row r="1002">
          <cell r="D1002"/>
        </row>
        <row r="1003">
          <cell r="D1003"/>
        </row>
        <row r="1004">
          <cell r="D1004"/>
        </row>
        <row r="1005">
          <cell r="D1005"/>
        </row>
        <row r="1006">
          <cell r="D1006"/>
        </row>
        <row r="1007">
          <cell r="D1007"/>
        </row>
        <row r="1008">
          <cell r="D1008"/>
        </row>
        <row r="1009">
          <cell r="D1009"/>
        </row>
        <row r="1010">
          <cell r="D1010"/>
        </row>
        <row r="1011">
          <cell r="D1011"/>
        </row>
        <row r="1012">
          <cell r="D1012"/>
        </row>
        <row r="1013">
          <cell r="D1013"/>
        </row>
        <row r="1014">
          <cell r="D1014"/>
        </row>
        <row r="1015">
          <cell r="D1015"/>
        </row>
        <row r="1016">
          <cell r="D1016"/>
        </row>
        <row r="1017">
          <cell r="D1017"/>
        </row>
        <row r="1018">
          <cell r="D1018"/>
        </row>
        <row r="1019">
          <cell r="D1019"/>
        </row>
        <row r="1020">
          <cell r="D1020"/>
        </row>
        <row r="1021">
          <cell r="D1021"/>
        </row>
        <row r="1022">
          <cell r="D1022"/>
        </row>
        <row r="1023">
          <cell r="D1023"/>
        </row>
        <row r="1024">
          <cell r="D1024"/>
        </row>
        <row r="1025">
          <cell r="D1025"/>
        </row>
        <row r="1026">
          <cell r="D1026"/>
        </row>
        <row r="1027">
          <cell r="D1027"/>
        </row>
        <row r="1028">
          <cell r="D1028"/>
        </row>
        <row r="1029">
          <cell r="D1029"/>
        </row>
        <row r="1030">
          <cell r="D1030"/>
        </row>
        <row r="1031">
          <cell r="D1031"/>
        </row>
        <row r="1032">
          <cell r="D1032"/>
        </row>
        <row r="1033">
          <cell r="D1033"/>
        </row>
        <row r="1034">
          <cell r="D1034"/>
        </row>
        <row r="1035">
          <cell r="D1035"/>
        </row>
        <row r="1036">
          <cell r="D1036"/>
        </row>
        <row r="1037">
          <cell r="D1037"/>
        </row>
        <row r="1038">
          <cell r="D1038"/>
        </row>
        <row r="1039">
          <cell r="D1039"/>
        </row>
        <row r="1040">
          <cell r="D1040"/>
        </row>
        <row r="1041">
          <cell r="D1041"/>
        </row>
        <row r="1042">
          <cell r="D1042"/>
        </row>
        <row r="1043">
          <cell r="D1043"/>
        </row>
        <row r="1044">
          <cell r="D1044"/>
        </row>
        <row r="1045">
          <cell r="D1045"/>
        </row>
        <row r="1046">
          <cell r="D1046"/>
        </row>
        <row r="1047">
          <cell r="D1047"/>
        </row>
        <row r="1048">
          <cell r="D1048"/>
        </row>
        <row r="1049">
          <cell r="D1049"/>
        </row>
        <row r="1050">
          <cell r="D1050"/>
        </row>
        <row r="1051">
          <cell r="D1051"/>
        </row>
        <row r="1052">
          <cell r="D1052"/>
        </row>
        <row r="1053">
          <cell r="D1053"/>
        </row>
        <row r="1054">
          <cell r="D1054"/>
        </row>
        <row r="1055">
          <cell r="D1055"/>
        </row>
        <row r="1056">
          <cell r="D1056"/>
        </row>
        <row r="1057">
          <cell r="D1057"/>
        </row>
        <row r="1058">
          <cell r="D1058"/>
        </row>
        <row r="1059">
          <cell r="D1059"/>
        </row>
        <row r="1060">
          <cell r="D1060"/>
        </row>
        <row r="1061">
          <cell r="D1061"/>
        </row>
        <row r="1062">
          <cell r="D1062"/>
        </row>
        <row r="1063">
          <cell r="D1063"/>
        </row>
        <row r="1064">
          <cell r="D1064"/>
        </row>
        <row r="1065">
          <cell r="D1065"/>
        </row>
        <row r="1066">
          <cell r="D1066"/>
        </row>
        <row r="1067">
          <cell r="D1067"/>
        </row>
        <row r="1068">
          <cell r="D1068"/>
        </row>
        <row r="1069">
          <cell r="D1069"/>
        </row>
        <row r="1070">
          <cell r="D1070"/>
        </row>
        <row r="1071">
          <cell r="D1071"/>
        </row>
        <row r="1072">
          <cell r="D1072"/>
        </row>
        <row r="1073">
          <cell r="D1073"/>
        </row>
        <row r="1074">
          <cell r="D1074"/>
        </row>
        <row r="1075">
          <cell r="D1075"/>
        </row>
        <row r="1076">
          <cell r="D1076"/>
        </row>
        <row r="1077">
          <cell r="D1077"/>
        </row>
        <row r="1078">
          <cell r="D1078"/>
        </row>
        <row r="1079">
          <cell r="D1079"/>
        </row>
        <row r="1080">
          <cell r="D1080"/>
        </row>
        <row r="1081">
          <cell r="D1081"/>
        </row>
        <row r="1082">
          <cell r="D1082"/>
        </row>
        <row r="1083">
          <cell r="D1083"/>
        </row>
        <row r="1084">
          <cell r="D1084"/>
        </row>
        <row r="1085">
          <cell r="D1085"/>
        </row>
        <row r="1086">
          <cell r="D1086"/>
        </row>
        <row r="1087">
          <cell r="D1087"/>
        </row>
        <row r="1088">
          <cell r="D1088"/>
        </row>
        <row r="1089">
          <cell r="D1089"/>
        </row>
        <row r="1090">
          <cell r="D1090"/>
        </row>
        <row r="1091">
          <cell r="D1091"/>
        </row>
        <row r="1092">
          <cell r="D1092"/>
        </row>
        <row r="1093">
          <cell r="D1093"/>
        </row>
        <row r="1094">
          <cell r="D1094"/>
        </row>
        <row r="1095">
          <cell r="D1095"/>
        </row>
        <row r="1096">
          <cell r="D1096"/>
        </row>
        <row r="1097">
          <cell r="D1097"/>
        </row>
        <row r="1098">
          <cell r="D1098"/>
        </row>
        <row r="1099">
          <cell r="D1099"/>
        </row>
        <row r="1100">
          <cell r="D1100"/>
        </row>
        <row r="1101">
          <cell r="D1101"/>
        </row>
        <row r="1102">
          <cell r="D1102"/>
        </row>
        <row r="1103">
          <cell r="D1103"/>
        </row>
        <row r="1104">
          <cell r="D1104"/>
        </row>
        <row r="1105">
          <cell r="D1105"/>
        </row>
        <row r="1106">
          <cell r="D1106"/>
        </row>
        <row r="1107">
          <cell r="D1107"/>
        </row>
        <row r="1108">
          <cell r="D1108"/>
        </row>
        <row r="1109">
          <cell r="D1109"/>
        </row>
        <row r="1110">
          <cell r="D1110"/>
        </row>
        <row r="1111">
          <cell r="D1111"/>
        </row>
        <row r="1112">
          <cell r="D1112"/>
        </row>
        <row r="1113">
          <cell r="D1113"/>
        </row>
        <row r="1114">
          <cell r="D1114"/>
        </row>
        <row r="1115">
          <cell r="D1115"/>
        </row>
        <row r="1116">
          <cell r="D1116"/>
        </row>
        <row r="1117">
          <cell r="D1117"/>
        </row>
        <row r="1118">
          <cell r="D1118"/>
        </row>
        <row r="1119">
          <cell r="D1119"/>
        </row>
        <row r="1120">
          <cell r="D1120"/>
        </row>
        <row r="1121">
          <cell r="D1121"/>
        </row>
        <row r="1122">
          <cell r="D1122"/>
        </row>
        <row r="1123">
          <cell r="D1123"/>
        </row>
        <row r="1124">
          <cell r="D1124"/>
        </row>
        <row r="1125">
          <cell r="D1125"/>
        </row>
        <row r="1126">
          <cell r="D1126"/>
        </row>
        <row r="1127">
          <cell r="D1127"/>
        </row>
        <row r="1128">
          <cell r="D1128"/>
        </row>
        <row r="1129">
          <cell r="D1129"/>
        </row>
        <row r="1130">
          <cell r="D1130"/>
        </row>
        <row r="1131">
          <cell r="D1131"/>
        </row>
        <row r="1132">
          <cell r="D1132"/>
        </row>
        <row r="1133">
          <cell r="D1133"/>
        </row>
        <row r="1134">
          <cell r="D1134"/>
        </row>
        <row r="1135">
          <cell r="D1135"/>
        </row>
        <row r="1136">
          <cell r="D1136"/>
        </row>
        <row r="1137">
          <cell r="D1137"/>
        </row>
        <row r="1138">
          <cell r="D1138"/>
        </row>
        <row r="1139">
          <cell r="D1139"/>
        </row>
        <row r="1140">
          <cell r="D1140"/>
        </row>
        <row r="1141">
          <cell r="D1141"/>
        </row>
        <row r="1142">
          <cell r="D1142"/>
        </row>
        <row r="1143">
          <cell r="D1143"/>
        </row>
        <row r="1144">
          <cell r="D1144"/>
        </row>
        <row r="1145">
          <cell r="D1145"/>
        </row>
        <row r="1146">
          <cell r="D1146"/>
        </row>
        <row r="1147">
          <cell r="D1147"/>
        </row>
        <row r="1148">
          <cell r="D1148"/>
        </row>
        <row r="1149">
          <cell r="D1149"/>
        </row>
        <row r="1150">
          <cell r="D1150"/>
        </row>
        <row r="1151">
          <cell r="D1151"/>
        </row>
        <row r="1152">
          <cell r="D1152"/>
        </row>
        <row r="1153">
          <cell r="D1153"/>
        </row>
        <row r="1154">
          <cell r="D1154"/>
        </row>
        <row r="1155">
          <cell r="D1155"/>
        </row>
        <row r="1156">
          <cell r="D1156"/>
        </row>
        <row r="1157">
          <cell r="D1157"/>
        </row>
        <row r="1158">
          <cell r="D1158"/>
        </row>
        <row r="1159">
          <cell r="D1159"/>
        </row>
        <row r="1160">
          <cell r="D1160"/>
        </row>
        <row r="1161">
          <cell r="D1161"/>
        </row>
        <row r="1162">
          <cell r="D1162"/>
        </row>
        <row r="1163">
          <cell r="D1163"/>
        </row>
        <row r="1164">
          <cell r="D1164"/>
        </row>
        <row r="1165">
          <cell r="D1165"/>
        </row>
        <row r="1166">
          <cell r="D1166"/>
        </row>
        <row r="1167">
          <cell r="D1167"/>
        </row>
        <row r="1168">
          <cell r="D1168"/>
        </row>
        <row r="1169">
          <cell r="D1169"/>
        </row>
        <row r="1170">
          <cell r="D1170"/>
        </row>
        <row r="1171">
          <cell r="D1171"/>
        </row>
        <row r="1172">
          <cell r="D1172"/>
        </row>
        <row r="1173">
          <cell r="D1173"/>
        </row>
        <row r="1174">
          <cell r="D1174"/>
        </row>
        <row r="1175">
          <cell r="D1175"/>
        </row>
        <row r="1176">
          <cell r="D1176"/>
        </row>
        <row r="1177">
          <cell r="D1177"/>
        </row>
        <row r="1178">
          <cell r="D1178"/>
        </row>
        <row r="1179">
          <cell r="D1179"/>
        </row>
        <row r="1180">
          <cell r="D1180"/>
        </row>
        <row r="1181">
          <cell r="D1181"/>
        </row>
        <row r="1182">
          <cell r="D1182"/>
        </row>
        <row r="1183">
          <cell r="D1183"/>
        </row>
        <row r="1184">
          <cell r="D1184"/>
        </row>
        <row r="1185">
          <cell r="D1185"/>
        </row>
        <row r="1186">
          <cell r="D1186"/>
        </row>
        <row r="1187">
          <cell r="D1187"/>
        </row>
        <row r="1188">
          <cell r="D1188"/>
        </row>
        <row r="1189">
          <cell r="D1189"/>
        </row>
        <row r="1190">
          <cell r="D1190"/>
        </row>
        <row r="1191">
          <cell r="D1191"/>
        </row>
        <row r="1192">
          <cell r="D1192"/>
        </row>
        <row r="1193">
          <cell r="D1193"/>
        </row>
        <row r="1194">
          <cell r="D1194"/>
        </row>
        <row r="1195">
          <cell r="D1195"/>
        </row>
        <row r="1196">
          <cell r="D1196"/>
        </row>
        <row r="1197">
          <cell r="D1197"/>
        </row>
        <row r="1198">
          <cell r="D1198"/>
        </row>
        <row r="1199">
          <cell r="D1199"/>
        </row>
        <row r="1200">
          <cell r="D1200"/>
        </row>
        <row r="1201">
          <cell r="D1201"/>
        </row>
        <row r="1202">
          <cell r="D1202"/>
        </row>
        <row r="1203">
          <cell r="D1203"/>
        </row>
        <row r="1204">
          <cell r="D1204"/>
        </row>
        <row r="1205">
          <cell r="D1205"/>
        </row>
        <row r="1206">
          <cell r="D1206"/>
        </row>
        <row r="1207">
          <cell r="D1207"/>
        </row>
        <row r="1208">
          <cell r="D1208"/>
        </row>
        <row r="1209">
          <cell r="D1209"/>
        </row>
        <row r="1210">
          <cell r="D1210"/>
        </row>
        <row r="1211">
          <cell r="D1211"/>
        </row>
        <row r="1212">
          <cell r="D1212"/>
        </row>
        <row r="1213">
          <cell r="D1213"/>
        </row>
        <row r="1214">
          <cell r="D1214"/>
        </row>
        <row r="1215">
          <cell r="D1215"/>
        </row>
        <row r="1216">
          <cell r="D1216"/>
        </row>
        <row r="1217">
          <cell r="D1217"/>
        </row>
        <row r="1218">
          <cell r="D1218"/>
        </row>
        <row r="1219">
          <cell r="D1219"/>
        </row>
        <row r="1220">
          <cell r="D1220"/>
        </row>
        <row r="1221">
          <cell r="D1221"/>
        </row>
        <row r="1222">
          <cell r="D1222"/>
        </row>
        <row r="1223">
          <cell r="D1223"/>
        </row>
        <row r="1224">
          <cell r="D1224"/>
        </row>
        <row r="1225">
          <cell r="D1225"/>
        </row>
        <row r="1226">
          <cell r="D1226"/>
        </row>
        <row r="1227">
          <cell r="D1227"/>
        </row>
        <row r="1228">
          <cell r="D1228"/>
        </row>
        <row r="1229">
          <cell r="D1229"/>
        </row>
        <row r="1230">
          <cell r="D1230"/>
        </row>
        <row r="1231">
          <cell r="D1231"/>
        </row>
        <row r="1232">
          <cell r="D1232"/>
        </row>
        <row r="1233">
          <cell r="D1233"/>
        </row>
        <row r="1234">
          <cell r="D1234"/>
        </row>
        <row r="1235">
          <cell r="D1235"/>
        </row>
        <row r="1236">
          <cell r="D1236"/>
        </row>
        <row r="1237">
          <cell r="D1237"/>
        </row>
        <row r="1238">
          <cell r="D1238"/>
        </row>
        <row r="1239">
          <cell r="D1239"/>
        </row>
        <row r="1240">
          <cell r="D1240"/>
        </row>
        <row r="1241">
          <cell r="D1241"/>
        </row>
        <row r="1242">
          <cell r="D1242"/>
        </row>
        <row r="1243">
          <cell r="D1243"/>
        </row>
        <row r="1244">
          <cell r="D1244"/>
        </row>
        <row r="1245">
          <cell r="D1245"/>
        </row>
        <row r="1246">
          <cell r="D1246"/>
        </row>
        <row r="1247">
          <cell r="D1247"/>
        </row>
        <row r="1248">
          <cell r="D1248"/>
        </row>
        <row r="1249">
          <cell r="D1249"/>
        </row>
        <row r="1250">
          <cell r="D1250"/>
        </row>
        <row r="1251">
          <cell r="D1251"/>
        </row>
        <row r="1252">
          <cell r="D1252"/>
        </row>
        <row r="1253">
          <cell r="D1253"/>
        </row>
        <row r="1254">
          <cell r="D1254"/>
        </row>
        <row r="1255">
          <cell r="D1255"/>
        </row>
        <row r="1256">
          <cell r="D1256"/>
        </row>
        <row r="1257">
          <cell r="D1257"/>
        </row>
        <row r="1258">
          <cell r="D1258"/>
        </row>
        <row r="1259">
          <cell r="D1259"/>
        </row>
        <row r="1260">
          <cell r="D1260"/>
        </row>
        <row r="1261">
          <cell r="D1261"/>
        </row>
        <row r="1262">
          <cell r="D1262"/>
        </row>
        <row r="1263">
          <cell r="D1263"/>
        </row>
        <row r="1264">
          <cell r="D1264"/>
        </row>
        <row r="1265">
          <cell r="D1265"/>
        </row>
        <row r="1266">
          <cell r="D1266"/>
        </row>
        <row r="1267">
          <cell r="D1267"/>
        </row>
        <row r="1268">
          <cell r="D1268"/>
        </row>
        <row r="1269">
          <cell r="D1269"/>
        </row>
        <row r="1270">
          <cell r="D1270"/>
        </row>
        <row r="1271">
          <cell r="D1271"/>
        </row>
        <row r="1272">
          <cell r="D1272"/>
        </row>
        <row r="1273">
          <cell r="D1273"/>
        </row>
        <row r="1274">
          <cell r="D1274"/>
        </row>
        <row r="1275">
          <cell r="D1275"/>
        </row>
        <row r="1276">
          <cell r="D1276"/>
        </row>
        <row r="1277">
          <cell r="D1277"/>
        </row>
        <row r="1278">
          <cell r="D1278"/>
        </row>
        <row r="1279">
          <cell r="D1279"/>
        </row>
        <row r="1280">
          <cell r="D1280"/>
        </row>
        <row r="1281">
          <cell r="D1281"/>
        </row>
        <row r="1282">
          <cell r="D1282"/>
        </row>
        <row r="1283">
          <cell r="D1283"/>
        </row>
        <row r="1284">
          <cell r="D1284"/>
        </row>
        <row r="1285">
          <cell r="D1285"/>
        </row>
        <row r="1286">
          <cell r="D1286"/>
        </row>
        <row r="1287">
          <cell r="D1287"/>
        </row>
        <row r="1288">
          <cell r="D1288"/>
        </row>
        <row r="1289">
          <cell r="D1289"/>
        </row>
        <row r="1290">
          <cell r="D1290"/>
        </row>
        <row r="1291">
          <cell r="D1291"/>
        </row>
        <row r="1292">
          <cell r="D1292"/>
        </row>
        <row r="1293">
          <cell r="D1293"/>
        </row>
        <row r="1294">
          <cell r="D1294"/>
        </row>
        <row r="1295">
          <cell r="D1295"/>
        </row>
        <row r="1296">
          <cell r="D1296"/>
        </row>
        <row r="1297">
          <cell r="D1297"/>
        </row>
        <row r="1298">
          <cell r="D1298"/>
        </row>
        <row r="1299">
          <cell r="D1299"/>
        </row>
        <row r="1300">
          <cell r="D1300"/>
        </row>
        <row r="1301">
          <cell r="D1301"/>
        </row>
        <row r="1302">
          <cell r="D1302"/>
        </row>
        <row r="1303">
          <cell r="D1303"/>
        </row>
        <row r="1304">
          <cell r="D1304"/>
        </row>
        <row r="1305">
          <cell r="D1305"/>
        </row>
        <row r="1306">
          <cell r="D1306"/>
        </row>
        <row r="1307">
          <cell r="D1307"/>
        </row>
        <row r="1308">
          <cell r="D1308"/>
        </row>
        <row r="1309">
          <cell r="D1309"/>
        </row>
        <row r="1310">
          <cell r="D1310"/>
        </row>
        <row r="1311">
          <cell r="D1311"/>
        </row>
        <row r="1312">
          <cell r="D1312"/>
        </row>
        <row r="1313">
          <cell r="D1313"/>
        </row>
        <row r="1314">
          <cell r="D1314"/>
        </row>
        <row r="1315">
          <cell r="D1315"/>
        </row>
        <row r="1316">
          <cell r="D1316"/>
        </row>
        <row r="1317">
          <cell r="D1317"/>
        </row>
        <row r="1318">
          <cell r="D1318"/>
        </row>
        <row r="1319">
          <cell r="D1319"/>
        </row>
        <row r="1320">
          <cell r="D1320"/>
        </row>
        <row r="1321">
          <cell r="D1321"/>
        </row>
        <row r="1322">
          <cell r="D1322"/>
        </row>
        <row r="1323">
          <cell r="D1323"/>
        </row>
        <row r="1324">
          <cell r="D1324"/>
        </row>
        <row r="1325">
          <cell r="D1325"/>
        </row>
        <row r="1326">
          <cell r="D1326"/>
        </row>
        <row r="1327">
          <cell r="D1327"/>
        </row>
        <row r="1328">
          <cell r="D1328"/>
        </row>
        <row r="1329">
          <cell r="D1329"/>
        </row>
        <row r="1330">
          <cell r="D1330"/>
        </row>
        <row r="1331">
          <cell r="D1331"/>
        </row>
        <row r="1332">
          <cell r="D1332"/>
        </row>
        <row r="1333">
          <cell r="D1333"/>
        </row>
        <row r="1334">
          <cell r="D1334"/>
        </row>
        <row r="1335">
          <cell r="D1335"/>
        </row>
        <row r="1336">
          <cell r="D1336"/>
        </row>
        <row r="1337">
          <cell r="D1337"/>
        </row>
        <row r="1338">
          <cell r="D1338"/>
        </row>
        <row r="1339">
          <cell r="D1339"/>
        </row>
        <row r="1340">
          <cell r="D1340"/>
        </row>
        <row r="1341">
          <cell r="D1341"/>
        </row>
        <row r="1342">
          <cell r="D1342"/>
        </row>
        <row r="1343">
          <cell r="D1343"/>
        </row>
        <row r="1344">
          <cell r="D1344"/>
        </row>
        <row r="1345">
          <cell r="D1345"/>
        </row>
        <row r="1346">
          <cell r="D1346"/>
        </row>
        <row r="1347">
          <cell r="D1347"/>
        </row>
        <row r="1348">
          <cell r="D1348"/>
        </row>
        <row r="1349">
          <cell r="D1349"/>
        </row>
        <row r="1350">
          <cell r="D1350"/>
        </row>
        <row r="1351">
          <cell r="D1351"/>
        </row>
        <row r="1352">
          <cell r="D1352"/>
        </row>
        <row r="1353">
          <cell r="D1353"/>
        </row>
        <row r="1354">
          <cell r="D1354"/>
        </row>
        <row r="1355">
          <cell r="D1355"/>
        </row>
        <row r="1356">
          <cell r="D1356"/>
        </row>
        <row r="1357">
          <cell r="D1357"/>
        </row>
        <row r="1358">
          <cell r="D1358"/>
        </row>
        <row r="1359">
          <cell r="D1359"/>
        </row>
        <row r="1360">
          <cell r="D1360"/>
        </row>
        <row r="1361">
          <cell r="D1361"/>
        </row>
        <row r="1362">
          <cell r="D1362"/>
        </row>
        <row r="1363">
          <cell r="D1363"/>
        </row>
        <row r="1364">
          <cell r="D1364"/>
        </row>
        <row r="1365">
          <cell r="D1365"/>
        </row>
        <row r="1366">
          <cell r="D1366"/>
        </row>
        <row r="1367">
          <cell r="D1367"/>
        </row>
        <row r="1368">
          <cell r="D1368"/>
        </row>
        <row r="1369">
          <cell r="D1369"/>
        </row>
        <row r="1370">
          <cell r="D1370"/>
        </row>
        <row r="1371">
          <cell r="D1371"/>
        </row>
        <row r="1372">
          <cell r="D1372"/>
        </row>
        <row r="1373">
          <cell r="D1373"/>
        </row>
        <row r="1374">
          <cell r="D1374"/>
        </row>
        <row r="1375">
          <cell r="D1375"/>
        </row>
        <row r="1376">
          <cell r="D1376"/>
        </row>
        <row r="1377">
          <cell r="D1377"/>
        </row>
        <row r="1378">
          <cell r="D1378"/>
        </row>
        <row r="1379">
          <cell r="D1379"/>
        </row>
        <row r="1380">
          <cell r="D1380"/>
        </row>
        <row r="1381">
          <cell r="D1381"/>
        </row>
        <row r="1382">
          <cell r="D1382"/>
        </row>
        <row r="1383">
          <cell r="D1383"/>
        </row>
        <row r="1384">
          <cell r="D1384"/>
        </row>
        <row r="1385">
          <cell r="D1385"/>
        </row>
        <row r="1386">
          <cell r="D1386"/>
        </row>
        <row r="1387">
          <cell r="D1387"/>
        </row>
        <row r="1388">
          <cell r="D1388"/>
        </row>
        <row r="1389">
          <cell r="D1389"/>
        </row>
        <row r="1390">
          <cell r="D1390"/>
        </row>
        <row r="1391">
          <cell r="D1391"/>
        </row>
        <row r="1392">
          <cell r="D1392"/>
        </row>
        <row r="1393">
          <cell r="D1393"/>
        </row>
        <row r="1394">
          <cell r="D1394"/>
        </row>
        <row r="1395">
          <cell r="D1395"/>
        </row>
        <row r="1396">
          <cell r="D1396"/>
        </row>
        <row r="1397">
          <cell r="D1397"/>
        </row>
        <row r="1398">
          <cell r="D1398"/>
        </row>
        <row r="1399">
          <cell r="D1399"/>
        </row>
        <row r="1400">
          <cell r="D1400"/>
        </row>
        <row r="1401">
          <cell r="D1401"/>
        </row>
        <row r="1402">
          <cell r="D1402"/>
        </row>
        <row r="1403">
          <cell r="D1403"/>
        </row>
        <row r="1404">
          <cell r="D1404"/>
        </row>
        <row r="1405">
          <cell r="D1405"/>
        </row>
        <row r="1406">
          <cell r="D1406"/>
        </row>
        <row r="1407">
          <cell r="D1407"/>
        </row>
        <row r="1408">
          <cell r="D1408"/>
        </row>
        <row r="1409">
          <cell r="D1409"/>
        </row>
        <row r="1410">
          <cell r="D1410"/>
        </row>
        <row r="1411">
          <cell r="D1411"/>
        </row>
        <row r="1412">
          <cell r="D1412"/>
        </row>
        <row r="1413">
          <cell r="D1413"/>
        </row>
        <row r="1414">
          <cell r="D1414"/>
        </row>
        <row r="1415">
          <cell r="D1415"/>
        </row>
        <row r="1416">
          <cell r="D1416"/>
        </row>
        <row r="1417">
          <cell r="D1417"/>
        </row>
        <row r="1418">
          <cell r="D1418"/>
        </row>
        <row r="1419">
          <cell r="D1419"/>
        </row>
        <row r="1420">
          <cell r="D1420"/>
        </row>
        <row r="1421">
          <cell r="D1421"/>
        </row>
        <row r="1422">
          <cell r="D1422"/>
        </row>
        <row r="1423">
          <cell r="D1423"/>
        </row>
        <row r="1424">
          <cell r="D1424"/>
        </row>
        <row r="1425">
          <cell r="D1425"/>
        </row>
        <row r="1426">
          <cell r="D1426"/>
        </row>
        <row r="1427">
          <cell r="D1427"/>
        </row>
        <row r="1428">
          <cell r="D1428"/>
        </row>
        <row r="1429">
          <cell r="D1429"/>
        </row>
        <row r="1430">
          <cell r="D1430"/>
        </row>
        <row r="1431">
          <cell r="D1431"/>
        </row>
        <row r="1432">
          <cell r="D1432"/>
        </row>
        <row r="1433">
          <cell r="D1433"/>
        </row>
        <row r="1434">
          <cell r="D1434"/>
        </row>
        <row r="1435">
          <cell r="D1435"/>
        </row>
        <row r="1436">
          <cell r="D1436"/>
        </row>
        <row r="1437">
          <cell r="D1437"/>
        </row>
        <row r="1438">
          <cell r="D1438"/>
        </row>
        <row r="1439">
          <cell r="D1439"/>
        </row>
        <row r="1440">
          <cell r="D1440"/>
        </row>
        <row r="1441">
          <cell r="D1441"/>
        </row>
        <row r="1442">
          <cell r="D1442"/>
        </row>
        <row r="1443">
          <cell r="D1443"/>
        </row>
        <row r="1444">
          <cell r="D1444"/>
        </row>
        <row r="1445">
          <cell r="D1445"/>
        </row>
        <row r="1446">
          <cell r="D1446"/>
        </row>
        <row r="1447">
          <cell r="D1447"/>
        </row>
        <row r="1448">
          <cell r="D1448"/>
        </row>
        <row r="1449">
          <cell r="D1449"/>
        </row>
        <row r="1450">
          <cell r="D1450"/>
        </row>
        <row r="1451">
          <cell r="D1451"/>
        </row>
        <row r="1452">
          <cell r="D1452"/>
        </row>
        <row r="1453">
          <cell r="D1453"/>
        </row>
        <row r="1454">
          <cell r="D1454"/>
        </row>
        <row r="1455">
          <cell r="D1455"/>
        </row>
        <row r="1456">
          <cell r="D1456"/>
        </row>
        <row r="1457">
          <cell r="D1457"/>
        </row>
        <row r="1458">
          <cell r="D1458"/>
        </row>
        <row r="1459">
          <cell r="D1459"/>
        </row>
        <row r="1460">
          <cell r="D1460"/>
        </row>
        <row r="1461">
          <cell r="D1461"/>
        </row>
        <row r="1462">
          <cell r="D1462"/>
        </row>
        <row r="1463">
          <cell r="D1463"/>
        </row>
        <row r="1464">
          <cell r="D1464"/>
        </row>
        <row r="1465">
          <cell r="D1465"/>
        </row>
        <row r="1466">
          <cell r="D1466"/>
        </row>
        <row r="1467">
          <cell r="D1467"/>
        </row>
        <row r="1468">
          <cell r="D1468"/>
        </row>
        <row r="1469">
          <cell r="D1469"/>
        </row>
        <row r="1470">
          <cell r="D1470"/>
        </row>
        <row r="1471">
          <cell r="D1471"/>
        </row>
        <row r="1472">
          <cell r="D1472"/>
        </row>
        <row r="1473">
          <cell r="D1473"/>
        </row>
        <row r="1474">
          <cell r="D1474"/>
        </row>
        <row r="1475">
          <cell r="D1475"/>
        </row>
        <row r="1476">
          <cell r="D1476"/>
        </row>
        <row r="1477">
          <cell r="D1477"/>
        </row>
        <row r="1478">
          <cell r="D1478"/>
        </row>
        <row r="1479">
          <cell r="D1479"/>
        </row>
        <row r="1480">
          <cell r="D1480"/>
        </row>
        <row r="1481">
          <cell r="D1481"/>
        </row>
        <row r="1482">
          <cell r="D1482"/>
        </row>
        <row r="1483">
          <cell r="D1483"/>
        </row>
        <row r="1484">
          <cell r="D1484"/>
        </row>
        <row r="1485">
          <cell r="D1485"/>
        </row>
        <row r="1486">
          <cell r="D1486"/>
        </row>
        <row r="1487">
          <cell r="D1487"/>
        </row>
        <row r="1488">
          <cell r="D1488"/>
        </row>
        <row r="1489">
          <cell r="D1489"/>
        </row>
        <row r="1490">
          <cell r="D1490"/>
        </row>
        <row r="1491">
          <cell r="D1491"/>
        </row>
        <row r="1492">
          <cell r="D1492"/>
        </row>
        <row r="1493">
          <cell r="D1493"/>
        </row>
        <row r="1494">
          <cell r="D1494"/>
        </row>
        <row r="1495">
          <cell r="D1495"/>
        </row>
        <row r="1496">
          <cell r="D1496"/>
        </row>
        <row r="1497">
          <cell r="D1497"/>
        </row>
        <row r="1498">
          <cell r="D1498"/>
        </row>
        <row r="1499">
          <cell r="D1499"/>
        </row>
        <row r="1500">
          <cell r="D1500"/>
        </row>
        <row r="1501">
          <cell r="D1501"/>
        </row>
        <row r="1502">
          <cell r="D1502"/>
        </row>
        <row r="1503">
          <cell r="D1503"/>
        </row>
        <row r="1504">
          <cell r="D1504"/>
        </row>
        <row r="1505">
          <cell r="D1505"/>
        </row>
        <row r="1506">
          <cell r="D1506"/>
        </row>
        <row r="1507">
          <cell r="D1507"/>
        </row>
        <row r="1508">
          <cell r="D1508"/>
        </row>
        <row r="1509">
          <cell r="D1509"/>
        </row>
        <row r="1510">
          <cell r="D1510"/>
        </row>
        <row r="1511">
          <cell r="D1511"/>
        </row>
        <row r="1512">
          <cell r="D1512"/>
        </row>
        <row r="1513">
          <cell r="D1513"/>
        </row>
        <row r="1514">
          <cell r="D1514"/>
        </row>
        <row r="1515">
          <cell r="D1515"/>
        </row>
        <row r="1516">
          <cell r="D1516"/>
        </row>
        <row r="1517">
          <cell r="D1517"/>
        </row>
        <row r="1518">
          <cell r="D1518"/>
        </row>
        <row r="1519">
          <cell r="D1519"/>
        </row>
        <row r="1520">
          <cell r="D1520"/>
        </row>
        <row r="1521">
          <cell r="D1521"/>
        </row>
        <row r="1522">
          <cell r="D1522"/>
        </row>
        <row r="1523">
          <cell r="D1523"/>
        </row>
        <row r="1524">
          <cell r="D1524"/>
        </row>
        <row r="1525">
          <cell r="D1525"/>
        </row>
        <row r="1526">
          <cell r="D1526"/>
        </row>
        <row r="1527">
          <cell r="D1527"/>
        </row>
        <row r="1528">
          <cell r="D1528"/>
        </row>
        <row r="1529">
          <cell r="D1529"/>
        </row>
        <row r="1530">
          <cell r="D1530"/>
        </row>
        <row r="1531">
          <cell r="D1531"/>
        </row>
        <row r="1532">
          <cell r="D1532"/>
        </row>
        <row r="1533">
          <cell r="D1533"/>
        </row>
        <row r="1534">
          <cell r="D1534"/>
        </row>
        <row r="1535">
          <cell r="D1535"/>
        </row>
        <row r="1536">
          <cell r="D1536"/>
        </row>
        <row r="1537">
          <cell r="D1537"/>
        </row>
        <row r="1538">
          <cell r="D1538"/>
        </row>
        <row r="1539">
          <cell r="D1539"/>
        </row>
        <row r="1540">
          <cell r="D1540"/>
        </row>
        <row r="1541">
          <cell r="D1541"/>
        </row>
        <row r="1542">
          <cell r="D1542"/>
        </row>
        <row r="1543">
          <cell r="D1543"/>
        </row>
        <row r="1544">
          <cell r="D1544"/>
        </row>
        <row r="1545">
          <cell r="D1545"/>
        </row>
        <row r="1546">
          <cell r="D1546"/>
        </row>
        <row r="1547">
          <cell r="D1547"/>
        </row>
        <row r="1548">
          <cell r="D1548"/>
        </row>
        <row r="1549">
          <cell r="D1549"/>
        </row>
        <row r="1550">
          <cell r="D1550"/>
        </row>
        <row r="1551">
          <cell r="D1551"/>
        </row>
        <row r="1552">
          <cell r="D1552"/>
        </row>
        <row r="1553">
          <cell r="D1553"/>
        </row>
        <row r="1554">
          <cell r="D1554"/>
        </row>
        <row r="1555">
          <cell r="D1555"/>
        </row>
        <row r="1556">
          <cell r="D1556"/>
        </row>
        <row r="1557">
          <cell r="D1557"/>
        </row>
        <row r="1558">
          <cell r="D1558"/>
        </row>
        <row r="1559">
          <cell r="D1559"/>
        </row>
        <row r="1560">
          <cell r="D1560"/>
        </row>
        <row r="1561">
          <cell r="D1561"/>
        </row>
        <row r="1562">
          <cell r="D1562"/>
        </row>
        <row r="1563">
          <cell r="D1563"/>
        </row>
        <row r="1564">
          <cell r="D1564"/>
        </row>
        <row r="1565">
          <cell r="D1565"/>
        </row>
        <row r="1566">
          <cell r="D1566"/>
        </row>
        <row r="1567">
          <cell r="D1567"/>
        </row>
        <row r="1568">
          <cell r="D1568"/>
        </row>
        <row r="1569">
          <cell r="D1569"/>
        </row>
        <row r="1570">
          <cell r="D1570"/>
        </row>
        <row r="1571">
          <cell r="D1571"/>
        </row>
        <row r="1572">
          <cell r="D1572"/>
        </row>
        <row r="1573">
          <cell r="D1573"/>
        </row>
        <row r="1574">
          <cell r="D1574"/>
        </row>
        <row r="1575">
          <cell r="D1575"/>
        </row>
        <row r="1576">
          <cell r="D1576"/>
        </row>
        <row r="1577">
          <cell r="D1577"/>
        </row>
        <row r="1578">
          <cell r="D1578"/>
        </row>
        <row r="1579">
          <cell r="D1579"/>
        </row>
        <row r="1580">
          <cell r="D1580"/>
        </row>
        <row r="1581">
          <cell r="D1581"/>
        </row>
        <row r="1582">
          <cell r="D1582"/>
        </row>
        <row r="1583">
          <cell r="D1583"/>
        </row>
        <row r="1584">
          <cell r="D1584"/>
        </row>
        <row r="1585">
          <cell r="D1585"/>
        </row>
        <row r="1586">
          <cell r="D1586"/>
        </row>
        <row r="1587">
          <cell r="D1587"/>
        </row>
        <row r="1588">
          <cell r="D1588"/>
        </row>
        <row r="1589">
          <cell r="D1589"/>
        </row>
        <row r="1590">
          <cell r="D1590"/>
        </row>
        <row r="1591">
          <cell r="D1591"/>
        </row>
        <row r="1592">
          <cell r="D1592"/>
        </row>
        <row r="1593">
          <cell r="D1593"/>
        </row>
        <row r="1594">
          <cell r="D1594"/>
        </row>
        <row r="1595">
          <cell r="D1595"/>
        </row>
        <row r="1596">
          <cell r="D1596"/>
        </row>
        <row r="1597">
          <cell r="D1597"/>
        </row>
        <row r="1598">
          <cell r="D1598"/>
        </row>
        <row r="1599">
          <cell r="D1599"/>
        </row>
        <row r="1600">
          <cell r="D1600"/>
        </row>
        <row r="1601">
          <cell r="D1601"/>
        </row>
        <row r="1602">
          <cell r="D1602"/>
        </row>
        <row r="1603">
          <cell r="D1603"/>
        </row>
        <row r="1604">
          <cell r="D1604"/>
        </row>
        <row r="1605">
          <cell r="D1605"/>
        </row>
        <row r="1606">
          <cell r="D1606"/>
        </row>
        <row r="1607">
          <cell r="D1607"/>
        </row>
        <row r="1608">
          <cell r="D1608"/>
        </row>
        <row r="1609">
          <cell r="D1609"/>
        </row>
        <row r="1610">
          <cell r="D1610"/>
        </row>
        <row r="1611">
          <cell r="D1611"/>
        </row>
        <row r="1612">
          <cell r="D1612"/>
        </row>
        <row r="1613">
          <cell r="D1613"/>
        </row>
        <row r="1614">
          <cell r="D1614"/>
        </row>
        <row r="1615">
          <cell r="D1615"/>
        </row>
        <row r="1616">
          <cell r="D1616"/>
        </row>
        <row r="1617">
          <cell r="D1617"/>
        </row>
        <row r="1618">
          <cell r="D1618"/>
        </row>
        <row r="1619">
          <cell r="D1619"/>
        </row>
        <row r="1620">
          <cell r="D1620"/>
        </row>
        <row r="1621">
          <cell r="D1621"/>
        </row>
        <row r="1622">
          <cell r="D1622"/>
        </row>
        <row r="1623">
          <cell r="D1623"/>
        </row>
        <row r="1624">
          <cell r="D1624"/>
        </row>
        <row r="1625">
          <cell r="D1625"/>
        </row>
        <row r="1626">
          <cell r="D1626"/>
        </row>
        <row r="1627">
          <cell r="D1627"/>
        </row>
        <row r="1628">
          <cell r="D1628"/>
        </row>
        <row r="1629">
          <cell r="D1629"/>
        </row>
        <row r="1630">
          <cell r="D1630"/>
        </row>
        <row r="1631">
          <cell r="D1631"/>
        </row>
        <row r="1632">
          <cell r="D1632"/>
        </row>
        <row r="1633">
          <cell r="D1633"/>
        </row>
        <row r="1634">
          <cell r="D1634"/>
        </row>
        <row r="1635">
          <cell r="D1635"/>
        </row>
        <row r="1636">
          <cell r="D1636"/>
        </row>
        <row r="1637">
          <cell r="D1637"/>
        </row>
        <row r="1638">
          <cell r="D1638"/>
        </row>
        <row r="1639">
          <cell r="D1639"/>
        </row>
        <row r="1640">
          <cell r="D1640"/>
        </row>
        <row r="1641">
          <cell r="D1641"/>
        </row>
        <row r="1642">
          <cell r="D1642"/>
        </row>
        <row r="1643">
          <cell r="D1643"/>
        </row>
        <row r="1644">
          <cell r="D1644"/>
        </row>
        <row r="1645">
          <cell r="D1645"/>
        </row>
        <row r="1646">
          <cell r="D1646"/>
        </row>
        <row r="1647">
          <cell r="D1647"/>
        </row>
        <row r="1648">
          <cell r="D1648"/>
        </row>
        <row r="1649">
          <cell r="D1649"/>
        </row>
        <row r="1650">
          <cell r="D1650"/>
        </row>
        <row r="1651">
          <cell r="D1651"/>
        </row>
        <row r="1652">
          <cell r="D1652"/>
        </row>
        <row r="1653">
          <cell r="D1653"/>
        </row>
        <row r="1654">
          <cell r="D1654"/>
        </row>
        <row r="1655">
          <cell r="D1655"/>
        </row>
        <row r="1656">
          <cell r="D1656"/>
        </row>
        <row r="1657">
          <cell r="D1657"/>
        </row>
        <row r="1658">
          <cell r="D1658"/>
        </row>
        <row r="1659">
          <cell r="D1659"/>
        </row>
        <row r="1660">
          <cell r="D1660"/>
        </row>
        <row r="1661">
          <cell r="D1661"/>
        </row>
        <row r="1662">
          <cell r="D1662"/>
        </row>
        <row r="1663">
          <cell r="D1663"/>
        </row>
        <row r="1664">
          <cell r="D1664"/>
        </row>
        <row r="1665">
          <cell r="D1665"/>
        </row>
        <row r="1666">
          <cell r="D1666"/>
        </row>
        <row r="1667">
          <cell r="D1667"/>
        </row>
        <row r="1668">
          <cell r="D1668"/>
        </row>
        <row r="1669">
          <cell r="D1669"/>
        </row>
        <row r="1670">
          <cell r="D1670"/>
        </row>
        <row r="1671">
          <cell r="D1671"/>
        </row>
        <row r="1672">
          <cell r="D1672"/>
        </row>
        <row r="1673">
          <cell r="D1673"/>
        </row>
        <row r="1674">
          <cell r="D1674"/>
        </row>
        <row r="1675">
          <cell r="D1675"/>
        </row>
        <row r="1676">
          <cell r="D1676"/>
        </row>
        <row r="1677">
          <cell r="D1677"/>
        </row>
        <row r="1678">
          <cell r="D1678"/>
        </row>
        <row r="1679">
          <cell r="D1679"/>
        </row>
        <row r="1680">
          <cell r="D1680"/>
        </row>
        <row r="1681">
          <cell r="D1681"/>
        </row>
        <row r="1682">
          <cell r="D1682"/>
        </row>
        <row r="1683">
          <cell r="D1683"/>
        </row>
        <row r="1684">
          <cell r="D1684"/>
        </row>
        <row r="1685">
          <cell r="D1685"/>
        </row>
        <row r="1686">
          <cell r="D1686"/>
        </row>
        <row r="1687">
          <cell r="D1687"/>
        </row>
        <row r="1688">
          <cell r="D1688"/>
        </row>
        <row r="1689">
          <cell r="D1689"/>
        </row>
        <row r="1690">
          <cell r="D1690"/>
        </row>
        <row r="1691">
          <cell r="D1691"/>
        </row>
        <row r="1692">
          <cell r="D1692"/>
        </row>
        <row r="1693">
          <cell r="D1693"/>
        </row>
        <row r="1694">
          <cell r="D1694"/>
        </row>
        <row r="1695">
          <cell r="D1695"/>
        </row>
        <row r="1696">
          <cell r="D1696"/>
        </row>
        <row r="1697">
          <cell r="D1697"/>
        </row>
        <row r="1698">
          <cell r="D1698"/>
        </row>
        <row r="1699">
          <cell r="D1699"/>
        </row>
        <row r="1700">
          <cell r="D1700"/>
        </row>
        <row r="1701">
          <cell r="D1701"/>
        </row>
        <row r="1702">
          <cell r="D1702"/>
        </row>
        <row r="1703">
          <cell r="D1703"/>
        </row>
        <row r="1704">
          <cell r="D1704"/>
        </row>
        <row r="1705">
          <cell r="D1705"/>
        </row>
        <row r="1706">
          <cell r="D1706"/>
        </row>
        <row r="1707">
          <cell r="D1707"/>
        </row>
        <row r="1708">
          <cell r="D1708"/>
        </row>
        <row r="1709">
          <cell r="D1709"/>
        </row>
        <row r="1710">
          <cell r="D1710"/>
        </row>
        <row r="1711">
          <cell r="D1711"/>
        </row>
        <row r="1712">
          <cell r="D1712"/>
        </row>
        <row r="1713">
          <cell r="D1713"/>
        </row>
        <row r="1714">
          <cell r="D1714"/>
        </row>
        <row r="1715">
          <cell r="D1715"/>
        </row>
        <row r="1716">
          <cell r="D1716"/>
        </row>
        <row r="1717">
          <cell r="D1717"/>
        </row>
        <row r="1718">
          <cell r="D1718"/>
        </row>
        <row r="1719">
          <cell r="D1719"/>
        </row>
        <row r="1720">
          <cell r="D1720"/>
        </row>
        <row r="1721">
          <cell r="D1721"/>
        </row>
        <row r="1722">
          <cell r="D1722"/>
        </row>
        <row r="1723">
          <cell r="D1723"/>
        </row>
        <row r="1724">
          <cell r="D1724"/>
        </row>
        <row r="1725">
          <cell r="D1725"/>
        </row>
        <row r="1726">
          <cell r="D1726"/>
        </row>
        <row r="1727">
          <cell r="D1727"/>
        </row>
        <row r="1728">
          <cell r="D1728"/>
        </row>
        <row r="1729">
          <cell r="D1729"/>
        </row>
        <row r="1730">
          <cell r="D1730"/>
        </row>
        <row r="1731">
          <cell r="D1731"/>
        </row>
        <row r="1732">
          <cell r="D1732"/>
        </row>
        <row r="1733">
          <cell r="D1733"/>
        </row>
        <row r="1734">
          <cell r="D1734"/>
        </row>
        <row r="1735">
          <cell r="D1735"/>
        </row>
        <row r="1736">
          <cell r="D1736"/>
        </row>
        <row r="1737">
          <cell r="D1737"/>
        </row>
        <row r="1738">
          <cell r="D1738"/>
        </row>
        <row r="1739">
          <cell r="D1739"/>
        </row>
        <row r="1740">
          <cell r="D1740"/>
        </row>
        <row r="1741">
          <cell r="D1741"/>
        </row>
        <row r="1742">
          <cell r="D1742"/>
        </row>
        <row r="1743">
          <cell r="D1743"/>
        </row>
        <row r="1744">
          <cell r="D1744"/>
        </row>
        <row r="1745">
          <cell r="D1745"/>
        </row>
        <row r="1746">
          <cell r="D1746"/>
        </row>
        <row r="1747">
          <cell r="D1747"/>
        </row>
        <row r="1748">
          <cell r="D1748"/>
        </row>
        <row r="1749">
          <cell r="D1749"/>
        </row>
        <row r="1750">
          <cell r="D1750"/>
        </row>
        <row r="1751">
          <cell r="D1751"/>
        </row>
        <row r="1752">
          <cell r="D1752"/>
        </row>
        <row r="1753">
          <cell r="D1753"/>
        </row>
        <row r="1754">
          <cell r="D1754"/>
        </row>
        <row r="1755">
          <cell r="D1755"/>
        </row>
        <row r="1756">
          <cell r="D1756"/>
        </row>
        <row r="1757">
          <cell r="D1757"/>
        </row>
        <row r="1758">
          <cell r="D1758"/>
        </row>
        <row r="1759">
          <cell r="D1759"/>
        </row>
        <row r="1760">
          <cell r="D1760"/>
        </row>
        <row r="1761">
          <cell r="D1761"/>
        </row>
        <row r="1762">
          <cell r="D1762"/>
        </row>
        <row r="1763">
          <cell r="D1763"/>
        </row>
        <row r="1764">
          <cell r="D1764"/>
        </row>
        <row r="1765">
          <cell r="D1765"/>
        </row>
        <row r="1766">
          <cell r="D1766"/>
        </row>
        <row r="1767">
          <cell r="D1767"/>
        </row>
        <row r="1768">
          <cell r="D1768"/>
        </row>
        <row r="1769">
          <cell r="D1769"/>
        </row>
        <row r="1770">
          <cell r="D1770"/>
        </row>
        <row r="1771">
          <cell r="D1771"/>
        </row>
        <row r="1772">
          <cell r="D1772"/>
        </row>
        <row r="1773">
          <cell r="D1773"/>
        </row>
        <row r="1774">
          <cell r="D1774"/>
        </row>
        <row r="1775">
          <cell r="D1775"/>
        </row>
        <row r="1776">
          <cell r="D1776"/>
        </row>
        <row r="1777">
          <cell r="D1777"/>
        </row>
        <row r="1778">
          <cell r="D1778"/>
        </row>
        <row r="1779">
          <cell r="D1779"/>
        </row>
        <row r="1780">
          <cell r="D1780"/>
        </row>
        <row r="1781">
          <cell r="D1781"/>
        </row>
        <row r="1782">
          <cell r="D1782"/>
        </row>
        <row r="1783">
          <cell r="D1783"/>
        </row>
        <row r="1784">
          <cell r="D1784"/>
        </row>
        <row r="1785">
          <cell r="D1785"/>
        </row>
        <row r="1786">
          <cell r="D1786"/>
        </row>
        <row r="1787">
          <cell r="D1787"/>
        </row>
        <row r="1788">
          <cell r="D1788"/>
        </row>
        <row r="1789">
          <cell r="D1789"/>
        </row>
        <row r="1790">
          <cell r="D1790"/>
        </row>
        <row r="1791">
          <cell r="D1791"/>
        </row>
        <row r="1792">
          <cell r="D1792"/>
        </row>
        <row r="1793">
          <cell r="D1793"/>
        </row>
        <row r="1794">
          <cell r="D1794"/>
        </row>
        <row r="1795">
          <cell r="D1795"/>
        </row>
        <row r="1796">
          <cell r="D1796"/>
        </row>
        <row r="1797">
          <cell r="D1797"/>
        </row>
        <row r="1798">
          <cell r="D1798"/>
        </row>
        <row r="1799">
          <cell r="D1799"/>
        </row>
        <row r="1800">
          <cell r="D1800"/>
        </row>
        <row r="1801">
          <cell r="D1801"/>
        </row>
        <row r="1802">
          <cell r="D1802"/>
        </row>
        <row r="1803">
          <cell r="D1803"/>
        </row>
        <row r="1804">
          <cell r="D1804"/>
        </row>
        <row r="1805">
          <cell r="D1805"/>
        </row>
        <row r="1806">
          <cell r="D1806"/>
        </row>
        <row r="1807">
          <cell r="D1807"/>
        </row>
        <row r="1808">
          <cell r="D1808"/>
        </row>
        <row r="1809">
          <cell r="D1809"/>
        </row>
        <row r="1810">
          <cell r="D1810"/>
        </row>
        <row r="1811">
          <cell r="D1811"/>
        </row>
        <row r="1812">
          <cell r="D1812"/>
        </row>
        <row r="1813">
          <cell r="D1813"/>
        </row>
        <row r="1814">
          <cell r="D1814"/>
        </row>
        <row r="1815">
          <cell r="D1815"/>
        </row>
        <row r="1816">
          <cell r="D1816"/>
        </row>
        <row r="1817">
          <cell r="D1817"/>
        </row>
        <row r="1818">
          <cell r="D1818"/>
        </row>
        <row r="1819">
          <cell r="D1819"/>
        </row>
        <row r="1820">
          <cell r="D1820"/>
        </row>
        <row r="1821">
          <cell r="D1821"/>
        </row>
        <row r="1822">
          <cell r="D1822"/>
        </row>
        <row r="1823">
          <cell r="D1823"/>
        </row>
        <row r="1824">
          <cell r="D1824"/>
        </row>
        <row r="1825">
          <cell r="D1825"/>
        </row>
        <row r="1826">
          <cell r="D1826"/>
        </row>
        <row r="1827">
          <cell r="D1827"/>
        </row>
        <row r="1828">
          <cell r="D1828"/>
        </row>
        <row r="1829">
          <cell r="D1829"/>
        </row>
        <row r="1830">
          <cell r="D1830"/>
        </row>
        <row r="1831">
          <cell r="D1831"/>
        </row>
        <row r="1832">
          <cell r="D1832"/>
        </row>
        <row r="1833">
          <cell r="D1833"/>
        </row>
        <row r="1834">
          <cell r="D1834"/>
        </row>
        <row r="1835">
          <cell r="D1835"/>
        </row>
        <row r="1836">
          <cell r="D1836"/>
        </row>
        <row r="1837">
          <cell r="D1837"/>
        </row>
        <row r="1838">
          <cell r="D1838"/>
        </row>
        <row r="1839">
          <cell r="D1839"/>
        </row>
        <row r="1840">
          <cell r="D1840"/>
        </row>
        <row r="1841">
          <cell r="D1841"/>
        </row>
        <row r="1842">
          <cell r="D1842"/>
        </row>
        <row r="1843">
          <cell r="D1843"/>
        </row>
        <row r="1844">
          <cell r="D1844"/>
        </row>
        <row r="1845">
          <cell r="D1845"/>
        </row>
        <row r="1846">
          <cell r="D1846"/>
        </row>
        <row r="1847">
          <cell r="D1847"/>
        </row>
        <row r="1848">
          <cell r="D1848"/>
        </row>
        <row r="1849">
          <cell r="D1849"/>
        </row>
        <row r="1850">
          <cell r="D1850"/>
        </row>
        <row r="1851">
          <cell r="D1851"/>
        </row>
        <row r="1852">
          <cell r="D1852"/>
        </row>
        <row r="1853">
          <cell r="D1853"/>
        </row>
        <row r="1854">
          <cell r="D1854"/>
        </row>
        <row r="1855">
          <cell r="D1855"/>
        </row>
        <row r="1856">
          <cell r="D1856"/>
        </row>
        <row r="1857">
          <cell r="D1857"/>
        </row>
        <row r="1858">
          <cell r="D1858"/>
        </row>
        <row r="1859">
          <cell r="D1859"/>
        </row>
        <row r="1860">
          <cell r="D1860"/>
        </row>
        <row r="1861">
          <cell r="D1861"/>
        </row>
        <row r="1862">
          <cell r="D1862"/>
        </row>
        <row r="1863">
          <cell r="D1863"/>
        </row>
        <row r="1864">
          <cell r="D1864"/>
        </row>
        <row r="1865">
          <cell r="D1865"/>
        </row>
        <row r="1866">
          <cell r="D1866"/>
        </row>
        <row r="1867">
          <cell r="D1867"/>
        </row>
        <row r="1868">
          <cell r="D1868"/>
        </row>
        <row r="1869">
          <cell r="D1869"/>
        </row>
        <row r="1870">
          <cell r="D1870"/>
        </row>
        <row r="1871">
          <cell r="D1871"/>
        </row>
        <row r="1872">
          <cell r="D1872"/>
        </row>
        <row r="1873">
          <cell r="D1873"/>
        </row>
        <row r="1874">
          <cell r="D1874"/>
        </row>
        <row r="1875">
          <cell r="D1875"/>
        </row>
        <row r="1876">
          <cell r="D1876"/>
        </row>
        <row r="1877">
          <cell r="D1877"/>
        </row>
        <row r="1878">
          <cell r="D1878"/>
        </row>
        <row r="1879">
          <cell r="D1879"/>
        </row>
        <row r="1880">
          <cell r="D1880"/>
        </row>
        <row r="1881">
          <cell r="D1881"/>
        </row>
        <row r="1882">
          <cell r="D1882"/>
        </row>
        <row r="1883">
          <cell r="D1883"/>
        </row>
        <row r="1884">
          <cell r="D1884"/>
        </row>
        <row r="1885">
          <cell r="D1885"/>
        </row>
        <row r="1886">
          <cell r="D1886"/>
        </row>
        <row r="1887">
          <cell r="D1887"/>
        </row>
        <row r="1888">
          <cell r="D1888"/>
        </row>
        <row r="1889">
          <cell r="D1889"/>
        </row>
        <row r="1890">
          <cell r="D1890"/>
        </row>
        <row r="1891">
          <cell r="D1891"/>
        </row>
        <row r="1892">
          <cell r="D1892"/>
        </row>
        <row r="1893">
          <cell r="D1893"/>
        </row>
        <row r="1894">
          <cell r="D1894"/>
        </row>
        <row r="1895">
          <cell r="D1895"/>
        </row>
        <row r="1896">
          <cell r="D1896"/>
        </row>
        <row r="1897">
          <cell r="D1897"/>
        </row>
        <row r="1898">
          <cell r="D1898"/>
        </row>
        <row r="1899">
          <cell r="D1899"/>
        </row>
        <row r="1900">
          <cell r="D1900"/>
        </row>
        <row r="1901">
          <cell r="D1901"/>
        </row>
        <row r="1902">
          <cell r="D1902"/>
        </row>
        <row r="1903">
          <cell r="D1903"/>
        </row>
        <row r="1904">
          <cell r="D1904"/>
        </row>
        <row r="1905">
          <cell r="D1905"/>
        </row>
        <row r="1906">
          <cell r="D1906"/>
        </row>
        <row r="1907">
          <cell r="D1907"/>
        </row>
        <row r="1908">
          <cell r="D1908"/>
        </row>
        <row r="1909">
          <cell r="D1909"/>
        </row>
        <row r="1910">
          <cell r="D1910"/>
        </row>
        <row r="1911">
          <cell r="D1911"/>
        </row>
        <row r="1912">
          <cell r="D1912"/>
        </row>
        <row r="1913">
          <cell r="D1913"/>
        </row>
        <row r="1914">
          <cell r="D1914"/>
        </row>
        <row r="1915">
          <cell r="D1915"/>
        </row>
        <row r="1916">
          <cell r="D1916"/>
        </row>
        <row r="1917">
          <cell r="D1917"/>
        </row>
        <row r="1918">
          <cell r="D1918"/>
        </row>
        <row r="1919">
          <cell r="D1919"/>
        </row>
        <row r="1920">
          <cell r="D1920"/>
        </row>
        <row r="1921">
          <cell r="D1921"/>
        </row>
        <row r="1922">
          <cell r="D1922"/>
        </row>
        <row r="1923">
          <cell r="D1923"/>
        </row>
        <row r="1924">
          <cell r="D1924"/>
        </row>
        <row r="1925">
          <cell r="D1925"/>
        </row>
        <row r="1926">
          <cell r="D1926"/>
        </row>
        <row r="1927">
          <cell r="D1927"/>
        </row>
        <row r="1928">
          <cell r="D1928"/>
        </row>
        <row r="1929">
          <cell r="D1929"/>
        </row>
        <row r="1930">
          <cell r="D1930"/>
        </row>
        <row r="1931">
          <cell r="D1931"/>
        </row>
        <row r="1932">
          <cell r="D1932"/>
        </row>
        <row r="1933">
          <cell r="D1933"/>
        </row>
        <row r="1934">
          <cell r="D1934"/>
        </row>
        <row r="1935">
          <cell r="D1935"/>
        </row>
        <row r="1936">
          <cell r="D1936"/>
        </row>
        <row r="1937">
          <cell r="D1937"/>
        </row>
        <row r="1938">
          <cell r="D1938"/>
        </row>
        <row r="1939">
          <cell r="D1939"/>
        </row>
        <row r="1940">
          <cell r="D1940"/>
        </row>
        <row r="1941">
          <cell r="D1941"/>
        </row>
        <row r="1942">
          <cell r="D1942"/>
        </row>
        <row r="1943">
          <cell r="D1943"/>
        </row>
        <row r="1944">
          <cell r="D1944"/>
        </row>
        <row r="1945">
          <cell r="D1945"/>
        </row>
        <row r="1946">
          <cell r="D1946"/>
        </row>
        <row r="1947">
          <cell r="D1947"/>
        </row>
        <row r="1948">
          <cell r="D1948"/>
        </row>
        <row r="1949">
          <cell r="D1949"/>
        </row>
        <row r="1950">
          <cell r="D1950"/>
        </row>
        <row r="1951">
          <cell r="D1951"/>
        </row>
        <row r="1952">
          <cell r="D1952"/>
        </row>
        <row r="1953">
          <cell r="D1953"/>
        </row>
        <row r="1954">
          <cell r="D1954"/>
        </row>
        <row r="1955">
          <cell r="D1955"/>
        </row>
        <row r="1956">
          <cell r="D1956"/>
        </row>
        <row r="1957">
          <cell r="D1957"/>
        </row>
        <row r="1958">
          <cell r="D1958"/>
        </row>
        <row r="1959">
          <cell r="D1959"/>
        </row>
        <row r="1960">
          <cell r="D1960"/>
        </row>
        <row r="1961">
          <cell r="D1961"/>
        </row>
        <row r="1962">
          <cell r="D1962"/>
        </row>
        <row r="1963">
          <cell r="D1963"/>
        </row>
        <row r="1964">
          <cell r="D1964"/>
        </row>
        <row r="1965">
          <cell r="D1965"/>
        </row>
        <row r="1966">
          <cell r="D1966"/>
        </row>
        <row r="1967">
          <cell r="D1967"/>
        </row>
        <row r="1968">
          <cell r="D1968"/>
        </row>
        <row r="1969">
          <cell r="D1969"/>
        </row>
        <row r="1970">
          <cell r="D1970"/>
        </row>
        <row r="1971">
          <cell r="D1971"/>
        </row>
        <row r="1972">
          <cell r="D1972"/>
        </row>
        <row r="1973">
          <cell r="D1973"/>
        </row>
        <row r="1974">
          <cell r="D1974"/>
        </row>
        <row r="1975">
          <cell r="D1975"/>
        </row>
        <row r="1976">
          <cell r="D1976"/>
        </row>
        <row r="1977">
          <cell r="D1977"/>
        </row>
        <row r="1978">
          <cell r="D1978"/>
        </row>
        <row r="1979">
          <cell r="D1979"/>
        </row>
        <row r="1980">
          <cell r="D1980"/>
        </row>
        <row r="1981">
          <cell r="D1981"/>
        </row>
        <row r="1982">
          <cell r="D1982"/>
        </row>
        <row r="1983">
          <cell r="D1983"/>
        </row>
        <row r="1984">
          <cell r="D1984"/>
        </row>
        <row r="1985">
          <cell r="D1985"/>
        </row>
        <row r="1986">
          <cell r="D1986"/>
        </row>
        <row r="1987">
          <cell r="D1987"/>
        </row>
        <row r="1988">
          <cell r="D1988"/>
        </row>
        <row r="1989">
          <cell r="D1989"/>
        </row>
        <row r="1990">
          <cell r="D1990"/>
        </row>
        <row r="1991">
          <cell r="D1991"/>
        </row>
        <row r="1992">
          <cell r="D1992"/>
        </row>
        <row r="1993">
          <cell r="D1993"/>
        </row>
        <row r="1994">
          <cell r="D1994"/>
        </row>
        <row r="1995">
          <cell r="D1995"/>
        </row>
        <row r="1996">
          <cell r="D1996"/>
        </row>
        <row r="1997">
          <cell r="D1997"/>
        </row>
        <row r="1998">
          <cell r="D1998"/>
        </row>
        <row r="1999">
          <cell r="D1999"/>
        </row>
        <row r="2000">
          <cell r="D2000"/>
        </row>
        <row r="2001">
          <cell r="D2001"/>
        </row>
        <row r="2002">
          <cell r="D2002"/>
        </row>
        <row r="2003">
          <cell r="D2003"/>
        </row>
        <row r="2004">
          <cell r="D2004"/>
        </row>
        <row r="2005">
          <cell r="D2005"/>
        </row>
        <row r="2006">
          <cell r="D2006"/>
        </row>
        <row r="2007">
          <cell r="D2007"/>
        </row>
        <row r="2008">
          <cell r="D2008"/>
        </row>
        <row r="2009">
          <cell r="D2009"/>
        </row>
        <row r="2010">
          <cell r="D2010"/>
        </row>
        <row r="2011">
          <cell r="D2011"/>
        </row>
        <row r="2012">
          <cell r="D2012"/>
        </row>
        <row r="2013">
          <cell r="D2013"/>
        </row>
        <row r="2014">
          <cell r="D2014"/>
        </row>
        <row r="2015">
          <cell r="D2015"/>
        </row>
        <row r="2016">
          <cell r="D2016"/>
        </row>
        <row r="2017">
          <cell r="D2017"/>
        </row>
        <row r="2018">
          <cell r="D2018"/>
        </row>
        <row r="2019">
          <cell r="D2019"/>
        </row>
        <row r="2020">
          <cell r="D2020"/>
        </row>
        <row r="2021">
          <cell r="D2021"/>
        </row>
        <row r="2022">
          <cell r="D2022"/>
        </row>
        <row r="2023">
          <cell r="D2023"/>
        </row>
        <row r="2024">
          <cell r="D2024"/>
        </row>
        <row r="2025">
          <cell r="D2025"/>
        </row>
        <row r="2026">
          <cell r="D2026"/>
        </row>
        <row r="2027">
          <cell r="D2027"/>
        </row>
        <row r="2028">
          <cell r="D2028"/>
        </row>
        <row r="2029">
          <cell r="D2029"/>
        </row>
        <row r="2030">
          <cell r="D2030"/>
        </row>
        <row r="2031">
          <cell r="D2031"/>
        </row>
        <row r="2032">
          <cell r="D2032"/>
        </row>
        <row r="2033">
          <cell r="D2033"/>
        </row>
        <row r="2034">
          <cell r="D2034"/>
        </row>
        <row r="2035">
          <cell r="D2035"/>
        </row>
        <row r="2036">
          <cell r="D2036"/>
        </row>
        <row r="2037">
          <cell r="D2037"/>
        </row>
        <row r="2038">
          <cell r="D2038"/>
        </row>
        <row r="2039">
          <cell r="D2039"/>
        </row>
        <row r="2040">
          <cell r="D2040"/>
        </row>
        <row r="2041">
          <cell r="D2041"/>
        </row>
        <row r="2042">
          <cell r="D2042"/>
        </row>
        <row r="2043">
          <cell r="D2043"/>
        </row>
        <row r="2044">
          <cell r="D2044"/>
        </row>
        <row r="2045">
          <cell r="D2045"/>
        </row>
        <row r="2046">
          <cell r="D2046"/>
        </row>
        <row r="2047">
          <cell r="D2047"/>
        </row>
        <row r="2048">
          <cell r="D2048"/>
        </row>
        <row r="2049">
          <cell r="D2049"/>
        </row>
        <row r="2050">
          <cell r="D2050"/>
        </row>
        <row r="2051">
          <cell r="D2051"/>
        </row>
        <row r="2052">
          <cell r="D2052"/>
        </row>
        <row r="2053">
          <cell r="D2053"/>
        </row>
        <row r="2054">
          <cell r="D2054"/>
        </row>
        <row r="2055">
          <cell r="D2055"/>
        </row>
        <row r="2056">
          <cell r="D2056"/>
        </row>
        <row r="2057">
          <cell r="D2057"/>
        </row>
        <row r="2058">
          <cell r="D2058"/>
        </row>
        <row r="2059">
          <cell r="D2059"/>
        </row>
        <row r="2060">
          <cell r="D2060"/>
        </row>
        <row r="2061">
          <cell r="D2061"/>
        </row>
        <row r="2062">
          <cell r="D2062"/>
        </row>
        <row r="2063">
          <cell r="D2063"/>
        </row>
        <row r="2064">
          <cell r="D2064"/>
        </row>
        <row r="2065">
          <cell r="D2065"/>
        </row>
        <row r="2066">
          <cell r="D2066"/>
        </row>
        <row r="2067">
          <cell r="D2067"/>
        </row>
        <row r="2068">
          <cell r="D2068"/>
        </row>
        <row r="2069">
          <cell r="D2069"/>
        </row>
        <row r="2070">
          <cell r="D2070"/>
        </row>
        <row r="2071">
          <cell r="D2071"/>
        </row>
        <row r="2072">
          <cell r="D2072"/>
        </row>
        <row r="2073">
          <cell r="D2073"/>
        </row>
        <row r="2074">
          <cell r="D2074"/>
        </row>
        <row r="2075">
          <cell r="D2075"/>
        </row>
        <row r="2076">
          <cell r="D2076"/>
        </row>
        <row r="2077">
          <cell r="D2077"/>
        </row>
        <row r="2078">
          <cell r="D2078"/>
        </row>
        <row r="2079">
          <cell r="D2079"/>
        </row>
        <row r="2080">
          <cell r="D2080"/>
        </row>
        <row r="2081">
          <cell r="D2081"/>
        </row>
        <row r="2082">
          <cell r="D2082"/>
        </row>
        <row r="2083">
          <cell r="D2083"/>
        </row>
        <row r="2084">
          <cell r="D2084"/>
        </row>
        <row r="2085">
          <cell r="D2085"/>
        </row>
        <row r="2086">
          <cell r="D2086"/>
        </row>
        <row r="2087">
          <cell r="D2087"/>
        </row>
        <row r="2088">
          <cell r="D2088"/>
        </row>
        <row r="2089">
          <cell r="D2089"/>
        </row>
        <row r="2090">
          <cell r="D2090"/>
        </row>
        <row r="2091">
          <cell r="D2091"/>
        </row>
        <row r="2092">
          <cell r="D2092"/>
        </row>
        <row r="2093">
          <cell r="D2093"/>
        </row>
        <row r="2094">
          <cell r="D2094"/>
        </row>
        <row r="2095">
          <cell r="D2095"/>
        </row>
        <row r="2096">
          <cell r="D2096"/>
        </row>
        <row r="2097">
          <cell r="D2097"/>
        </row>
        <row r="2098">
          <cell r="D2098"/>
        </row>
        <row r="2099">
          <cell r="D2099"/>
        </row>
        <row r="2100">
          <cell r="D2100"/>
        </row>
        <row r="2101">
          <cell r="D2101"/>
        </row>
        <row r="2102">
          <cell r="D2102"/>
        </row>
        <row r="2103">
          <cell r="D2103"/>
        </row>
        <row r="2104">
          <cell r="D2104"/>
        </row>
        <row r="2105">
          <cell r="D2105"/>
        </row>
        <row r="2106">
          <cell r="D2106"/>
        </row>
        <row r="2107">
          <cell r="D2107"/>
        </row>
        <row r="2108">
          <cell r="D2108"/>
        </row>
        <row r="2109">
          <cell r="D2109"/>
        </row>
        <row r="2110">
          <cell r="D2110"/>
        </row>
        <row r="2111">
          <cell r="D2111"/>
        </row>
        <row r="2112">
          <cell r="D2112"/>
        </row>
        <row r="2113">
          <cell r="D2113"/>
        </row>
        <row r="2114">
          <cell r="D2114"/>
        </row>
        <row r="2115">
          <cell r="D2115"/>
        </row>
        <row r="2116">
          <cell r="D2116"/>
        </row>
        <row r="2117">
          <cell r="D2117"/>
        </row>
        <row r="2118">
          <cell r="D2118"/>
        </row>
        <row r="2119">
          <cell r="D2119"/>
        </row>
        <row r="2120">
          <cell r="D2120"/>
        </row>
        <row r="2121">
          <cell r="D2121"/>
        </row>
        <row r="2122">
          <cell r="D2122"/>
        </row>
        <row r="2123">
          <cell r="D2123"/>
        </row>
        <row r="2124">
          <cell r="D2124"/>
        </row>
        <row r="2125">
          <cell r="D2125"/>
        </row>
        <row r="2126">
          <cell r="D2126"/>
        </row>
        <row r="2127">
          <cell r="D2127"/>
        </row>
        <row r="2128">
          <cell r="D2128"/>
        </row>
        <row r="2129">
          <cell r="D2129"/>
        </row>
        <row r="2130">
          <cell r="D2130"/>
        </row>
        <row r="2131">
          <cell r="D2131"/>
        </row>
        <row r="2132">
          <cell r="D2132"/>
        </row>
        <row r="2133">
          <cell r="D2133"/>
        </row>
        <row r="2134">
          <cell r="D2134"/>
        </row>
        <row r="2135">
          <cell r="D2135"/>
        </row>
        <row r="2136">
          <cell r="D2136"/>
        </row>
        <row r="2137">
          <cell r="D2137"/>
        </row>
        <row r="2138">
          <cell r="D2138"/>
        </row>
        <row r="2139">
          <cell r="D2139"/>
        </row>
        <row r="2140">
          <cell r="D2140"/>
        </row>
        <row r="2141">
          <cell r="D2141"/>
        </row>
        <row r="2142">
          <cell r="D2142"/>
        </row>
        <row r="2143">
          <cell r="D2143"/>
        </row>
        <row r="2144">
          <cell r="D2144"/>
        </row>
        <row r="2145">
          <cell r="D2145"/>
        </row>
        <row r="2146">
          <cell r="D2146"/>
        </row>
        <row r="2147">
          <cell r="D2147"/>
        </row>
        <row r="2148">
          <cell r="D2148"/>
        </row>
        <row r="2149">
          <cell r="D2149"/>
        </row>
        <row r="2150">
          <cell r="D2150"/>
        </row>
        <row r="2151">
          <cell r="D2151"/>
        </row>
        <row r="2152">
          <cell r="D2152"/>
        </row>
        <row r="2153">
          <cell r="D2153"/>
        </row>
        <row r="2154">
          <cell r="D2154"/>
        </row>
        <row r="2155">
          <cell r="D2155"/>
        </row>
        <row r="2156">
          <cell r="D2156"/>
        </row>
        <row r="2157">
          <cell r="D2157"/>
        </row>
        <row r="2158">
          <cell r="D2158"/>
        </row>
        <row r="2159">
          <cell r="D2159"/>
        </row>
        <row r="2160">
          <cell r="D2160"/>
        </row>
        <row r="2161">
          <cell r="D2161"/>
        </row>
        <row r="2162">
          <cell r="D2162"/>
        </row>
        <row r="2163">
          <cell r="D2163"/>
        </row>
        <row r="2164">
          <cell r="D2164"/>
        </row>
        <row r="2165">
          <cell r="D2165"/>
        </row>
        <row r="2166">
          <cell r="D2166"/>
        </row>
        <row r="2167">
          <cell r="D2167"/>
        </row>
        <row r="2168">
          <cell r="D2168"/>
        </row>
        <row r="2169">
          <cell r="D2169"/>
        </row>
        <row r="2170">
          <cell r="D2170"/>
        </row>
        <row r="2171">
          <cell r="D2171"/>
        </row>
        <row r="2172">
          <cell r="D2172"/>
        </row>
        <row r="2173">
          <cell r="D2173"/>
        </row>
        <row r="2174">
          <cell r="D2174"/>
        </row>
        <row r="2175">
          <cell r="D2175"/>
        </row>
        <row r="2176">
          <cell r="D2176"/>
        </row>
        <row r="2177">
          <cell r="D2177"/>
        </row>
        <row r="2178">
          <cell r="D2178"/>
        </row>
        <row r="2179">
          <cell r="D2179"/>
        </row>
        <row r="2180">
          <cell r="D2180"/>
        </row>
        <row r="2181">
          <cell r="D2181"/>
        </row>
        <row r="2182">
          <cell r="D2182"/>
        </row>
        <row r="2183">
          <cell r="D2183"/>
        </row>
        <row r="2184">
          <cell r="D2184"/>
        </row>
        <row r="2185">
          <cell r="D2185"/>
        </row>
        <row r="2186">
          <cell r="D2186"/>
        </row>
        <row r="2187">
          <cell r="D2187"/>
        </row>
        <row r="2188">
          <cell r="D2188"/>
        </row>
        <row r="2189">
          <cell r="D2189"/>
        </row>
        <row r="2190">
          <cell r="D2190"/>
        </row>
        <row r="2191">
          <cell r="D2191"/>
        </row>
        <row r="2192">
          <cell r="D2192"/>
        </row>
        <row r="2193">
          <cell r="D2193"/>
        </row>
        <row r="2194">
          <cell r="D2194"/>
        </row>
        <row r="2195">
          <cell r="D2195"/>
        </row>
        <row r="2196">
          <cell r="D2196"/>
        </row>
        <row r="2197">
          <cell r="D2197"/>
        </row>
        <row r="2198">
          <cell r="D2198"/>
        </row>
        <row r="2199">
          <cell r="D2199"/>
        </row>
        <row r="2200">
          <cell r="D2200"/>
        </row>
        <row r="2201">
          <cell r="D2201"/>
        </row>
        <row r="2202">
          <cell r="D2202"/>
        </row>
        <row r="2203">
          <cell r="D2203"/>
        </row>
        <row r="2204">
          <cell r="D2204"/>
        </row>
        <row r="2205">
          <cell r="D2205"/>
        </row>
        <row r="2206">
          <cell r="D2206"/>
        </row>
        <row r="2207">
          <cell r="D2207"/>
        </row>
        <row r="2208">
          <cell r="D2208"/>
        </row>
        <row r="2209">
          <cell r="D2209"/>
        </row>
        <row r="2210">
          <cell r="D2210"/>
        </row>
        <row r="2211">
          <cell r="D2211"/>
        </row>
        <row r="2212">
          <cell r="D2212"/>
        </row>
        <row r="2213">
          <cell r="D2213"/>
        </row>
        <row r="2214">
          <cell r="D2214"/>
        </row>
        <row r="2215">
          <cell r="D2215"/>
        </row>
        <row r="2216">
          <cell r="D2216"/>
        </row>
        <row r="2217">
          <cell r="D2217"/>
        </row>
        <row r="2218">
          <cell r="D2218"/>
        </row>
        <row r="2219">
          <cell r="D2219"/>
        </row>
        <row r="2220">
          <cell r="D2220"/>
        </row>
        <row r="2221">
          <cell r="D2221"/>
        </row>
        <row r="2222">
          <cell r="D2222"/>
        </row>
        <row r="2223">
          <cell r="D2223"/>
        </row>
        <row r="2224">
          <cell r="D2224"/>
        </row>
        <row r="2225">
          <cell r="D2225"/>
        </row>
        <row r="2226">
          <cell r="D2226"/>
        </row>
        <row r="2227">
          <cell r="D2227"/>
        </row>
        <row r="2228">
          <cell r="D2228"/>
        </row>
        <row r="2229">
          <cell r="D2229"/>
        </row>
        <row r="2230">
          <cell r="D2230"/>
        </row>
        <row r="2231">
          <cell r="D2231"/>
        </row>
        <row r="2232">
          <cell r="D2232"/>
        </row>
        <row r="2233">
          <cell r="D2233"/>
        </row>
        <row r="2234">
          <cell r="D2234"/>
        </row>
        <row r="2235">
          <cell r="D2235"/>
        </row>
        <row r="2236">
          <cell r="D2236"/>
        </row>
        <row r="2237">
          <cell r="D2237"/>
        </row>
        <row r="2238">
          <cell r="D2238"/>
        </row>
        <row r="2239">
          <cell r="D2239"/>
        </row>
        <row r="2240">
          <cell r="D2240"/>
        </row>
        <row r="2241">
          <cell r="D2241"/>
        </row>
        <row r="2242">
          <cell r="D2242"/>
        </row>
        <row r="2243">
          <cell r="D2243"/>
        </row>
        <row r="2244">
          <cell r="D2244"/>
        </row>
        <row r="2245">
          <cell r="D2245"/>
        </row>
        <row r="2246">
          <cell r="D2246"/>
        </row>
        <row r="2247">
          <cell r="D2247"/>
        </row>
        <row r="2248">
          <cell r="D2248"/>
        </row>
        <row r="2249">
          <cell r="D2249"/>
        </row>
        <row r="2250">
          <cell r="D2250"/>
        </row>
        <row r="2251">
          <cell r="D2251"/>
        </row>
        <row r="2252">
          <cell r="D2252"/>
        </row>
        <row r="2253">
          <cell r="D2253"/>
        </row>
        <row r="2254">
          <cell r="D2254"/>
        </row>
        <row r="2255">
          <cell r="D2255"/>
        </row>
        <row r="2256">
          <cell r="D2256"/>
        </row>
        <row r="2257">
          <cell r="D2257"/>
        </row>
        <row r="2258">
          <cell r="D2258"/>
        </row>
        <row r="2259">
          <cell r="D2259"/>
        </row>
        <row r="2260">
          <cell r="D2260"/>
        </row>
        <row r="2261">
          <cell r="D2261"/>
        </row>
        <row r="2262">
          <cell r="D2262"/>
        </row>
        <row r="2263">
          <cell r="D2263"/>
        </row>
        <row r="2264">
          <cell r="D2264"/>
        </row>
        <row r="2265">
          <cell r="D2265"/>
        </row>
        <row r="2266">
          <cell r="D2266"/>
        </row>
        <row r="2267">
          <cell r="D2267"/>
        </row>
        <row r="2268">
          <cell r="D2268"/>
        </row>
        <row r="2269">
          <cell r="D2269"/>
        </row>
        <row r="2270">
          <cell r="D2270"/>
        </row>
        <row r="2271">
          <cell r="D2271"/>
        </row>
        <row r="2272">
          <cell r="D2272"/>
        </row>
        <row r="2273">
          <cell r="D2273"/>
        </row>
        <row r="2274">
          <cell r="D2274"/>
        </row>
        <row r="2275">
          <cell r="D2275"/>
        </row>
        <row r="2276">
          <cell r="D2276"/>
        </row>
        <row r="2277">
          <cell r="D2277"/>
        </row>
        <row r="2278">
          <cell r="D2278"/>
        </row>
        <row r="2279">
          <cell r="D2279"/>
        </row>
        <row r="2280">
          <cell r="D2280"/>
        </row>
        <row r="2281">
          <cell r="D2281"/>
        </row>
        <row r="2282">
          <cell r="D2282"/>
        </row>
        <row r="2283">
          <cell r="D2283"/>
        </row>
        <row r="2284">
          <cell r="D2284"/>
        </row>
        <row r="2285">
          <cell r="D2285"/>
        </row>
        <row r="2286">
          <cell r="D2286"/>
        </row>
        <row r="2287">
          <cell r="D2287"/>
        </row>
        <row r="2288">
          <cell r="D2288"/>
        </row>
        <row r="2289">
          <cell r="D2289"/>
        </row>
        <row r="2290">
          <cell r="D2290"/>
        </row>
        <row r="2291">
          <cell r="D2291"/>
        </row>
        <row r="2292">
          <cell r="D2292"/>
        </row>
        <row r="2293">
          <cell r="D2293"/>
        </row>
        <row r="2294">
          <cell r="D2294"/>
        </row>
        <row r="2295">
          <cell r="D2295"/>
        </row>
        <row r="2296">
          <cell r="D2296"/>
        </row>
        <row r="2297">
          <cell r="D2297"/>
        </row>
        <row r="2298">
          <cell r="D2298"/>
        </row>
        <row r="2299">
          <cell r="D2299"/>
        </row>
        <row r="2300">
          <cell r="D2300"/>
        </row>
        <row r="2301">
          <cell r="D2301"/>
        </row>
        <row r="2302">
          <cell r="D2302"/>
        </row>
        <row r="2303">
          <cell r="D2303"/>
        </row>
        <row r="2304">
          <cell r="D2304"/>
        </row>
        <row r="2305">
          <cell r="D2305"/>
        </row>
        <row r="2306">
          <cell r="D2306"/>
        </row>
        <row r="2307">
          <cell r="D2307"/>
        </row>
        <row r="2308">
          <cell r="D2308"/>
        </row>
        <row r="2309">
          <cell r="D2309"/>
        </row>
        <row r="2310">
          <cell r="D2310"/>
        </row>
        <row r="2311">
          <cell r="D2311"/>
        </row>
        <row r="2312">
          <cell r="D2312"/>
        </row>
        <row r="2313">
          <cell r="D2313"/>
        </row>
        <row r="2314">
          <cell r="D2314"/>
        </row>
        <row r="2315">
          <cell r="D2315"/>
        </row>
        <row r="2316">
          <cell r="D2316"/>
        </row>
        <row r="2317">
          <cell r="D2317"/>
        </row>
        <row r="2318">
          <cell r="D2318"/>
        </row>
        <row r="2319">
          <cell r="D2319"/>
        </row>
        <row r="2320">
          <cell r="D2320"/>
        </row>
        <row r="2321">
          <cell r="D2321"/>
        </row>
        <row r="2322">
          <cell r="D2322"/>
        </row>
        <row r="2323">
          <cell r="D2323"/>
        </row>
        <row r="2324">
          <cell r="D2324"/>
        </row>
        <row r="2325">
          <cell r="D2325"/>
        </row>
        <row r="2326">
          <cell r="D2326"/>
        </row>
        <row r="2327">
          <cell r="D2327"/>
        </row>
        <row r="2328">
          <cell r="D2328"/>
        </row>
        <row r="2329">
          <cell r="D2329"/>
        </row>
        <row r="2330">
          <cell r="D2330"/>
        </row>
        <row r="2331">
          <cell r="D2331"/>
        </row>
        <row r="2332">
          <cell r="D2332"/>
        </row>
        <row r="2333">
          <cell r="D2333"/>
        </row>
        <row r="2334">
          <cell r="D2334"/>
        </row>
        <row r="2335">
          <cell r="D2335"/>
        </row>
        <row r="2336">
          <cell r="D2336"/>
        </row>
        <row r="2337">
          <cell r="D2337"/>
        </row>
        <row r="2338">
          <cell r="D2338"/>
        </row>
        <row r="2339">
          <cell r="D2339"/>
        </row>
        <row r="2340">
          <cell r="D2340"/>
        </row>
        <row r="2341">
          <cell r="D2341"/>
        </row>
        <row r="2342">
          <cell r="D2342"/>
        </row>
        <row r="2343">
          <cell r="D2343"/>
        </row>
        <row r="2344">
          <cell r="D2344"/>
        </row>
        <row r="2345">
          <cell r="D2345"/>
        </row>
        <row r="2346">
          <cell r="D2346"/>
        </row>
        <row r="2347">
          <cell r="D2347"/>
        </row>
        <row r="2348">
          <cell r="D2348"/>
        </row>
        <row r="2349">
          <cell r="D2349"/>
        </row>
        <row r="2350">
          <cell r="D2350"/>
        </row>
        <row r="2351">
          <cell r="D2351"/>
        </row>
        <row r="2352">
          <cell r="D2352"/>
        </row>
        <row r="2353">
          <cell r="D2353"/>
        </row>
        <row r="2354">
          <cell r="D2354"/>
        </row>
        <row r="2355">
          <cell r="D2355"/>
        </row>
        <row r="2356">
          <cell r="D2356"/>
        </row>
        <row r="2357">
          <cell r="D2357"/>
        </row>
        <row r="2358">
          <cell r="D2358"/>
        </row>
        <row r="2359">
          <cell r="D2359"/>
        </row>
        <row r="2360">
          <cell r="D2360"/>
        </row>
        <row r="2361">
          <cell r="D2361"/>
        </row>
        <row r="2362">
          <cell r="D2362"/>
        </row>
        <row r="2363">
          <cell r="D2363"/>
        </row>
        <row r="2364">
          <cell r="D2364"/>
        </row>
        <row r="2365">
          <cell r="D2365"/>
        </row>
        <row r="2366">
          <cell r="D2366"/>
        </row>
        <row r="2367">
          <cell r="D2367"/>
        </row>
        <row r="2368">
          <cell r="D2368"/>
        </row>
        <row r="2369">
          <cell r="D2369"/>
        </row>
        <row r="2370">
          <cell r="D2370"/>
        </row>
        <row r="2371">
          <cell r="D2371"/>
        </row>
        <row r="2372">
          <cell r="D2372"/>
        </row>
        <row r="2373">
          <cell r="D2373"/>
        </row>
        <row r="2374">
          <cell r="D2374"/>
        </row>
        <row r="2375">
          <cell r="D2375"/>
        </row>
        <row r="2376">
          <cell r="D2376"/>
        </row>
        <row r="2377">
          <cell r="D2377"/>
        </row>
        <row r="2378">
          <cell r="D2378"/>
        </row>
        <row r="2379">
          <cell r="D2379"/>
        </row>
        <row r="2380">
          <cell r="D2380"/>
        </row>
        <row r="2381">
          <cell r="D2381"/>
        </row>
        <row r="2382">
          <cell r="D2382"/>
        </row>
        <row r="2383">
          <cell r="D2383"/>
        </row>
        <row r="2384">
          <cell r="D2384"/>
        </row>
        <row r="2385">
          <cell r="D2385"/>
        </row>
        <row r="2386">
          <cell r="D2386"/>
        </row>
        <row r="2387">
          <cell r="D2387"/>
        </row>
        <row r="2388">
          <cell r="D2388"/>
        </row>
        <row r="2389">
          <cell r="D2389"/>
        </row>
        <row r="2390">
          <cell r="D2390"/>
        </row>
        <row r="2391">
          <cell r="D2391"/>
        </row>
        <row r="2392">
          <cell r="D2392"/>
        </row>
        <row r="2393">
          <cell r="D2393"/>
        </row>
        <row r="2394">
          <cell r="D2394"/>
        </row>
        <row r="2395">
          <cell r="D2395"/>
        </row>
        <row r="2396">
          <cell r="D2396"/>
        </row>
        <row r="2397">
          <cell r="D2397"/>
        </row>
        <row r="2398">
          <cell r="D2398"/>
        </row>
        <row r="2399">
          <cell r="D2399"/>
        </row>
        <row r="2400">
          <cell r="D2400"/>
        </row>
        <row r="2401">
          <cell r="D2401"/>
        </row>
        <row r="2402">
          <cell r="D2402"/>
        </row>
        <row r="2403">
          <cell r="D2403"/>
        </row>
        <row r="2404">
          <cell r="D2404"/>
        </row>
        <row r="2405">
          <cell r="D2405"/>
        </row>
        <row r="2406">
          <cell r="D2406"/>
        </row>
        <row r="2407">
          <cell r="D2407"/>
        </row>
        <row r="2408">
          <cell r="D2408"/>
        </row>
        <row r="2409">
          <cell r="D2409"/>
        </row>
        <row r="2410">
          <cell r="D2410"/>
        </row>
        <row r="2411">
          <cell r="D2411"/>
        </row>
        <row r="2412">
          <cell r="D2412"/>
        </row>
        <row r="2413">
          <cell r="D2413"/>
        </row>
        <row r="2414">
          <cell r="D2414"/>
        </row>
        <row r="2415">
          <cell r="D2415"/>
        </row>
        <row r="2416">
          <cell r="D2416"/>
        </row>
        <row r="2417">
          <cell r="D2417"/>
        </row>
        <row r="2418">
          <cell r="D2418"/>
        </row>
        <row r="2419">
          <cell r="D2419"/>
        </row>
        <row r="2420">
          <cell r="D2420"/>
        </row>
        <row r="2421">
          <cell r="D2421"/>
        </row>
        <row r="2422">
          <cell r="D2422"/>
        </row>
        <row r="2423">
          <cell r="D2423"/>
        </row>
        <row r="2424">
          <cell r="D2424"/>
        </row>
        <row r="2425">
          <cell r="D2425"/>
        </row>
        <row r="2426">
          <cell r="D2426"/>
        </row>
        <row r="2427">
          <cell r="D2427"/>
        </row>
        <row r="2428">
          <cell r="D2428"/>
        </row>
        <row r="2429">
          <cell r="D2429"/>
        </row>
        <row r="2430">
          <cell r="D2430"/>
        </row>
        <row r="2431">
          <cell r="D2431"/>
        </row>
        <row r="2432">
          <cell r="D2432"/>
        </row>
        <row r="2433">
          <cell r="D2433"/>
        </row>
        <row r="2434">
          <cell r="D2434"/>
        </row>
        <row r="2435">
          <cell r="D2435"/>
        </row>
        <row r="2436">
          <cell r="D2436"/>
        </row>
        <row r="2437">
          <cell r="D2437"/>
        </row>
        <row r="2438">
          <cell r="D2438"/>
        </row>
        <row r="2439">
          <cell r="D2439"/>
        </row>
        <row r="2440">
          <cell r="D2440"/>
        </row>
        <row r="2441">
          <cell r="D2441"/>
        </row>
        <row r="2442">
          <cell r="D2442"/>
        </row>
        <row r="2443">
          <cell r="D2443"/>
        </row>
        <row r="2444">
          <cell r="D2444"/>
        </row>
        <row r="2445">
          <cell r="D2445"/>
        </row>
        <row r="2446">
          <cell r="D2446"/>
        </row>
        <row r="2447">
          <cell r="D2447"/>
        </row>
        <row r="2448">
          <cell r="D2448"/>
        </row>
        <row r="2449">
          <cell r="D2449"/>
        </row>
        <row r="2450">
          <cell r="D2450"/>
        </row>
        <row r="2451">
          <cell r="D2451"/>
        </row>
        <row r="2452">
          <cell r="D2452"/>
        </row>
        <row r="2453">
          <cell r="D2453"/>
        </row>
        <row r="2454">
          <cell r="D2454"/>
        </row>
        <row r="2455">
          <cell r="D2455"/>
        </row>
        <row r="2456">
          <cell r="D2456"/>
        </row>
        <row r="2457">
          <cell r="D2457"/>
        </row>
        <row r="2458">
          <cell r="D2458"/>
        </row>
        <row r="2459">
          <cell r="D2459"/>
        </row>
        <row r="2460">
          <cell r="D2460"/>
        </row>
        <row r="2461">
          <cell r="D2461"/>
        </row>
        <row r="2462">
          <cell r="D2462"/>
        </row>
        <row r="2463">
          <cell r="D2463"/>
        </row>
        <row r="2464">
          <cell r="D2464"/>
        </row>
        <row r="2465">
          <cell r="D2465"/>
        </row>
        <row r="2466">
          <cell r="D2466"/>
        </row>
        <row r="2467">
          <cell r="D2467"/>
        </row>
        <row r="2468">
          <cell r="D2468"/>
        </row>
        <row r="2469">
          <cell r="D2469"/>
        </row>
        <row r="2470">
          <cell r="D2470"/>
        </row>
        <row r="2471">
          <cell r="D2471"/>
        </row>
        <row r="2472">
          <cell r="D2472"/>
        </row>
        <row r="2473">
          <cell r="D2473"/>
        </row>
        <row r="2474">
          <cell r="D2474"/>
        </row>
        <row r="2475">
          <cell r="D2475"/>
        </row>
        <row r="2476">
          <cell r="D2476"/>
        </row>
        <row r="2477">
          <cell r="D2477"/>
        </row>
        <row r="2478">
          <cell r="D2478"/>
        </row>
        <row r="2479">
          <cell r="D2479"/>
        </row>
        <row r="2480">
          <cell r="D2480"/>
        </row>
        <row r="2481">
          <cell r="D2481"/>
        </row>
        <row r="2482">
          <cell r="D2482"/>
        </row>
        <row r="2483">
          <cell r="D2483"/>
        </row>
        <row r="2484">
          <cell r="D2484"/>
        </row>
        <row r="2485">
          <cell r="D2485"/>
        </row>
        <row r="2486">
          <cell r="D2486"/>
        </row>
        <row r="2487">
          <cell r="D2487"/>
        </row>
        <row r="2488">
          <cell r="D2488"/>
        </row>
        <row r="2489">
          <cell r="D2489"/>
        </row>
        <row r="2490">
          <cell r="D2490"/>
        </row>
        <row r="2491">
          <cell r="D2491"/>
        </row>
        <row r="2492">
          <cell r="D2492"/>
        </row>
        <row r="2493">
          <cell r="D2493"/>
        </row>
        <row r="2494">
          <cell r="D2494"/>
        </row>
        <row r="2495">
          <cell r="D2495"/>
        </row>
        <row r="2496">
          <cell r="D2496"/>
        </row>
        <row r="2497">
          <cell r="D2497"/>
        </row>
        <row r="2498">
          <cell r="D2498"/>
        </row>
        <row r="2499">
          <cell r="D2499"/>
        </row>
        <row r="2500">
          <cell r="D2500"/>
        </row>
        <row r="2501">
          <cell r="D2501"/>
        </row>
        <row r="2502">
          <cell r="D2502"/>
        </row>
        <row r="2503">
          <cell r="D2503"/>
        </row>
        <row r="2504">
          <cell r="D2504"/>
        </row>
        <row r="2505">
          <cell r="D2505"/>
        </row>
        <row r="2506">
          <cell r="D2506"/>
        </row>
        <row r="2507">
          <cell r="D2507"/>
        </row>
        <row r="2508">
          <cell r="D2508"/>
        </row>
        <row r="2509">
          <cell r="D2509"/>
        </row>
        <row r="2510">
          <cell r="D2510"/>
        </row>
        <row r="2511">
          <cell r="D2511"/>
        </row>
        <row r="2512">
          <cell r="D2512"/>
        </row>
        <row r="2513">
          <cell r="D2513"/>
        </row>
        <row r="2514">
          <cell r="D2514"/>
        </row>
        <row r="2515">
          <cell r="D2515"/>
        </row>
        <row r="2516">
          <cell r="D2516"/>
        </row>
        <row r="2517">
          <cell r="D2517"/>
        </row>
        <row r="2518">
          <cell r="D2518"/>
        </row>
        <row r="2519">
          <cell r="D2519"/>
        </row>
        <row r="2520">
          <cell r="D2520"/>
        </row>
        <row r="2521">
          <cell r="D2521"/>
        </row>
        <row r="2522">
          <cell r="D2522"/>
        </row>
        <row r="2523">
          <cell r="D2523"/>
        </row>
        <row r="2524">
          <cell r="D2524"/>
        </row>
        <row r="2525">
          <cell r="D2525"/>
        </row>
        <row r="2526">
          <cell r="D2526"/>
        </row>
        <row r="2527">
          <cell r="D2527"/>
        </row>
        <row r="2528">
          <cell r="D2528"/>
        </row>
        <row r="2529">
          <cell r="D2529"/>
        </row>
        <row r="2530">
          <cell r="D2530"/>
        </row>
        <row r="2531">
          <cell r="D2531"/>
        </row>
        <row r="2532">
          <cell r="D2532"/>
        </row>
        <row r="2533">
          <cell r="D2533"/>
        </row>
        <row r="2534">
          <cell r="D2534"/>
        </row>
        <row r="2535">
          <cell r="D2535"/>
        </row>
        <row r="2536">
          <cell r="D2536"/>
        </row>
        <row r="2537">
          <cell r="D2537"/>
        </row>
        <row r="2538">
          <cell r="D2538"/>
        </row>
        <row r="2539">
          <cell r="D2539"/>
        </row>
        <row r="2540">
          <cell r="D2540"/>
        </row>
        <row r="2541">
          <cell r="D2541"/>
        </row>
        <row r="2542">
          <cell r="D2542"/>
        </row>
        <row r="2543">
          <cell r="D2543"/>
        </row>
        <row r="2544">
          <cell r="D2544"/>
        </row>
        <row r="2545">
          <cell r="D2545"/>
        </row>
        <row r="2546">
          <cell r="D2546"/>
        </row>
        <row r="2547">
          <cell r="D2547"/>
        </row>
        <row r="2548">
          <cell r="D2548"/>
        </row>
        <row r="2549">
          <cell r="D2549"/>
        </row>
        <row r="2550">
          <cell r="D2550"/>
        </row>
        <row r="2551">
          <cell r="D2551"/>
        </row>
        <row r="2552">
          <cell r="D2552"/>
        </row>
        <row r="2553">
          <cell r="D2553"/>
        </row>
        <row r="2554">
          <cell r="D2554"/>
        </row>
        <row r="2555">
          <cell r="D2555"/>
        </row>
        <row r="2556">
          <cell r="D2556"/>
        </row>
        <row r="2557">
          <cell r="D2557"/>
        </row>
        <row r="2558">
          <cell r="D2558"/>
        </row>
        <row r="2559">
          <cell r="D2559"/>
        </row>
        <row r="2560">
          <cell r="D2560"/>
        </row>
        <row r="2561">
          <cell r="D2561"/>
        </row>
        <row r="2562">
          <cell r="D2562"/>
        </row>
        <row r="2563">
          <cell r="D2563"/>
        </row>
        <row r="2564">
          <cell r="D2564"/>
        </row>
        <row r="2565">
          <cell r="D2565"/>
        </row>
        <row r="2566">
          <cell r="D2566"/>
        </row>
        <row r="2567">
          <cell r="D2567"/>
        </row>
        <row r="2568">
          <cell r="D2568"/>
        </row>
        <row r="2569">
          <cell r="D2569"/>
        </row>
        <row r="2570">
          <cell r="D2570"/>
        </row>
        <row r="2571">
          <cell r="D2571"/>
        </row>
        <row r="2572">
          <cell r="D2572"/>
        </row>
        <row r="2573">
          <cell r="D2573"/>
        </row>
        <row r="2574">
          <cell r="D2574"/>
        </row>
        <row r="2575">
          <cell r="D2575"/>
        </row>
        <row r="2576">
          <cell r="D2576"/>
        </row>
        <row r="2577">
          <cell r="D2577"/>
        </row>
        <row r="2578">
          <cell r="D2578"/>
        </row>
        <row r="2579">
          <cell r="D2579"/>
        </row>
        <row r="2580">
          <cell r="D2580"/>
        </row>
        <row r="2581">
          <cell r="D2581"/>
        </row>
        <row r="2582">
          <cell r="D2582"/>
        </row>
        <row r="2583">
          <cell r="D2583"/>
        </row>
        <row r="2584">
          <cell r="D2584"/>
        </row>
        <row r="2585">
          <cell r="D2585"/>
        </row>
        <row r="2586">
          <cell r="D2586"/>
        </row>
        <row r="2587">
          <cell r="D2587"/>
        </row>
        <row r="2588">
          <cell r="D2588"/>
        </row>
        <row r="2589">
          <cell r="D2589"/>
        </row>
        <row r="2590">
          <cell r="D2590"/>
        </row>
        <row r="2591">
          <cell r="D2591"/>
        </row>
        <row r="2592">
          <cell r="D2592"/>
        </row>
        <row r="2593">
          <cell r="D2593"/>
        </row>
        <row r="2594">
          <cell r="D2594"/>
        </row>
        <row r="2595">
          <cell r="D2595"/>
        </row>
        <row r="2596">
          <cell r="D2596"/>
        </row>
        <row r="2597">
          <cell r="D2597"/>
        </row>
        <row r="2598">
          <cell r="D2598"/>
        </row>
        <row r="2599">
          <cell r="D2599"/>
        </row>
        <row r="2600">
          <cell r="D2600"/>
        </row>
        <row r="2601">
          <cell r="D2601"/>
        </row>
        <row r="2602">
          <cell r="D2602"/>
        </row>
        <row r="2603">
          <cell r="D2603"/>
        </row>
        <row r="2604">
          <cell r="D2604"/>
        </row>
        <row r="2605">
          <cell r="D2605"/>
        </row>
        <row r="2606">
          <cell r="D2606"/>
        </row>
        <row r="2607">
          <cell r="D2607"/>
        </row>
        <row r="2608">
          <cell r="D2608"/>
        </row>
        <row r="2609">
          <cell r="D2609"/>
        </row>
        <row r="2610">
          <cell r="D2610"/>
        </row>
        <row r="2611">
          <cell r="D2611"/>
        </row>
        <row r="2612">
          <cell r="D2612"/>
        </row>
        <row r="2613">
          <cell r="D2613"/>
        </row>
        <row r="2614">
          <cell r="D2614"/>
        </row>
        <row r="2615">
          <cell r="D2615"/>
        </row>
        <row r="2616">
          <cell r="D2616"/>
        </row>
        <row r="2617">
          <cell r="D2617"/>
        </row>
        <row r="2618">
          <cell r="D2618"/>
        </row>
        <row r="2619">
          <cell r="D2619"/>
        </row>
        <row r="2620">
          <cell r="D2620"/>
        </row>
        <row r="2621">
          <cell r="D2621"/>
        </row>
        <row r="2622">
          <cell r="D2622"/>
        </row>
        <row r="2623">
          <cell r="D2623"/>
        </row>
        <row r="2624">
          <cell r="D2624"/>
        </row>
        <row r="2625">
          <cell r="D2625"/>
        </row>
        <row r="2626">
          <cell r="D2626"/>
        </row>
        <row r="2627">
          <cell r="D2627"/>
        </row>
        <row r="2628">
          <cell r="D2628"/>
        </row>
        <row r="2629">
          <cell r="D2629"/>
        </row>
        <row r="2630">
          <cell r="D2630"/>
        </row>
        <row r="2631">
          <cell r="D2631"/>
        </row>
        <row r="2632">
          <cell r="D2632"/>
        </row>
        <row r="2633">
          <cell r="D2633"/>
        </row>
        <row r="2634">
          <cell r="D2634"/>
        </row>
        <row r="2635">
          <cell r="D2635"/>
        </row>
        <row r="2636">
          <cell r="D2636"/>
        </row>
        <row r="2637">
          <cell r="D2637"/>
        </row>
        <row r="2638">
          <cell r="D2638"/>
        </row>
        <row r="2639">
          <cell r="D2639"/>
        </row>
        <row r="2640">
          <cell r="D2640"/>
        </row>
        <row r="2641">
          <cell r="D2641"/>
        </row>
        <row r="2642">
          <cell r="D2642"/>
        </row>
        <row r="2643">
          <cell r="D2643"/>
        </row>
        <row r="2644">
          <cell r="D2644"/>
        </row>
        <row r="2645">
          <cell r="D2645"/>
        </row>
        <row r="2646">
          <cell r="D2646"/>
        </row>
        <row r="2647">
          <cell r="D2647"/>
        </row>
        <row r="2648">
          <cell r="D2648"/>
        </row>
        <row r="2649">
          <cell r="D2649"/>
        </row>
        <row r="2650">
          <cell r="D2650"/>
        </row>
        <row r="2651">
          <cell r="D2651"/>
        </row>
        <row r="2652">
          <cell r="D2652"/>
        </row>
        <row r="2653">
          <cell r="D2653"/>
        </row>
        <row r="2654">
          <cell r="D2654"/>
        </row>
        <row r="2655">
          <cell r="D2655"/>
        </row>
        <row r="2656">
          <cell r="D2656"/>
        </row>
        <row r="2657">
          <cell r="D2657"/>
        </row>
        <row r="2658">
          <cell r="D2658"/>
        </row>
        <row r="2659">
          <cell r="D2659"/>
        </row>
        <row r="2660">
          <cell r="D2660"/>
        </row>
        <row r="2661">
          <cell r="D2661"/>
        </row>
        <row r="2662">
          <cell r="D2662"/>
        </row>
        <row r="2663">
          <cell r="D2663"/>
        </row>
        <row r="2664">
          <cell r="D2664"/>
        </row>
        <row r="2665">
          <cell r="D2665"/>
        </row>
        <row r="2666">
          <cell r="D2666"/>
        </row>
        <row r="2667">
          <cell r="D2667"/>
        </row>
        <row r="2668">
          <cell r="D2668"/>
        </row>
        <row r="2669">
          <cell r="D2669"/>
        </row>
        <row r="2670">
          <cell r="D2670"/>
        </row>
        <row r="2671">
          <cell r="D2671"/>
        </row>
        <row r="2672">
          <cell r="D2672"/>
        </row>
        <row r="2673">
          <cell r="D2673"/>
        </row>
        <row r="2674">
          <cell r="D2674"/>
        </row>
        <row r="2675">
          <cell r="D2675"/>
        </row>
        <row r="2676">
          <cell r="D2676"/>
        </row>
        <row r="2677">
          <cell r="D2677"/>
        </row>
        <row r="2678">
          <cell r="D2678"/>
        </row>
        <row r="2679">
          <cell r="D2679"/>
        </row>
        <row r="2680">
          <cell r="D2680"/>
        </row>
        <row r="2681">
          <cell r="D2681"/>
        </row>
        <row r="2682">
          <cell r="D2682"/>
        </row>
        <row r="2683">
          <cell r="D2683"/>
        </row>
        <row r="2684">
          <cell r="D2684"/>
        </row>
        <row r="2685">
          <cell r="D2685"/>
        </row>
        <row r="2686">
          <cell r="D2686"/>
        </row>
        <row r="2687">
          <cell r="D2687"/>
        </row>
        <row r="2688">
          <cell r="D2688"/>
        </row>
        <row r="2689">
          <cell r="D2689"/>
        </row>
        <row r="2690">
          <cell r="D2690"/>
        </row>
        <row r="2691">
          <cell r="D2691"/>
        </row>
        <row r="2692">
          <cell r="D2692"/>
        </row>
        <row r="2693">
          <cell r="D2693"/>
        </row>
        <row r="2694">
          <cell r="D2694"/>
        </row>
        <row r="2695">
          <cell r="D2695"/>
        </row>
        <row r="2696">
          <cell r="D2696"/>
        </row>
        <row r="2697">
          <cell r="D2697"/>
        </row>
        <row r="2698">
          <cell r="D2698"/>
        </row>
        <row r="2699">
          <cell r="D2699"/>
        </row>
        <row r="2700">
          <cell r="D2700"/>
        </row>
        <row r="2701">
          <cell r="D2701"/>
        </row>
        <row r="2702">
          <cell r="D2702"/>
        </row>
        <row r="2703">
          <cell r="D2703"/>
        </row>
        <row r="2704">
          <cell r="D2704"/>
        </row>
        <row r="2705">
          <cell r="D2705"/>
        </row>
        <row r="2706">
          <cell r="D2706"/>
        </row>
        <row r="2707">
          <cell r="D2707"/>
        </row>
        <row r="2708">
          <cell r="D2708"/>
        </row>
        <row r="2709">
          <cell r="D2709"/>
        </row>
        <row r="2710">
          <cell r="D2710"/>
        </row>
        <row r="2711">
          <cell r="D2711"/>
        </row>
        <row r="2712">
          <cell r="D2712"/>
        </row>
        <row r="2713">
          <cell r="D2713"/>
        </row>
        <row r="2714">
          <cell r="D2714"/>
        </row>
        <row r="2715">
          <cell r="D2715"/>
        </row>
        <row r="2716">
          <cell r="D2716"/>
        </row>
        <row r="2717">
          <cell r="D2717"/>
        </row>
        <row r="2718">
          <cell r="D2718"/>
        </row>
        <row r="2719">
          <cell r="D2719"/>
        </row>
        <row r="2720">
          <cell r="D2720"/>
        </row>
        <row r="2721">
          <cell r="D2721"/>
        </row>
        <row r="2722">
          <cell r="D2722"/>
        </row>
        <row r="2723">
          <cell r="D2723"/>
        </row>
        <row r="2724">
          <cell r="D2724"/>
        </row>
        <row r="2725">
          <cell r="D2725"/>
        </row>
        <row r="2726">
          <cell r="D2726"/>
        </row>
        <row r="2727">
          <cell r="D2727"/>
        </row>
        <row r="2728">
          <cell r="D2728"/>
        </row>
        <row r="2729">
          <cell r="D2729"/>
        </row>
        <row r="2730">
          <cell r="D2730"/>
        </row>
        <row r="2731">
          <cell r="D2731"/>
        </row>
        <row r="2732">
          <cell r="D2732"/>
        </row>
        <row r="2733">
          <cell r="D2733"/>
        </row>
        <row r="2734">
          <cell r="D2734"/>
        </row>
        <row r="2735">
          <cell r="D2735"/>
        </row>
        <row r="2736">
          <cell r="D2736"/>
        </row>
        <row r="2737">
          <cell r="D2737"/>
        </row>
        <row r="2738">
          <cell r="D2738"/>
        </row>
        <row r="2739">
          <cell r="D2739"/>
        </row>
        <row r="2740">
          <cell r="D2740"/>
        </row>
        <row r="2741">
          <cell r="D2741"/>
        </row>
        <row r="2742">
          <cell r="D2742"/>
        </row>
        <row r="2743">
          <cell r="D2743"/>
        </row>
        <row r="2744">
          <cell r="D2744"/>
        </row>
        <row r="2745">
          <cell r="D2745"/>
        </row>
        <row r="2746">
          <cell r="D2746"/>
        </row>
        <row r="2747">
          <cell r="D2747"/>
        </row>
        <row r="2748">
          <cell r="D2748"/>
        </row>
        <row r="2749">
          <cell r="D2749"/>
        </row>
        <row r="2750">
          <cell r="D2750"/>
        </row>
        <row r="2751">
          <cell r="D2751"/>
        </row>
        <row r="2752">
          <cell r="D2752"/>
        </row>
        <row r="2753">
          <cell r="D2753"/>
        </row>
        <row r="2754">
          <cell r="D2754"/>
        </row>
        <row r="2755">
          <cell r="D2755"/>
        </row>
        <row r="2756">
          <cell r="D2756"/>
        </row>
        <row r="2757">
          <cell r="D2757"/>
        </row>
        <row r="2758">
          <cell r="D2758"/>
        </row>
        <row r="2759">
          <cell r="D2759"/>
        </row>
        <row r="2760">
          <cell r="D2760"/>
        </row>
        <row r="2761">
          <cell r="D2761"/>
        </row>
        <row r="2762">
          <cell r="D2762"/>
        </row>
        <row r="2763">
          <cell r="D2763"/>
        </row>
        <row r="2764">
          <cell r="D2764"/>
        </row>
        <row r="2765">
          <cell r="D2765"/>
        </row>
        <row r="2766">
          <cell r="D2766"/>
        </row>
        <row r="2767">
          <cell r="D2767"/>
        </row>
        <row r="2768">
          <cell r="D2768"/>
        </row>
        <row r="2769">
          <cell r="D2769"/>
        </row>
        <row r="2770">
          <cell r="D2770"/>
        </row>
        <row r="2771">
          <cell r="D2771"/>
        </row>
        <row r="2772">
          <cell r="D2772"/>
        </row>
        <row r="2773">
          <cell r="D2773"/>
        </row>
        <row r="2774">
          <cell r="D2774"/>
        </row>
        <row r="2775">
          <cell r="D2775"/>
        </row>
        <row r="2776">
          <cell r="D2776"/>
        </row>
        <row r="2777">
          <cell r="D2777"/>
        </row>
        <row r="2778">
          <cell r="D2778"/>
        </row>
        <row r="2779">
          <cell r="D2779"/>
        </row>
        <row r="2780">
          <cell r="D2780"/>
        </row>
        <row r="2781">
          <cell r="D2781"/>
        </row>
        <row r="2782">
          <cell r="D2782"/>
        </row>
        <row r="2783">
          <cell r="D2783"/>
        </row>
        <row r="2784">
          <cell r="D2784"/>
        </row>
        <row r="2785">
          <cell r="D2785"/>
        </row>
        <row r="2786">
          <cell r="D2786"/>
        </row>
        <row r="2787">
          <cell r="D2787"/>
        </row>
        <row r="2788">
          <cell r="D2788"/>
        </row>
        <row r="2789">
          <cell r="D2789"/>
        </row>
        <row r="2790">
          <cell r="D2790"/>
        </row>
        <row r="2791">
          <cell r="D2791"/>
        </row>
        <row r="2792">
          <cell r="D2792"/>
        </row>
        <row r="2793">
          <cell r="D2793"/>
        </row>
        <row r="2794">
          <cell r="D2794"/>
        </row>
        <row r="2795">
          <cell r="D2795"/>
        </row>
        <row r="2796">
          <cell r="D2796"/>
        </row>
        <row r="2797">
          <cell r="D2797"/>
        </row>
        <row r="2798">
          <cell r="D2798"/>
        </row>
        <row r="2799">
          <cell r="D2799"/>
        </row>
        <row r="2800">
          <cell r="D2800"/>
        </row>
        <row r="2801">
          <cell r="D2801"/>
        </row>
        <row r="2802">
          <cell r="D2802"/>
        </row>
        <row r="2803">
          <cell r="D2803"/>
        </row>
        <row r="2804">
          <cell r="D2804"/>
        </row>
        <row r="2805">
          <cell r="D2805"/>
        </row>
        <row r="2806">
          <cell r="D2806"/>
        </row>
        <row r="2807">
          <cell r="D2807"/>
        </row>
        <row r="2808">
          <cell r="D2808"/>
        </row>
        <row r="2809">
          <cell r="D2809"/>
        </row>
        <row r="2810">
          <cell r="D2810"/>
        </row>
        <row r="2811">
          <cell r="D2811"/>
        </row>
        <row r="2812">
          <cell r="D2812"/>
        </row>
        <row r="2813">
          <cell r="D2813"/>
        </row>
        <row r="2814">
          <cell r="D2814"/>
        </row>
        <row r="2815">
          <cell r="D2815"/>
        </row>
        <row r="2816">
          <cell r="D2816"/>
        </row>
        <row r="2817">
          <cell r="D2817"/>
        </row>
        <row r="2818">
          <cell r="D2818"/>
        </row>
        <row r="2819">
          <cell r="D2819"/>
        </row>
        <row r="2820">
          <cell r="D2820"/>
        </row>
        <row r="2821">
          <cell r="D2821"/>
        </row>
        <row r="2822">
          <cell r="D2822"/>
        </row>
        <row r="2823">
          <cell r="D2823"/>
        </row>
        <row r="2824">
          <cell r="D2824"/>
        </row>
        <row r="2825">
          <cell r="D2825"/>
        </row>
        <row r="2826">
          <cell r="D2826"/>
        </row>
        <row r="2827">
          <cell r="D2827"/>
        </row>
        <row r="2828">
          <cell r="D2828"/>
        </row>
        <row r="2829">
          <cell r="D2829"/>
        </row>
        <row r="2830">
          <cell r="D2830"/>
        </row>
        <row r="2831">
          <cell r="D2831"/>
        </row>
        <row r="2832">
          <cell r="D2832"/>
        </row>
        <row r="2833">
          <cell r="D2833"/>
        </row>
        <row r="2834">
          <cell r="D2834"/>
        </row>
        <row r="2835">
          <cell r="D2835"/>
        </row>
        <row r="2836">
          <cell r="D2836"/>
        </row>
        <row r="2837">
          <cell r="D2837"/>
        </row>
        <row r="2838">
          <cell r="D2838"/>
        </row>
        <row r="2839">
          <cell r="D2839"/>
        </row>
        <row r="2840">
          <cell r="D2840"/>
        </row>
        <row r="2841">
          <cell r="D2841"/>
        </row>
        <row r="2842">
          <cell r="D2842"/>
        </row>
        <row r="2843">
          <cell r="D2843"/>
        </row>
        <row r="2844">
          <cell r="D2844"/>
        </row>
        <row r="2845">
          <cell r="D2845"/>
        </row>
        <row r="2846">
          <cell r="D2846"/>
        </row>
        <row r="2847">
          <cell r="D2847"/>
        </row>
        <row r="2848">
          <cell r="D2848"/>
        </row>
        <row r="2849">
          <cell r="D2849"/>
        </row>
        <row r="2850">
          <cell r="D2850"/>
        </row>
        <row r="2851">
          <cell r="D2851"/>
        </row>
        <row r="2852">
          <cell r="D2852"/>
        </row>
        <row r="2853">
          <cell r="D2853"/>
        </row>
        <row r="2854">
          <cell r="D2854"/>
        </row>
        <row r="2855">
          <cell r="D2855"/>
        </row>
        <row r="2856">
          <cell r="D2856"/>
        </row>
        <row r="2857">
          <cell r="D2857"/>
        </row>
        <row r="2858">
          <cell r="D2858"/>
        </row>
        <row r="2859">
          <cell r="D2859"/>
        </row>
        <row r="2860">
          <cell r="D2860"/>
        </row>
        <row r="2861">
          <cell r="D2861"/>
        </row>
        <row r="2862">
          <cell r="D2862"/>
        </row>
        <row r="2863">
          <cell r="D2863"/>
        </row>
        <row r="2864">
          <cell r="D2864"/>
        </row>
        <row r="2865">
          <cell r="D2865"/>
        </row>
        <row r="2866">
          <cell r="D2866"/>
        </row>
        <row r="2867">
          <cell r="D2867"/>
        </row>
        <row r="2868">
          <cell r="D2868"/>
        </row>
        <row r="2869">
          <cell r="D2869"/>
        </row>
        <row r="2870">
          <cell r="D2870"/>
        </row>
        <row r="2871">
          <cell r="D2871"/>
        </row>
        <row r="2872">
          <cell r="D2872"/>
        </row>
        <row r="2873">
          <cell r="D2873"/>
        </row>
        <row r="2874">
          <cell r="D2874"/>
        </row>
        <row r="2875">
          <cell r="D2875"/>
        </row>
        <row r="2876">
          <cell r="D2876"/>
        </row>
        <row r="2877">
          <cell r="D2877"/>
        </row>
        <row r="2878">
          <cell r="D2878"/>
        </row>
        <row r="2879">
          <cell r="D2879"/>
        </row>
        <row r="2880">
          <cell r="D2880"/>
        </row>
        <row r="2881">
          <cell r="D2881"/>
        </row>
        <row r="2882">
          <cell r="D2882"/>
        </row>
        <row r="2883">
          <cell r="D2883"/>
        </row>
        <row r="2884">
          <cell r="D2884"/>
        </row>
        <row r="2885">
          <cell r="D2885"/>
        </row>
        <row r="2886">
          <cell r="D2886"/>
        </row>
        <row r="2887">
          <cell r="D2887"/>
        </row>
        <row r="2888">
          <cell r="D2888"/>
        </row>
        <row r="2889">
          <cell r="D2889"/>
        </row>
        <row r="2890">
          <cell r="D2890"/>
        </row>
        <row r="2891">
          <cell r="D2891"/>
        </row>
        <row r="2892">
          <cell r="D2892"/>
        </row>
        <row r="2893">
          <cell r="D2893"/>
        </row>
        <row r="2894">
          <cell r="D2894"/>
        </row>
        <row r="2895">
          <cell r="D2895"/>
        </row>
        <row r="2896">
          <cell r="D2896"/>
        </row>
        <row r="2897">
          <cell r="D2897"/>
        </row>
        <row r="2898">
          <cell r="D2898"/>
        </row>
        <row r="2899">
          <cell r="D2899"/>
        </row>
        <row r="2900">
          <cell r="D2900"/>
        </row>
        <row r="2901">
          <cell r="D2901"/>
        </row>
        <row r="2902">
          <cell r="D2902"/>
        </row>
        <row r="2903">
          <cell r="D2903"/>
        </row>
        <row r="2904">
          <cell r="D2904"/>
        </row>
        <row r="2905">
          <cell r="D2905"/>
        </row>
        <row r="2906">
          <cell r="D2906"/>
        </row>
        <row r="2907">
          <cell r="D2907"/>
        </row>
        <row r="2908">
          <cell r="D2908"/>
        </row>
        <row r="2909">
          <cell r="D2909"/>
        </row>
        <row r="2910">
          <cell r="D2910"/>
        </row>
        <row r="2911">
          <cell r="D2911"/>
        </row>
        <row r="2912">
          <cell r="D2912"/>
        </row>
        <row r="2913">
          <cell r="D2913"/>
        </row>
        <row r="2914">
          <cell r="D2914"/>
        </row>
        <row r="2915">
          <cell r="D2915"/>
        </row>
        <row r="2916">
          <cell r="D2916"/>
        </row>
        <row r="2917">
          <cell r="D2917"/>
        </row>
        <row r="2918">
          <cell r="D2918"/>
        </row>
        <row r="2919">
          <cell r="D2919"/>
        </row>
        <row r="2920">
          <cell r="D2920"/>
        </row>
        <row r="2921">
          <cell r="D2921"/>
        </row>
        <row r="2922">
          <cell r="D2922"/>
        </row>
        <row r="2923">
          <cell r="D2923"/>
        </row>
        <row r="2924">
          <cell r="D2924"/>
        </row>
        <row r="2925">
          <cell r="D2925"/>
        </row>
        <row r="2926">
          <cell r="D2926"/>
        </row>
        <row r="2927">
          <cell r="D2927"/>
        </row>
        <row r="2928">
          <cell r="D2928"/>
        </row>
        <row r="2929">
          <cell r="D2929"/>
        </row>
        <row r="2930">
          <cell r="D2930"/>
        </row>
        <row r="2931">
          <cell r="D2931"/>
        </row>
        <row r="2932">
          <cell r="D2932"/>
        </row>
        <row r="2933">
          <cell r="D2933"/>
        </row>
        <row r="2934">
          <cell r="D2934"/>
        </row>
        <row r="2935">
          <cell r="D2935"/>
        </row>
        <row r="2936">
          <cell r="D2936"/>
        </row>
        <row r="2937">
          <cell r="D2937"/>
        </row>
        <row r="2938">
          <cell r="D2938"/>
        </row>
        <row r="2939">
          <cell r="D2939"/>
        </row>
        <row r="2940">
          <cell r="D2940"/>
        </row>
        <row r="2941">
          <cell r="D2941"/>
        </row>
        <row r="2942">
          <cell r="D2942"/>
        </row>
        <row r="2943">
          <cell r="D2943"/>
        </row>
        <row r="2944">
          <cell r="D2944"/>
        </row>
        <row r="2945">
          <cell r="D2945"/>
        </row>
        <row r="2946">
          <cell r="D2946"/>
        </row>
        <row r="2947">
          <cell r="D2947"/>
        </row>
        <row r="2948">
          <cell r="D2948"/>
        </row>
        <row r="2949">
          <cell r="D2949"/>
        </row>
        <row r="2950">
          <cell r="D2950"/>
        </row>
        <row r="2951">
          <cell r="D2951"/>
        </row>
        <row r="2952">
          <cell r="D2952"/>
        </row>
        <row r="2953">
          <cell r="D2953"/>
        </row>
        <row r="2954">
          <cell r="D2954"/>
        </row>
        <row r="2955">
          <cell r="D2955"/>
        </row>
        <row r="2956">
          <cell r="D2956"/>
        </row>
        <row r="2957">
          <cell r="D2957"/>
        </row>
        <row r="2958">
          <cell r="D2958"/>
        </row>
        <row r="2959">
          <cell r="D2959"/>
        </row>
        <row r="2960">
          <cell r="D2960"/>
        </row>
        <row r="2961">
          <cell r="D2961"/>
        </row>
        <row r="2962">
          <cell r="D2962"/>
        </row>
        <row r="2963">
          <cell r="D2963"/>
        </row>
        <row r="2964">
          <cell r="D2964"/>
        </row>
        <row r="2965">
          <cell r="D2965"/>
        </row>
        <row r="2966">
          <cell r="D2966"/>
        </row>
        <row r="2967">
          <cell r="D2967"/>
        </row>
        <row r="2968">
          <cell r="D2968"/>
        </row>
        <row r="2969">
          <cell r="D2969"/>
        </row>
        <row r="2970">
          <cell r="D2970"/>
        </row>
        <row r="2971">
          <cell r="D2971"/>
        </row>
        <row r="2972">
          <cell r="D2972"/>
        </row>
        <row r="2973">
          <cell r="D2973"/>
        </row>
        <row r="2974">
          <cell r="D2974"/>
        </row>
        <row r="2975">
          <cell r="D2975"/>
        </row>
        <row r="2976">
          <cell r="D2976"/>
        </row>
        <row r="2977">
          <cell r="D2977"/>
        </row>
        <row r="2978">
          <cell r="D2978"/>
        </row>
        <row r="2979">
          <cell r="D2979"/>
        </row>
        <row r="2980">
          <cell r="D2980"/>
        </row>
        <row r="2981">
          <cell r="D2981"/>
        </row>
        <row r="2982">
          <cell r="D2982"/>
        </row>
        <row r="2983">
          <cell r="D2983"/>
        </row>
        <row r="2984">
          <cell r="D2984"/>
        </row>
        <row r="2985">
          <cell r="D2985"/>
        </row>
        <row r="2986">
          <cell r="D2986"/>
        </row>
        <row r="2987">
          <cell r="D2987"/>
        </row>
        <row r="2988">
          <cell r="D2988"/>
        </row>
        <row r="2989">
          <cell r="D2989"/>
        </row>
        <row r="2990">
          <cell r="D2990"/>
        </row>
        <row r="2991">
          <cell r="D2991"/>
        </row>
        <row r="2992">
          <cell r="D2992"/>
        </row>
        <row r="2993">
          <cell r="D2993"/>
        </row>
        <row r="2994">
          <cell r="D2994"/>
        </row>
        <row r="2995">
          <cell r="D2995"/>
        </row>
        <row r="2996">
          <cell r="D2996"/>
        </row>
        <row r="2997">
          <cell r="D2997"/>
        </row>
        <row r="2998">
          <cell r="D2998"/>
        </row>
        <row r="2999">
          <cell r="D2999"/>
        </row>
        <row r="3000">
          <cell r="D3000"/>
        </row>
        <row r="3001">
          <cell r="D3001"/>
        </row>
        <row r="3002">
          <cell r="D3002"/>
        </row>
        <row r="3003">
          <cell r="D3003"/>
        </row>
        <row r="3004">
          <cell r="D3004"/>
        </row>
        <row r="3005">
          <cell r="D3005"/>
        </row>
        <row r="3006">
          <cell r="D3006"/>
        </row>
        <row r="3007">
          <cell r="D3007"/>
        </row>
        <row r="3008">
          <cell r="D3008"/>
        </row>
        <row r="3009">
          <cell r="D3009"/>
        </row>
        <row r="3010">
          <cell r="D3010"/>
        </row>
        <row r="3011">
          <cell r="D3011"/>
        </row>
        <row r="3012">
          <cell r="D3012"/>
        </row>
        <row r="3013">
          <cell r="D3013"/>
        </row>
        <row r="3014">
          <cell r="D3014"/>
        </row>
        <row r="3015">
          <cell r="D3015"/>
        </row>
        <row r="3016">
          <cell r="D3016"/>
        </row>
        <row r="3017">
          <cell r="D3017"/>
        </row>
        <row r="3018">
          <cell r="D3018"/>
        </row>
        <row r="3019">
          <cell r="D3019"/>
        </row>
        <row r="3020">
          <cell r="D3020"/>
        </row>
        <row r="3021">
          <cell r="D3021"/>
        </row>
        <row r="3022">
          <cell r="D3022"/>
        </row>
        <row r="3023">
          <cell r="D3023"/>
        </row>
        <row r="3024">
          <cell r="D3024"/>
        </row>
        <row r="3025">
          <cell r="D3025"/>
        </row>
        <row r="3026">
          <cell r="D3026"/>
        </row>
        <row r="3027">
          <cell r="D3027"/>
        </row>
        <row r="3028">
          <cell r="D3028"/>
        </row>
        <row r="3029">
          <cell r="D3029"/>
        </row>
        <row r="3030">
          <cell r="D3030"/>
        </row>
        <row r="3031">
          <cell r="D3031"/>
        </row>
        <row r="3032">
          <cell r="D3032"/>
        </row>
        <row r="3033">
          <cell r="D3033"/>
        </row>
        <row r="3034">
          <cell r="D3034"/>
        </row>
        <row r="3035">
          <cell r="D3035"/>
        </row>
        <row r="3036">
          <cell r="D3036"/>
        </row>
        <row r="3037">
          <cell r="D3037"/>
        </row>
        <row r="3038">
          <cell r="D3038"/>
        </row>
        <row r="3039">
          <cell r="D3039"/>
        </row>
        <row r="3040">
          <cell r="D3040"/>
        </row>
        <row r="3041">
          <cell r="D3041"/>
        </row>
        <row r="3042">
          <cell r="D3042"/>
        </row>
        <row r="3043">
          <cell r="D3043"/>
        </row>
        <row r="3044">
          <cell r="D3044"/>
        </row>
        <row r="3045">
          <cell r="D3045"/>
        </row>
        <row r="3046">
          <cell r="D3046"/>
        </row>
        <row r="3047">
          <cell r="D3047"/>
        </row>
        <row r="3048">
          <cell r="D3048"/>
        </row>
        <row r="3049">
          <cell r="D3049"/>
        </row>
        <row r="3050">
          <cell r="D3050"/>
        </row>
        <row r="3051">
          <cell r="D3051"/>
        </row>
        <row r="3052">
          <cell r="D3052"/>
        </row>
        <row r="3053">
          <cell r="D3053"/>
        </row>
        <row r="3054">
          <cell r="D3054"/>
        </row>
        <row r="3055">
          <cell r="D3055"/>
        </row>
        <row r="3056">
          <cell r="D3056"/>
        </row>
        <row r="3057">
          <cell r="D3057"/>
        </row>
        <row r="3058">
          <cell r="D3058"/>
        </row>
        <row r="3059">
          <cell r="D3059"/>
        </row>
        <row r="3060">
          <cell r="D3060"/>
        </row>
        <row r="3061">
          <cell r="D3061"/>
        </row>
        <row r="3062">
          <cell r="D3062"/>
        </row>
        <row r="3063">
          <cell r="D3063"/>
        </row>
        <row r="3064">
          <cell r="D3064"/>
        </row>
        <row r="3065">
          <cell r="D3065"/>
        </row>
        <row r="3066">
          <cell r="D3066"/>
        </row>
        <row r="3067">
          <cell r="D3067"/>
        </row>
        <row r="3068">
          <cell r="D3068"/>
        </row>
        <row r="3069">
          <cell r="D3069"/>
        </row>
        <row r="3070">
          <cell r="D3070"/>
        </row>
        <row r="3071">
          <cell r="D3071"/>
        </row>
        <row r="3072">
          <cell r="D3072"/>
        </row>
        <row r="3073">
          <cell r="D3073"/>
        </row>
        <row r="3074">
          <cell r="D3074"/>
        </row>
        <row r="3075">
          <cell r="D3075"/>
        </row>
        <row r="3076">
          <cell r="D3076"/>
        </row>
        <row r="3077">
          <cell r="D3077"/>
        </row>
        <row r="3078">
          <cell r="D3078"/>
        </row>
        <row r="3079">
          <cell r="D3079"/>
        </row>
        <row r="3080">
          <cell r="D3080"/>
        </row>
        <row r="3081">
          <cell r="D3081"/>
        </row>
        <row r="3082">
          <cell r="D3082"/>
        </row>
        <row r="3083">
          <cell r="D3083"/>
        </row>
        <row r="3084">
          <cell r="D3084"/>
        </row>
        <row r="3085">
          <cell r="D3085"/>
        </row>
        <row r="3086">
          <cell r="D3086"/>
        </row>
        <row r="3087">
          <cell r="D3087"/>
        </row>
        <row r="3088">
          <cell r="D3088"/>
        </row>
        <row r="3089">
          <cell r="D3089"/>
        </row>
        <row r="3090">
          <cell r="D3090"/>
        </row>
        <row r="3091">
          <cell r="D3091"/>
        </row>
        <row r="3092">
          <cell r="D3092"/>
        </row>
        <row r="3093">
          <cell r="D3093"/>
        </row>
        <row r="3094">
          <cell r="D3094"/>
        </row>
        <row r="3095">
          <cell r="D3095"/>
        </row>
        <row r="3096">
          <cell r="D3096"/>
        </row>
        <row r="3097">
          <cell r="D3097"/>
        </row>
        <row r="3098">
          <cell r="D3098"/>
        </row>
        <row r="3099">
          <cell r="D3099"/>
        </row>
        <row r="3100">
          <cell r="D3100"/>
        </row>
        <row r="3101">
          <cell r="D3101"/>
        </row>
        <row r="3102">
          <cell r="D3102"/>
        </row>
        <row r="3103">
          <cell r="D3103"/>
        </row>
        <row r="3104">
          <cell r="D3104"/>
        </row>
        <row r="3105">
          <cell r="D3105"/>
        </row>
        <row r="3106">
          <cell r="D3106"/>
        </row>
        <row r="3107">
          <cell r="D3107"/>
        </row>
        <row r="3108">
          <cell r="D3108"/>
        </row>
        <row r="3109">
          <cell r="D3109"/>
        </row>
        <row r="3110">
          <cell r="D3110"/>
        </row>
        <row r="3111">
          <cell r="D3111"/>
        </row>
        <row r="3112">
          <cell r="D3112"/>
        </row>
        <row r="3113">
          <cell r="D3113"/>
        </row>
        <row r="3114">
          <cell r="D3114"/>
        </row>
        <row r="3115">
          <cell r="D3115"/>
        </row>
        <row r="3116">
          <cell r="D3116"/>
        </row>
        <row r="3117">
          <cell r="D3117"/>
        </row>
        <row r="3118">
          <cell r="D3118"/>
        </row>
        <row r="3119">
          <cell r="D3119"/>
        </row>
        <row r="3120">
          <cell r="D3120"/>
        </row>
        <row r="3121">
          <cell r="D3121"/>
        </row>
        <row r="3122">
          <cell r="D3122"/>
        </row>
        <row r="3123">
          <cell r="D3123"/>
        </row>
        <row r="3124">
          <cell r="D3124"/>
        </row>
        <row r="3125">
          <cell r="D3125"/>
        </row>
        <row r="3126">
          <cell r="D3126"/>
        </row>
        <row r="3127">
          <cell r="D3127"/>
        </row>
        <row r="3128">
          <cell r="D3128"/>
        </row>
        <row r="3129">
          <cell r="D3129"/>
        </row>
        <row r="3130">
          <cell r="D3130"/>
        </row>
        <row r="3131">
          <cell r="D3131"/>
        </row>
        <row r="3132">
          <cell r="D3132"/>
        </row>
        <row r="3133">
          <cell r="D3133"/>
        </row>
        <row r="3134">
          <cell r="D3134"/>
        </row>
        <row r="3135">
          <cell r="D3135"/>
        </row>
        <row r="3136">
          <cell r="D3136"/>
        </row>
        <row r="3137">
          <cell r="D3137"/>
        </row>
        <row r="3138">
          <cell r="D3138"/>
        </row>
        <row r="3139">
          <cell r="D3139"/>
        </row>
        <row r="3140">
          <cell r="D3140"/>
        </row>
        <row r="3141">
          <cell r="D3141"/>
        </row>
        <row r="3142">
          <cell r="D3142"/>
        </row>
        <row r="3143">
          <cell r="D3143"/>
        </row>
        <row r="3144">
          <cell r="D3144"/>
        </row>
        <row r="3145">
          <cell r="D3145"/>
        </row>
        <row r="3146">
          <cell r="D3146"/>
        </row>
        <row r="3147">
          <cell r="D3147"/>
        </row>
        <row r="3148">
          <cell r="D3148"/>
        </row>
        <row r="3149">
          <cell r="D3149"/>
        </row>
        <row r="3150">
          <cell r="D3150"/>
        </row>
        <row r="3151">
          <cell r="D3151"/>
        </row>
        <row r="3152">
          <cell r="D3152"/>
        </row>
        <row r="3153">
          <cell r="D3153"/>
        </row>
        <row r="3154">
          <cell r="D3154"/>
        </row>
        <row r="3155">
          <cell r="D3155"/>
        </row>
        <row r="3156">
          <cell r="D3156"/>
        </row>
        <row r="3157">
          <cell r="D3157"/>
        </row>
        <row r="3158">
          <cell r="D3158"/>
        </row>
        <row r="3159">
          <cell r="D3159"/>
        </row>
        <row r="3160">
          <cell r="D3160"/>
        </row>
        <row r="3161">
          <cell r="D3161"/>
        </row>
        <row r="3162">
          <cell r="D3162"/>
        </row>
        <row r="3163">
          <cell r="D3163"/>
        </row>
        <row r="3164">
          <cell r="D3164"/>
        </row>
        <row r="3165">
          <cell r="D3165"/>
        </row>
        <row r="3166">
          <cell r="D3166"/>
        </row>
        <row r="3167">
          <cell r="D3167"/>
        </row>
        <row r="3168">
          <cell r="D3168"/>
        </row>
        <row r="3169">
          <cell r="D3169"/>
        </row>
        <row r="3170">
          <cell r="D3170"/>
        </row>
        <row r="3171">
          <cell r="D3171"/>
        </row>
        <row r="3172">
          <cell r="D3172"/>
        </row>
        <row r="3173">
          <cell r="D3173"/>
        </row>
        <row r="3174">
          <cell r="D3174"/>
        </row>
        <row r="3175">
          <cell r="D3175"/>
        </row>
        <row r="3176">
          <cell r="D3176"/>
        </row>
        <row r="3177">
          <cell r="D3177"/>
        </row>
        <row r="3178">
          <cell r="D3178"/>
        </row>
        <row r="3179">
          <cell r="D3179"/>
        </row>
        <row r="3180">
          <cell r="D3180"/>
        </row>
        <row r="3181">
          <cell r="D3181"/>
        </row>
        <row r="3182">
          <cell r="D3182"/>
        </row>
        <row r="3183">
          <cell r="D3183"/>
        </row>
        <row r="3184">
          <cell r="D3184"/>
        </row>
        <row r="3185">
          <cell r="D3185"/>
        </row>
        <row r="3186">
          <cell r="D3186"/>
        </row>
        <row r="3187">
          <cell r="D3187"/>
        </row>
        <row r="3188">
          <cell r="D3188"/>
        </row>
        <row r="3189">
          <cell r="D3189"/>
        </row>
        <row r="3190">
          <cell r="D3190"/>
        </row>
        <row r="3191">
          <cell r="D3191"/>
        </row>
        <row r="3192">
          <cell r="D3192"/>
        </row>
        <row r="3193">
          <cell r="D3193"/>
        </row>
        <row r="3194">
          <cell r="D3194"/>
        </row>
        <row r="3195">
          <cell r="D3195"/>
        </row>
        <row r="3196">
          <cell r="D3196"/>
        </row>
        <row r="3197">
          <cell r="D3197"/>
        </row>
        <row r="3198">
          <cell r="D3198"/>
        </row>
        <row r="3199">
          <cell r="D3199"/>
        </row>
        <row r="3200">
          <cell r="D3200"/>
        </row>
        <row r="3201">
          <cell r="D3201"/>
        </row>
        <row r="3202">
          <cell r="D3202"/>
        </row>
        <row r="3203">
          <cell r="D3203"/>
        </row>
        <row r="3204">
          <cell r="D3204"/>
        </row>
        <row r="3205">
          <cell r="D3205"/>
        </row>
        <row r="3206">
          <cell r="D3206"/>
        </row>
        <row r="3207">
          <cell r="D3207"/>
        </row>
        <row r="3208">
          <cell r="D3208"/>
        </row>
        <row r="3209">
          <cell r="D3209"/>
        </row>
        <row r="3210">
          <cell r="D3210"/>
        </row>
        <row r="3211">
          <cell r="D3211"/>
        </row>
        <row r="3212">
          <cell r="D3212"/>
        </row>
        <row r="3213">
          <cell r="D3213"/>
        </row>
        <row r="3214">
          <cell r="D3214"/>
        </row>
        <row r="3215">
          <cell r="D3215"/>
        </row>
        <row r="3216">
          <cell r="D3216"/>
        </row>
        <row r="3217">
          <cell r="D3217"/>
        </row>
        <row r="3218">
          <cell r="D3218"/>
        </row>
        <row r="3219">
          <cell r="D3219"/>
        </row>
        <row r="3220">
          <cell r="D3220"/>
        </row>
        <row r="3221">
          <cell r="D3221"/>
        </row>
        <row r="3222">
          <cell r="D3222"/>
        </row>
        <row r="3223">
          <cell r="D3223"/>
        </row>
        <row r="3224">
          <cell r="D3224"/>
        </row>
        <row r="3225">
          <cell r="D3225"/>
        </row>
        <row r="3226">
          <cell r="D3226"/>
        </row>
        <row r="3227">
          <cell r="D3227"/>
        </row>
        <row r="3228">
          <cell r="D3228"/>
        </row>
        <row r="3229">
          <cell r="D3229"/>
        </row>
        <row r="3230">
          <cell r="D3230"/>
        </row>
        <row r="3231">
          <cell r="D3231"/>
        </row>
        <row r="3232">
          <cell r="D3232"/>
        </row>
        <row r="3233">
          <cell r="D3233"/>
        </row>
        <row r="3234">
          <cell r="D3234"/>
        </row>
        <row r="3235">
          <cell r="D3235"/>
        </row>
        <row r="3236">
          <cell r="D3236"/>
        </row>
        <row r="3237">
          <cell r="D3237"/>
        </row>
        <row r="3238">
          <cell r="D3238"/>
        </row>
        <row r="3239">
          <cell r="D3239"/>
        </row>
        <row r="3240">
          <cell r="D3240"/>
        </row>
        <row r="3241">
          <cell r="D3241"/>
        </row>
        <row r="3242">
          <cell r="D3242"/>
        </row>
        <row r="3243">
          <cell r="D3243"/>
        </row>
        <row r="3244">
          <cell r="D3244"/>
        </row>
        <row r="3245">
          <cell r="D3245"/>
        </row>
        <row r="3246">
          <cell r="D3246"/>
        </row>
        <row r="3247">
          <cell r="D3247"/>
        </row>
        <row r="3248">
          <cell r="D3248"/>
        </row>
        <row r="3249">
          <cell r="D3249"/>
        </row>
        <row r="3250">
          <cell r="D3250"/>
        </row>
        <row r="3251">
          <cell r="D3251"/>
        </row>
        <row r="3252">
          <cell r="D3252"/>
        </row>
        <row r="3253">
          <cell r="D3253"/>
        </row>
        <row r="3254">
          <cell r="D3254"/>
        </row>
        <row r="3255">
          <cell r="D3255"/>
        </row>
        <row r="3256">
          <cell r="D3256"/>
        </row>
        <row r="3257">
          <cell r="D3257"/>
        </row>
        <row r="3258">
          <cell r="D3258"/>
        </row>
        <row r="3259">
          <cell r="D3259"/>
        </row>
        <row r="3260">
          <cell r="D3260"/>
        </row>
        <row r="3261">
          <cell r="D3261"/>
        </row>
        <row r="3262">
          <cell r="D3262"/>
        </row>
        <row r="3263">
          <cell r="D3263"/>
        </row>
        <row r="3264">
          <cell r="D3264"/>
        </row>
        <row r="3265">
          <cell r="D3265"/>
        </row>
        <row r="3266">
          <cell r="D3266"/>
        </row>
        <row r="3267">
          <cell r="D3267"/>
        </row>
        <row r="3268">
          <cell r="D3268"/>
        </row>
        <row r="3269">
          <cell r="D3269"/>
        </row>
        <row r="3270">
          <cell r="D3270"/>
        </row>
        <row r="3271">
          <cell r="D3271"/>
        </row>
        <row r="3272">
          <cell r="D3272"/>
        </row>
        <row r="3273">
          <cell r="D3273"/>
        </row>
        <row r="3274">
          <cell r="D3274"/>
        </row>
        <row r="3275">
          <cell r="D3275"/>
        </row>
        <row r="3276">
          <cell r="D3276"/>
        </row>
        <row r="3277">
          <cell r="D3277"/>
        </row>
        <row r="3278">
          <cell r="D3278"/>
        </row>
        <row r="3279">
          <cell r="D3279"/>
        </row>
        <row r="3280">
          <cell r="D3280"/>
        </row>
        <row r="3281">
          <cell r="D3281"/>
        </row>
        <row r="3282">
          <cell r="D3282"/>
        </row>
        <row r="3283">
          <cell r="D3283"/>
        </row>
        <row r="3284">
          <cell r="D3284"/>
        </row>
        <row r="3285">
          <cell r="D3285"/>
        </row>
        <row r="3286">
          <cell r="D3286"/>
        </row>
        <row r="3287">
          <cell r="D3287"/>
        </row>
        <row r="3288">
          <cell r="D3288"/>
        </row>
        <row r="3289">
          <cell r="D3289"/>
        </row>
        <row r="3290">
          <cell r="D3290"/>
        </row>
        <row r="3291">
          <cell r="D3291"/>
        </row>
        <row r="3292">
          <cell r="D3292"/>
        </row>
        <row r="3293">
          <cell r="D3293"/>
        </row>
        <row r="3294">
          <cell r="D3294"/>
        </row>
        <row r="3295">
          <cell r="D3295"/>
        </row>
        <row r="3296">
          <cell r="D3296"/>
        </row>
        <row r="3297">
          <cell r="D3297"/>
        </row>
        <row r="3298">
          <cell r="D3298"/>
        </row>
        <row r="3299">
          <cell r="D3299"/>
        </row>
        <row r="3300">
          <cell r="D3300"/>
        </row>
        <row r="3301">
          <cell r="D3301"/>
        </row>
        <row r="3302">
          <cell r="D3302"/>
        </row>
        <row r="3303">
          <cell r="D3303"/>
        </row>
        <row r="3304">
          <cell r="D3304"/>
        </row>
        <row r="3305">
          <cell r="D3305"/>
        </row>
        <row r="3306">
          <cell r="D3306"/>
        </row>
        <row r="3307">
          <cell r="D3307"/>
        </row>
        <row r="3308">
          <cell r="D3308"/>
        </row>
        <row r="3309">
          <cell r="D3309"/>
        </row>
        <row r="3310">
          <cell r="D3310"/>
        </row>
        <row r="3311">
          <cell r="D3311"/>
        </row>
        <row r="3312">
          <cell r="D3312"/>
        </row>
        <row r="3313">
          <cell r="D3313"/>
        </row>
        <row r="3314">
          <cell r="D3314"/>
        </row>
        <row r="3315">
          <cell r="D3315"/>
        </row>
        <row r="3316">
          <cell r="D3316"/>
        </row>
        <row r="3317">
          <cell r="D3317"/>
        </row>
        <row r="3318">
          <cell r="D3318"/>
        </row>
        <row r="3319">
          <cell r="D3319"/>
        </row>
        <row r="3320">
          <cell r="D3320"/>
        </row>
        <row r="3321">
          <cell r="D3321"/>
        </row>
        <row r="3322">
          <cell r="D3322"/>
        </row>
        <row r="3323">
          <cell r="D3323"/>
        </row>
        <row r="3324">
          <cell r="D3324"/>
        </row>
        <row r="3325">
          <cell r="D3325"/>
        </row>
        <row r="3326">
          <cell r="D3326"/>
        </row>
        <row r="3327">
          <cell r="D3327"/>
        </row>
        <row r="3328">
          <cell r="D3328"/>
        </row>
        <row r="3329">
          <cell r="D3329"/>
        </row>
        <row r="3330">
          <cell r="D3330"/>
        </row>
        <row r="3331">
          <cell r="D3331"/>
        </row>
        <row r="3332">
          <cell r="D3332"/>
        </row>
        <row r="3333">
          <cell r="D3333"/>
        </row>
        <row r="3334">
          <cell r="D3334"/>
        </row>
        <row r="3335">
          <cell r="D3335"/>
        </row>
        <row r="3336">
          <cell r="D3336"/>
        </row>
        <row r="3337">
          <cell r="D3337"/>
        </row>
        <row r="3338">
          <cell r="D3338"/>
        </row>
        <row r="3339">
          <cell r="D3339"/>
        </row>
        <row r="3340">
          <cell r="D3340"/>
        </row>
        <row r="3341">
          <cell r="D3341"/>
        </row>
        <row r="3342">
          <cell r="D3342"/>
        </row>
        <row r="3343">
          <cell r="D3343"/>
        </row>
        <row r="3344">
          <cell r="D3344"/>
        </row>
        <row r="3345">
          <cell r="D3345"/>
        </row>
        <row r="3346">
          <cell r="D3346"/>
        </row>
        <row r="3347">
          <cell r="D3347"/>
        </row>
        <row r="3348">
          <cell r="D3348"/>
        </row>
        <row r="3349">
          <cell r="D3349"/>
        </row>
        <row r="3350">
          <cell r="D3350"/>
        </row>
        <row r="3351">
          <cell r="D3351"/>
        </row>
        <row r="3352">
          <cell r="D3352"/>
        </row>
        <row r="3353">
          <cell r="D3353"/>
        </row>
        <row r="3354">
          <cell r="D3354"/>
        </row>
        <row r="3355">
          <cell r="D3355"/>
        </row>
        <row r="3356">
          <cell r="D3356"/>
        </row>
        <row r="3357">
          <cell r="D3357"/>
        </row>
        <row r="3358">
          <cell r="D3358"/>
        </row>
        <row r="3359">
          <cell r="D3359"/>
        </row>
        <row r="3360">
          <cell r="D3360"/>
        </row>
        <row r="3361">
          <cell r="D3361"/>
        </row>
        <row r="3362">
          <cell r="D3362"/>
        </row>
        <row r="3363">
          <cell r="D3363"/>
        </row>
        <row r="3364">
          <cell r="D3364"/>
        </row>
        <row r="3365">
          <cell r="D3365"/>
        </row>
        <row r="3366">
          <cell r="D3366"/>
        </row>
        <row r="3367">
          <cell r="D3367"/>
        </row>
        <row r="3368">
          <cell r="D3368"/>
        </row>
        <row r="3369">
          <cell r="D3369"/>
        </row>
        <row r="3370">
          <cell r="D3370"/>
        </row>
        <row r="3371">
          <cell r="D3371"/>
        </row>
        <row r="3372">
          <cell r="D3372"/>
        </row>
        <row r="3373">
          <cell r="D3373"/>
        </row>
        <row r="3374">
          <cell r="D3374"/>
        </row>
        <row r="3375">
          <cell r="D3375"/>
        </row>
        <row r="3376">
          <cell r="D3376"/>
        </row>
        <row r="3377">
          <cell r="D3377"/>
        </row>
        <row r="3378">
          <cell r="D3378"/>
        </row>
        <row r="3379">
          <cell r="D3379"/>
        </row>
        <row r="3380">
          <cell r="D3380"/>
        </row>
        <row r="3381">
          <cell r="D3381"/>
        </row>
        <row r="3382">
          <cell r="D3382"/>
        </row>
        <row r="3383">
          <cell r="D3383"/>
        </row>
        <row r="3384">
          <cell r="D3384"/>
        </row>
        <row r="3385">
          <cell r="D3385"/>
        </row>
        <row r="3386">
          <cell r="D3386"/>
        </row>
        <row r="3387">
          <cell r="D3387"/>
        </row>
        <row r="3388">
          <cell r="D3388"/>
        </row>
        <row r="3389">
          <cell r="D3389"/>
        </row>
        <row r="3390">
          <cell r="D3390"/>
        </row>
        <row r="3391">
          <cell r="D3391"/>
        </row>
        <row r="3392">
          <cell r="D3392"/>
        </row>
        <row r="3393">
          <cell r="D3393"/>
        </row>
        <row r="3394">
          <cell r="D3394"/>
        </row>
        <row r="3395">
          <cell r="D3395"/>
        </row>
        <row r="3396">
          <cell r="D3396"/>
        </row>
        <row r="3397">
          <cell r="D3397"/>
        </row>
        <row r="3398">
          <cell r="D3398"/>
        </row>
        <row r="3399">
          <cell r="D3399"/>
        </row>
        <row r="3400">
          <cell r="D3400"/>
        </row>
        <row r="3401">
          <cell r="D3401"/>
        </row>
        <row r="3402">
          <cell r="D3402"/>
        </row>
        <row r="3403">
          <cell r="D3403"/>
        </row>
        <row r="3404">
          <cell r="D3404"/>
        </row>
        <row r="3405">
          <cell r="D3405"/>
        </row>
        <row r="3406">
          <cell r="D3406"/>
        </row>
        <row r="3407">
          <cell r="D3407"/>
        </row>
        <row r="3408">
          <cell r="D3408"/>
        </row>
        <row r="3409">
          <cell r="D3409"/>
        </row>
        <row r="3410">
          <cell r="D3410"/>
        </row>
        <row r="3411">
          <cell r="D3411"/>
        </row>
        <row r="3412">
          <cell r="D3412"/>
        </row>
        <row r="3413">
          <cell r="D3413"/>
        </row>
        <row r="3414">
          <cell r="D3414"/>
        </row>
        <row r="3415">
          <cell r="D3415"/>
        </row>
        <row r="3416">
          <cell r="D3416"/>
        </row>
        <row r="3417">
          <cell r="D3417"/>
        </row>
        <row r="3418">
          <cell r="D3418"/>
        </row>
        <row r="3419">
          <cell r="D3419"/>
        </row>
        <row r="3420">
          <cell r="D3420"/>
        </row>
        <row r="3421">
          <cell r="D3421"/>
        </row>
        <row r="3422">
          <cell r="D3422"/>
        </row>
        <row r="3423">
          <cell r="D3423"/>
        </row>
        <row r="3424">
          <cell r="D3424"/>
        </row>
        <row r="3425">
          <cell r="D3425"/>
        </row>
        <row r="3426">
          <cell r="D3426"/>
        </row>
        <row r="3427">
          <cell r="D3427"/>
        </row>
        <row r="3428">
          <cell r="D3428"/>
        </row>
        <row r="3429">
          <cell r="D3429"/>
        </row>
        <row r="3430">
          <cell r="D3430"/>
        </row>
        <row r="3431">
          <cell r="D3431"/>
        </row>
        <row r="3432">
          <cell r="D3432"/>
        </row>
        <row r="3433">
          <cell r="D3433"/>
        </row>
        <row r="3434">
          <cell r="D3434"/>
        </row>
        <row r="3435">
          <cell r="D3435"/>
        </row>
        <row r="3436">
          <cell r="D3436"/>
        </row>
        <row r="3437">
          <cell r="D3437"/>
        </row>
        <row r="3438">
          <cell r="D3438"/>
        </row>
        <row r="3439">
          <cell r="D3439"/>
        </row>
        <row r="3440">
          <cell r="D3440"/>
        </row>
        <row r="3441">
          <cell r="D3441"/>
        </row>
        <row r="3442">
          <cell r="D3442"/>
        </row>
        <row r="3443">
          <cell r="D3443"/>
        </row>
        <row r="3444">
          <cell r="D3444"/>
        </row>
        <row r="3445">
          <cell r="D3445"/>
        </row>
        <row r="3446">
          <cell r="D3446"/>
        </row>
        <row r="3447">
          <cell r="D3447"/>
        </row>
        <row r="3448">
          <cell r="D3448"/>
        </row>
        <row r="3449">
          <cell r="D3449"/>
        </row>
        <row r="3450">
          <cell r="D3450"/>
        </row>
        <row r="3451">
          <cell r="D3451"/>
        </row>
        <row r="3452">
          <cell r="D3452"/>
        </row>
        <row r="3453">
          <cell r="D3453"/>
        </row>
        <row r="3454">
          <cell r="D3454"/>
        </row>
        <row r="3455">
          <cell r="D3455"/>
        </row>
        <row r="3456">
          <cell r="D3456"/>
        </row>
        <row r="3457">
          <cell r="D3457"/>
        </row>
        <row r="3458">
          <cell r="D3458"/>
        </row>
        <row r="3459">
          <cell r="D3459"/>
        </row>
        <row r="3460">
          <cell r="D3460"/>
        </row>
        <row r="3461">
          <cell r="D3461"/>
        </row>
        <row r="3462">
          <cell r="D3462"/>
        </row>
        <row r="3463">
          <cell r="D3463"/>
        </row>
        <row r="3464">
          <cell r="D3464"/>
        </row>
        <row r="3465">
          <cell r="D3465"/>
        </row>
        <row r="3466">
          <cell r="D3466"/>
        </row>
        <row r="3467">
          <cell r="D3467"/>
        </row>
        <row r="3468">
          <cell r="D3468"/>
        </row>
        <row r="3469">
          <cell r="D3469"/>
        </row>
        <row r="3470">
          <cell r="D3470"/>
        </row>
        <row r="3471">
          <cell r="D3471"/>
        </row>
        <row r="3472">
          <cell r="D3472"/>
        </row>
        <row r="3473">
          <cell r="D3473"/>
        </row>
        <row r="3474">
          <cell r="D3474"/>
        </row>
        <row r="3475">
          <cell r="D3475"/>
        </row>
        <row r="3476">
          <cell r="D3476"/>
        </row>
        <row r="3477">
          <cell r="D3477"/>
        </row>
        <row r="3478">
          <cell r="D3478"/>
        </row>
        <row r="3479">
          <cell r="D3479"/>
        </row>
        <row r="3480">
          <cell r="D3480"/>
        </row>
        <row r="3481">
          <cell r="D3481"/>
        </row>
        <row r="3482">
          <cell r="D3482"/>
        </row>
        <row r="3483">
          <cell r="D3483"/>
        </row>
        <row r="3484">
          <cell r="D3484"/>
        </row>
        <row r="3485">
          <cell r="D3485"/>
        </row>
        <row r="3486">
          <cell r="D3486"/>
        </row>
        <row r="3487">
          <cell r="D3487"/>
        </row>
        <row r="3488">
          <cell r="D3488"/>
        </row>
        <row r="3489">
          <cell r="D3489"/>
        </row>
        <row r="3490">
          <cell r="D3490"/>
        </row>
        <row r="3491">
          <cell r="D3491"/>
        </row>
        <row r="3492">
          <cell r="D3492"/>
        </row>
        <row r="3493">
          <cell r="D3493"/>
        </row>
        <row r="3494">
          <cell r="D3494"/>
        </row>
        <row r="3495">
          <cell r="D3495"/>
        </row>
        <row r="3496">
          <cell r="D3496"/>
        </row>
        <row r="3497">
          <cell r="D3497"/>
        </row>
        <row r="3498">
          <cell r="D3498"/>
        </row>
        <row r="3499">
          <cell r="D3499"/>
        </row>
        <row r="3500">
          <cell r="D3500"/>
        </row>
        <row r="3501">
          <cell r="D3501"/>
        </row>
        <row r="3502">
          <cell r="D3502"/>
        </row>
        <row r="3503">
          <cell r="D3503"/>
        </row>
        <row r="3504">
          <cell r="D3504"/>
        </row>
        <row r="3505">
          <cell r="D3505"/>
        </row>
        <row r="3506">
          <cell r="D3506"/>
        </row>
        <row r="3507">
          <cell r="D3507"/>
        </row>
        <row r="3508">
          <cell r="D3508"/>
        </row>
        <row r="3509">
          <cell r="D3509"/>
        </row>
        <row r="3510">
          <cell r="D3510"/>
        </row>
        <row r="3511">
          <cell r="D3511"/>
        </row>
        <row r="3512">
          <cell r="D3512"/>
        </row>
        <row r="3513">
          <cell r="D3513"/>
        </row>
        <row r="3514">
          <cell r="D3514"/>
        </row>
        <row r="3515">
          <cell r="D3515"/>
        </row>
        <row r="3516">
          <cell r="D3516"/>
        </row>
        <row r="3517">
          <cell r="D3517"/>
        </row>
        <row r="3518">
          <cell r="D3518"/>
        </row>
        <row r="3519">
          <cell r="D3519"/>
        </row>
        <row r="3520">
          <cell r="D3520"/>
        </row>
        <row r="3521">
          <cell r="D3521"/>
        </row>
        <row r="3522">
          <cell r="D3522"/>
        </row>
        <row r="3523">
          <cell r="D3523"/>
        </row>
        <row r="3524">
          <cell r="D3524"/>
        </row>
        <row r="3525">
          <cell r="D3525"/>
        </row>
        <row r="3526">
          <cell r="D3526"/>
        </row>
        <row r="3527">
          <cell r="D3527"/>
        </row>
        <row r="3528">
          <cell r="D3528"/>
        </row>
        <row r="3529">
          <cell r="D3529"/>
        </row>
        <row r="3530">
          <cell r="D3530"/>
        </row>
        <row r="3531">
          <cell r="D3531"/>
        </row>
        <row r="3532">
          <cell r="D3532"/>
        </row>
        <row r="3533">
          <cell r="D3533"/>
        </row>
        <row r="3534">
          <cell r="D3534"/>
        </row>
        <row r="3535">
          <cell r="D3535"/>
        </row>
        <row r="3536">
          <cell r="D3536"/>
        </row>
        <row r="3537">
          <cell r="D3537"/>
        </row>
        <row r="3538">
          <cell r="D3538"/>
        </row>
        <row r="3539">
          <cell r="D3539"/>
        </row>
        <row r="3540">
          <cell r="D3540"/>
        </row>
        <row r="3541">
          <cell r="D3541"/>
        </row>
        <row r="3542">
          <cell r="D3542"/>
        </row>
        <row r="3543">
          <cell r="D3543"/>
        </row>
        <row r="3544">
          <cell r="D3544"/>
        </row>
        <row r="3545">
          <cell r="D3545"/>
        </row>
        <row r="3546">
          <cell r="D3546"/>
        </row>
        <row r="3547">
          <cell r="D3547"/>
        </row>
        <row r="3548">
          <cell r="D3548"/>
        </row>
        <row r="3549">
          <cell r="D3549"/>
        </row>
        <row r="3550">
          <cell r="D3550"/>
        </row>
        <row r="3551">
          <cell r="D3551"/>
        </row>
        <row r="3552">
          <cell r="D3552"/>
        </row>
        <row r="3553">
          <cell r="D3553"/>
        </row>
        <row r="3554">
          <cell r="D3554"/>
        </row>
        <row r="3555">
          <cell r="D3555"/>
        </row>
        <row r="3556">
          <cell r="D3556"/>
        </row>
        <row r="3557">
          <cell r="D3557"/>
        </row>
        <row r="3558">
          <cell r="D3558"/>
        </row>
        <row r="3559">
          <cell r="D3559"/>
        </row>
        <row r="3560">
          <cell r="D3560"/>
        </row>
        <row r="3561">
          <cell r="D3561"/>
        </row>
        <row r="3562">
          <cell r="D3562"/>
        </row>
        <row r="3563">
          <cell r="D3563"/>
        </row>
        <row r="3564">
          <cell r="D3564"/>
        </row>
        <row r="3565">
          <cell r="D3565"/>
        </row>
        <row r="3566">
          <cell r="D3566"/>
        </row>
        <row r="3567">
          <cell r="D3567"/>
        </row>
        <row r="3568">
          <cell r="D3568"/>
        </row>
        <row r="3569">
          <cell r="D3569"/>
        </row>
        <row r="3570">
          <cell r="D3570"/>
        </row>
        <row r="3571">
          <cell r="D3571"/>
        </row>
        <row r="3572">
          <cell r="D3572"/>
        </row>
        <row r="3573">
          <cell r="D3573"/>
        </row>
        <row r="3574">
          <cell r="D3574"/>
        </row>
        <row r="3575">
          <cell r="D3575"/>
        </row>
        <row r="3576">
          <cell r="D3576"/>
        </row>
        <row r="3577">
          <cell r="D3577"/>
        </row>
        <row r="3578">
          <cell r="D3578"/>
        </row>
        <row r="3579">
          <cell r="D3579"/>
        </row>
        <row r="3580">
          <cell r="D3580"/>
        </row>
        <row r="3581">
          <cell r="D3581"/>
        </row>
        <row r="3582">
          <cell r="D3582"/>
        </row>
        <row r="3583">
          <cell r="D3583"/>
        </row>
        <row r="3584">
          <cell r="D3584"/>
        </row>
        <row r="3585">
          <cell r="D3585"/>
        </row>
        <row r="3586">
          <cell r="D3586"/>
        </row>
        <row r="3587">
          <cell r="D3587"/>
        </row>
        <row r="3588">
          <cell r="D3588"/>
        </row>
        <row r="3589">
          <cell r="D3589"/>
        </row>
        <row r="3590">
          <cell r="D3590"/>
        </row>
        <row r="3591">
          <cell r="D3591"/>
        </row>
        <row r="3592">
          <cell r="D3592"/>
        </row>
        <row r="3593">
          <cell r="D3593"/>
        </row>
        <row r="3594">
          <cell r="D3594"/>
        </row>
        <row r="3595">
          <cell r="D3595"/>
        </row>
        <row r="3596">
          <cell r="D3596"/>
        </row>
        <row r="3597">
          <cell r="D3597"/>
        </row>
        <row r="3598">
          <cell r="D3598"/>
        </row>
        <row r="3599">
          <cell r="D3599"/>
        </row>
        <row r="3600">
          <cell r="D3600"/>
        </row>
        <row r="3601">
          <cell r="D3601"/>
        </row>
        <row r="3602">
          <cell r="D3602"/>
        </row>
        <row r="3603">
          <cell r="D3603"/>
        </row>
        <row r="3604">
          <cell r="D3604"/>
        </row>
        <row r="3605">
          <cell r="D3605"/>
        </row>
        <row r="3606">
          <cell r="D3606"/>
        </row>
        <row r="3607">
          <cell r="D3607"/>
        </row>
        <row r="3608">
          <cell r="D3608"/>
        </row>
        <row r="3609">
          <cell r="D3609"/>
        </row>
        <row r="3610">
          <cell r="D3610"/>
        </row>
        <row r="3611">
          <cell r="D3611"/>
        </row>
        <row r="3612">
          <cell r="D3612"/>
        </row>
        <row r="3613">
          <cell r="D3613"/>
        </row>
        <row r="3614">
          <cell r="D3614"/>
        </row>
        <row r="3615">
          <cell r="D3615"/>
        </row>
        <row r="3616">
          <cell r="D3616"/>
        </row>
        <row r="3617">
          <cell r="D3617"/>
        </row>
        <row r="3618">
          <cell r="D3618"/>
        </row>
        <row r="3619">
          <cell r="D3619"/>
        </row>
        <row r="3620">
          <cell r="D3620"/>
        </row>
        <row r="3621">
          <cell r="D3621"/>
        </row>
        <row r="3622">
          <cell r="D3622"/>
        </row>
        <row r="3623">
          <cell r="D3623"/>
        </row>
        <row r="3624">
          <cell r="D3624"/>
        </row>
        <row r="3625">
          <cell r="D3625"/>
        </row>
        <row r="3626">
          <cell r="D3626"/>
        </row>
        <row r="3627">
          <cell r="D3627"/>
        </row>
        <row r="3628">
          <cell r="D3628"/>
        </row>
        <row r="3629">
          <cell r="D3629"/>
        </row>
        <row r="3630">
          <cell r="D3630"/>
        </row>
        <row r="3631">
          <cell r="D3631"/>
        </row>
        <row r="3632">
          <cell r="D3632"/>
        </row>
        <row r="3633">
          <cell r="D3633"/>
        </row>
        <row r="3634">
          <cell r="D3634"/>
        </row>
        <row r="3635">
          <cell r="D3635"/>
        </row>
        <row r="3636">
          <cell r="D3636"/>
        </row>
        <row r="3637">
          <cell r="D3637"/>
        </row>
        <row r="3638">
          <cell r="D3638"/>
        </row>
        <row r="3639">
          <cell r="D3639"/>
        </row>
        <row r="3640">
          <cell r="D3640"/>
        </row>
        <row r="3641">
          <cell r="D3641"/>
        </row>
        <row r="3642">
          <cell r="D3642"/>
        </row>
        <row r="3643">
          <cell r="D3643"/>
        </row>
        <row r="3644">
          <cell r="D3644"/>
        </row>
        <row r="3645">
          <cell r="D3645"/>
        </row>
        <row r="3646">
          <cell r="D3646"/>
        </row>
        <row r="3647">
          <cell r="D3647"/>
        </row>
        <row r="3648">
          <cell r="D3648"/>
        </row>
        <row r="3649">
          <cell r="D3649"/>
        </row>
        <row r="3650">
          <cell r="D3650"/>
        </row>
        <row r="3651">
          <cell r="D3651"/>
        </row>
        <row r="3652">
          <cell r="D3652"/>
        </row>
        <row r="3653">
          <cell r="D3653"/>
        </row>
        <row r="3654">
          <cell r="D3654"/>
        </row>
        <row r="3655">
          <cell r="D3655"/>
        </row>
        <row r="3656">
          <cell r="D3656"/>
        </row>
        <row r="3657">
          <cell r="D3657"/>
        </row>
        <row r="3658">
          <cell r="D3658"/>
        </row>
        <row r="3659">
          <cell r="D3659"/>
        </row>
        <row r="3660">
          <cell r="D3660"/>
        </row>
        <row r="3661">
          <cell r="D3661"/>
        </row>
        <row r="3662">
          <cell r="D3662"/>
        </row>
        <row r="3663">
          <cell r="D3663"/>
        </row>
        <row r="3664">
          <cell r="D3664"/>
        </row>
        <row r="3665">
          <cell r="D3665"/>
        </row>
        <row r="3666">
          <cell r="D3666"/>
        </row>
        <row r="3667">
          <cell r="D3667"/>
        </row>
        <row r="3668">
          <cell r="D3668"/>
        </row>
        <row r="3669">
          <cell r="D3669"/>
        </row>
        <row r="3670">
          <cell r="D3670"/>
        </row>
        <row r="3671">
          <cell r="D3671"/>
        </row>
        <row r="3672">
          <cell r="D3672"/>
        </row>
        <row r="3673">
          <cell r="D3673"/>
        </row>
        <row r="3674">
          <cell r="D3674"/>
        </row>
        <row r="3675">
          <cell r="D3675"/>
        </row>
        <row r="3676">
          <cell r="D3676"/>
        </row>
        <row r="3677">
          <cell r="D3677"/>
        </row>
        <row r="3678">
          <cell r="D3678"/>
        </row>
        <row r="3679">
          <cell r="D3679"/>
        </row>
        <row r="3680">
          <cell r="D3680"/>
        </row>
        <row r="3681">
          <cell r="D3681"/>
        </row>
        <row r="3682">
          <cell r="D3682"/>
        </row>
        <row r="3683">
          <cell r="D3683"/>
        </row>
        <row r="3684">
          <cell r="D3684"/>
        </row>
        <row r="3685">
          <cell r="D3685"/>
        </row>
        <row r="3686">
          <cell r="D3686"/>
        </row>
        <row r="3687">
          <cell r="D3687"/>
        </row>
        <row r="3688">
          <cell r="D3688"/>
        </row>
        <row r="3689">
          <cell r="D3689"/>
        </row>
        <row r="3690">
          <cell r="D3690"/>
        </row>
        <row r="3691">
          <cell r="D3691"/>
        </row>
        <row r="3692">
          <cell r="D3692"/>
        </row>
        <row r="3693">
          <cell r="D3693"/>
        </row>
        <row r="3694">
          <cell r="D3694"/>
        </row>
        <row r="3695">
          <cell r="D3695"/>
        </row>
        <row r="3696">
          <cell r="D3696"/>
        </row>
        <row r="3697">
          <cell r="D3697"/>
        </row>
        <row r="3698">
          <cell r="D3698"/>
        </row>
        <row r="3699">
          <cell r="D3699"/>
        </row>
        <row r="3700">
          <cell r="D3700"/>
        </row>
        <row r="3701">
          <cell r="D3701"/>
        </row>
        <row r="3702">
          <cell r="D3702"/>
        </row>
        <row r="3703">
          <cell r="D3703"/>
        </row>
        <row r="3704">
          <cell r="D3704"/>
        </row>
        <row r="3705">
          <cell r="D3705"/>
        </row>
        <row r="3706">
          <cell r="D3706"/>
        </row>
        <row r="3707">
          <cell r="D3707"/>
        </row>
        <row r="3708">
          <cell r="D3708"/>
        </row>
        <row r="3709">
          <cell r="D3709"/>
        </row>
        <row r="3710">
          <cell r="D3710"/>
        </row>
        <row r="3711">
          <cell r="D3711"/>
        </row>
        <row r="3712">
          <cell r="D3712"/>
        </row>
        <row r="3713">
          <cell r="D3713"/>
        </row>
        <row r="3714">
          <cell r="D3714"/>
        </row>
        <row r="3715">
          <cell r="D3715"/>
        </row>
        <row r="3716">
          <cell r="D3716"/>
        </row>
        <row r="3717">
          <cell r="D3717"/>
        </row>
        <row r="3718">
          <cell r="D3718"/>
        </row>
        <row r="3719">
          <cell r="D3719"/>
        </row>
        <row r="3720">
          <cell r="D3720"/>
        </row>
        <row r="3721">
          <cell r="D3721"/>
        </row>
        <row r="3722">
          <cell r="D3722"/>
        </row>
        <row r="3723">
          <cell r="D3723"/>
        </row>
        <row r="3724">
          <cell r="D3724"/>
        </row>
        <row r="3725">
          <cell r="D3725"/>
        </row>
        <row r="3726">
          <cell r="D3726"/>
        </row>
        <row r="3727">
          <cell r="D3727"/>
        </row>
        <row r="3728">
          <cell r="D3728"/>
        </row>
        <row r="3729">
          <cell r="D3729"/>
        </row>
        <row r="3730">
          <cell r="D3730"/>
        </row>
        <row r="3731">
          <cell r="D3731"/>
        </row>
        <row r="3732">
          <cell r="D3732"/>
        </row>
        <row r="3733">
          <cell r="D3733"/>
        </row>
        <row r="3734">
          <cell r="D3734"/>
        </row>
        <row r="3735">
          <cell r="D3735"/>
        </row>
        <row r="3736">
          <cell r="D3736"/>
        </row>
        <row r="3737">
          <cell r="D3737"/>
        </row>
        <row r="3738">
          <cell r="D3738"/>
        </row>
        <row r="3739">
          <cell r="D3739"/>
        </row>
        <row r="3740">
          <cell r="D3740"/>
        </row>
        <row r="3741">
          <cell r="D3741"/>
        </row>
        <row r="3742">
          <cell r="D3742"/>
        </row>
        <row r="3743">
          <cell r="D3743"/>
        </row>
        <row r="3744">
          <cell r="D3744"/>
        </row>
        <row r="3745">
          <cell r="D3745"/>
        </row>
        <row r="3746">
          <cell r="D3746"/>
        </row>
        <row r="3747">
          <cell r="D3747"/>
        </row>
        <row r="3748">
          <cell r="D3748"/>
        </row>
        <row r="3749">
          <cell r="D3749"/>
        </row>
        <row r="3750">
          <cell r="D3750"/>
        </row>
        <row r="3751">
          <cell r="D3751"/>
        </row>
        <row r="3752">
          <cell r="D3752"/>
        </row>
        <row r="3753">
          <cell r="D3753"/>
        </row>
        <row r="3754">
          <cell r="D3754"/>
        </row>
        <row r="3755">
          <cell r="D3755"/>
        </row>
        <row r="3756">
          <cell r="D3756"/>
        </row>
        <row r="3757">
          <cell r="D3757"/>
        </row>
        <row r="3758">
          <cell r="D3758"/>
        </row>
        <row r="3759">
          <cell r="D3759"/>
        </row>
        <row r="3760">
          <cell r="D3760"/>
        </row>
        <row r="3761">
          <cell r="D3761"/>
        </row>
        <row r="3762">
          <cell r="D3762"/>
        </row>
        <row r="3763">
          <cell r="D3763"/>
        </row>
        <row r="3764">
          <cell r="D3764"/>
        </row>
        <row r="3765">
          <cell r="D3765"/>
        </row>
        <row r="3766">
          <cell r="D3766"/>
        </row>
        <row r="3767">
          <cell r="D3767"/>
        </row>
        <row r="3768">
          <cell r="D3768"/>
        </row>
        <row r="3769">
          <cell r="D3769"/>
        </row>
        <row r="3770">
          <cell r="D3770"/>
        </row>
        <row r="3771">
          <cell r="D3771"/>
        </row>
        <row r="3772">
          <cell r="D3772"/>
        </row>
        <row r="3773">
          <cell r="D3773"/>
        </row>
        <row r="3774">
          <cell r="D3774"/>
        </row>
        <row r="3775">
          <cell r="D3775"/>
        </row>
        <row r="3776">
          <cell r="D3776"/>
        </row>
        <row r="3777">
          <cell r="D3777"/>
        </row>
        <row r="3778">
          <cell r="D3778"/>
        </row>
        <row r="3779">
          <cell r="D3779"/>
        </row>
        <row r="3780">
          <cell r="D3780"/>
        </row>
        <row r="3781">
          <cell r="D3781"/>
        </row>
        <row r="3782">
          <cell r="D3782"/>
        </row>
        <row r="3783">
          <cell r="D3783"/>
        </row>
        <row r="3784">
          <cell r="D3784"/>
        </row>
        <row r="3785">
          <cell r="D3785"/>
        </row>
        <row r="3786">
          <cell r="D3786"/>
        </row>
        <row r="3787">
          <cell r="D3787"/>
        </row>
        <row r="3788">
          <cell r="D3788"/>
        </row>
        <row r="3789">
          <cell r="D3789"/>
        </row>
        <row r="3790">
          <cell r="D3790"/>
        </row>
        <row r="3791">
          <cell r="D3791"/>
        </row>
        <row r="3792">
          <cell r="D3792"/>
        </row>
        <row r="3793">
          <cell r="D3793"/>
        </row>
        <row r="3794">
          <cell r="D3794"/>
        </row>
        <row r="3795">
          <cell r="D3795"/>
        </row>
        <row r="3796">
          <cell r="D3796"/>
        </row>
        <row r="3797">
          <cell r="D3797"/>
        </row>
        <row r="3798">
          <cell r="D3798"/>
        </row>
        <row r="3799">
          <cell r="D3799"/>
        </row>
        <row r="3800">
          <cell r="D3800"/>
        </row>
        <row r="3801">
          <cell r="D3801"/>
        </row>
        <row r="3802">
          <cell r="D3802"/>
        </row>
        <row r="3803">
          <cell r="D3803"/>
        </row>
        <row r="3804">
          <cell r="D3804"/>
        </row>
        <row r="3805">
          <cell r="D3805"/>
        </row>
        <row r="3806">
          <cell r="D3806"/>
        </row>
        <row r="3807">
          <cell r="D3807"/>
        </row>
        <row r="3808">
          <cell r="D3808"/>
        </row>
        <row r="3809">
          <cell r="D3809"/>
        </row>
        <row r="3810">
          <cell r="D3810"/>
        </row>
        <row r="3811">
          <cell r="D3811"/>
        </row>
        <row r="3812">
          <cell r="D3812"/>
        </row>
        <row r="3813">
          <cell r="D3813"/>
        </row>
        <row r="3814">
          <cell r="D3814"/>
        </row>
        <row r="3815">
          <cell r="D3815"/>
        </row>
        <row r="3816">
          <cell r="D3816"/>
        </row>
        <row r="3817">
          <cell r="D3817"/>
        </row>
        <row r="3818">
          <cell r="D3818"/>
        </row>
        <row r="3819">
          <cell r="D3819"/>
        </row>
        <row r="3820">
          <cell r="D3820"/>
        </row>
        <row r="3821">
          <cell r="D3821"/>
        </row>
        <row r="3822">
          <cell r="D3822"/>
        </row>
        <row r="3823">
          <cell r="D3823"/>
        </row>
        <row r="3824">
          <cell r="D3824"/>
        </row>
        <row r="3825">
          <cell r="D3825"/>
        </row>
        <row r="3826">
          <cell r="D3826"/>
        </row>
        <row r="3827">
          <cell r="D3827"/>
        </row>
        <row r="3828">
          <cell r="D3828"/>
        </row>
        <row r="3829">
          <cell r="D3829"/>
        </row>
        <row r="3830">
          <cell r="D3830"/>
        </row>
        <row r="3831">
          <cell r="D3831"/>
        </row>
        <row r="3832">
          <cell r="D3832"/>
        </row>
        <row r="3833">
          <cell r="D3833"/>
        </row>
        <row r="3834">
          <cell r="D3834"/>
        </row>
        <row r="3835">
          <cell r="D3835"/>
        </row>
        <row r="3836">
          <cell r="D3836"/>
        </row>
        <row r="3837">
          <cell r="D3837"/>
        </row>
        <row r="3838">
          <cell r="D3838"/>
        </row>
        <row r="3839">
          <cell r="D3839"/>
        </row>
        <row r="3840">
          <cell r="D3840"/>
        </row>
        <row r="3841">
          <cell r="D3841"/>
        </row>
        <row r="3842">
          <cell r="D3842"/>
        </row>
        <row r="3843">
          <cell r="D3843"/>
        </row>
        <row r="3844">
          <cell r="D3844"/>
        </row>
        <row r="3845">
          <cell r="D3845"/>
        </row>
        <row r="3846">
          <cell r="D3846"/>
        </row>
        <row r="3847">
          <cell r="D3847"/>
        </row>
        <row r="3848">
          <cell r="D3848"/>
        </row>
        <row r="3849">
          <cell r="D3849"/>
        </row>
        <row r="3850">
          <cell r="D3850"/>
        </row>
        <row r="3851">
          <cell r="D3851"/>
        </row>
        <row r="3852">
          <cell r="D3852"/>
        </row>
        <row r="3853">
          <cell r="D3853"/>
        </row>
        <row r="3854">
          <cell r="D3854"/>
        </row>
        <row r="3855">
          <cell r="D3855"/>
        </row>
        <row r="3856">
          <cell r="D3856"/>
        </row>
        <row r="3857">
          <cell r="D3857"/>
        </row>
        <row r="3858">
          <cell r="D3858"/>
        </row>
        <row r="3859">
          <cell r="D3859"/>
        </row>
        <row r="3860">
          <cell r="D3860"/>
        </row>
        <row r="3861">
          <cell r="D3861"/>
        </row>
        <row r="3862">
          <cell r="D3862"/>
        </row>
        <row r="3863">
          <cell r="D3863"/>
        </row>
        <row r="3864">
          <cell r="D3864"/>
        </row>
        <row r="3865">
          <cell r="D3865"/>
        </row>
        <row r="3866">
          <cell r="D3866"/>
        </row>
        <row r="3867">
          <cell r="D3867"/>
        </row>
        <row r="3868">
          <cell r="D3868"/>
        </row>
        <row r="3869">
          <cell r="D3869"/>
        </row>
        <row r="3870">
          <cell r="D3870"/>
        </row>
        <row r="3871">
          <cell r="D3871"/>
        </row>
        <row r="3872">
          <cell r="D3872"/>
        </row>
        <row r="3873">
          <cell r="D3873"/>
        </row>
        <row r="3874">
          <cell r="D3874"/>
        </row>
        <row r="3875">
          <cell r="D3875"/>
        </row>
        <row r="3876">
          <cell r="D3876"/>
        </row>
        <row r="3877">
          <cell r="D3877"/>
        </row>
        <row r="3878">
          <cell r="D3878"/>
        </row>
        <row r="3879">
          <cell r="D3879"/>
        </row>
        <row r="3880">
          <cell r="D3880"/>
        </row>
        <row r="3881">
          <cell r="D3881"/>
        </row>
        <row r="3882">
          <cell r="D3882"/>
        </row>
        <row r="3883">
          <cell r="D3883"/>
        </row>
        <row r="3884">
          <cell r="D3884"/>
        </row>
        <row r="3885">
          <cell r="D3885"/>
        </row>
        <row r="3886">
          <cell r="D3886"/>
        </row>
        <row r="3887">
          <cell r="D3887"/>
        </row>
        <row r="3888">
          <cell r="D3888"/>
        </row>
        <row r="3889">
          <cell r="D3889"/>
        </row>
        <row r="3890">
          <cell r="D3890"/>
        </row>
        <row r="3891">
          <cell r="D3891"/>
        </row>
        <row r="3892">
          <cell r="D3892"/>
        </row>
        <row r="3893">
          <cell r="D3893"/>
        </row>
        <row r="3894">
          <cell r="D3894"/>
        </row>
        <row r="3895">
          <cell r="D3895"/>
        </row>
        <row r="3896">
          <cell r="D3896"/>
        </row>
        <row r="3897">
          <cell r="D3897"/>
        </row>
        <row r="3898">
          <cell r="D3898"/>
        </row>
        <row r="3899">
          <cell r="D3899"/>
        </row>
        <row r="3900">
          <cell r="D3900"/>
        </row>
        <row r="3901">
          <cell r="D3901"/>
        </row>
        <row r="3902">
          <cell r="D3902"/>
        </row>
        <row r="3903">
          <cell r="D3903"/>
        </row>
        <row r="3904">
          <cell r="D3904"/>
        </row>
        <row r="3905">
          <cell r="D3905"/>
        </row>
        <row r="3906">
          <cell r="D3906"/>
        </row>
        <row r="3907">
          <cell r="D3907"/>
        </row>
        <row r="3908">
          <cell r="D3908"/>
        </row>
        <row r="3909">
          <cell r="D3909"/>
        </row>
        <row r="3910">
          <cell r="D3910"/>
        </row>
        <row r="3911">
          <cell r="D3911"/>
        </row>
        <row r="3912">
          <cell r="D3912"/>
        </row>
        <row r="3913">
          <cell r="D3913"/>
        </row>
        <row r="3914">
          <cell r="D3914"/>
        </row>
        <row r="3915">
          <cell r="D3915"/>
        </row>
        <row r="3916">
          <cell r="D3916"/>
        </row>
        <row r="3917">
          <cell r="D3917"/>
        </row>
        <row r="3918">
          <cell r="D3918"/>
        </row>
        <row r="3919">
          <cell r="D3919"/>
        </row>
        <row r="3920">
          <cell r="D3920"/>
        </row>
        <row r="3921">
          <cell r="D3921"/>
        </row>
        <row r="3922">
          <cell r="D3922"/>
        </row>
        <row r="3923">
          <cell r="D3923"/>
        </row>
        <row r="3924">
          <cell r="D3924"/>
        </row>
        <row r="3925">
          <cell r="D3925"/>
        </row>
        <row r="3926">
          <cell r="D3926"/>
        </row>
        <row r="3927">
          <cell r="D3927"/>
        </row>
        <row r="3928">
          <cell r="D3928"/>
        </row>
        <row r="3929">
          <cell r="D3929"/>
        </row>
        <row r="3930">
          <cell r="D3930"/>
        </row>
        <row r="3931">
          <cell r="D3931"/>
        </row>
        <row r="3932">
          <cell r="D3932"/>
        </row>
        <row r="3933">
          <cell r="D3933"/>
        </row>
        <row r="3934">
          <cell r="D3934"/>
        </row>
        <row r="3935">
          <cell r="D3935"/>
        </row>
        <row r="3936">
          <cell r="D3936"/>
        </row>
        <row r="3937">
          <cell r="D3937"/>
        </row>
        <row r="3938">
          <cell r="D3938"/>
        </row>
        <row r="3939">
          <cell r="D3939"/>
        </row>
        <row r="3940">
          <cell r="D3940"/>
        </row>
        <row r="3941">
          <cell r="D3941"/>
        </row>
        <row r="3942">
          <cell r="D3942"/>
        </row>
        <row r="3943">
          <cell r="D3943"/>
        </row>
        <row r="3944">
          <cell r="D3944"/>
        </row>
        <row r="3945">
          <cell r="D3945"/>
        </row>
        <row r="3946">
          <cell r="D3946"/>
        </row>
        <row r="3947">
          <cell r="D3947"/>
        </row>
        <row r="3948">
          <cell r="D3948"/>
        </row>
        <row r="3949">
          <cell r="D3949"/>
        </row>
        <row r="3950">
          <cell r="D3950"/>
        </row>
        <row r="3951">
          <cell r="D3951"/>
        </row>
        <row r="3952">
          <cell r="D3952"/>
        </row>
        <row r="3953">
          <cell r="D3953"/>
        </row>
        <row r="3954">
          <cell r="D3954"/>
        </row>
        <row r="3955">
          <cell r="D3955"/>
        </row>
        <row r="3956">
          <cell r="D3956"/>
        </row>
        <row r="3957">
          <cell r="D3957"/>
        </row>
        <row r="3958">
          <cell r="D3958"/>
        </row>
        <row r="3959">
          <cell r="D3959"/>
        </row>
        <row r="3960">
          <cell r="D3960"/>
        </row>
        <row r="3961">
          <cell r="D3961"/>
        </row>
        <row r="3962">
          <cell r="D3962"/>
        </row>
        <row r="3963">
          <cell r="D3963"/>
        </row>
        <row r="3964">
          <cell r="D3964"/>
        </row>
        <row r="3965">
          <cell r="D3965"/>
        </row>
        <row r="3966">
          <cell r="D3966"/>
        </row>
        <row r="3967">
          <cell r="D3967"/>
        </row>
        <row r="3968">
          <cell r="D3968"/>
        </row>
        <row r="3969">
          <cell r="D3969"/>
        </row>
        <row r="3970">
          <cell r="D3970"/>
        </row>
        <row r="3971">
          <cell r="D3971"/>
        </row>
        <row r="3972">
          <cell r="D3972"/>
        </row>
        <row r="3973">
          <cell r="D3973"/>
        </row>
        <row r="3974">
          <cell r="D3974"/>
        </row>
        <row r="3975">
          <cell r="D3975"/>
        </row>
        <row r="3976">
          <cell r="D3976"/>
        </row>
        <row r="3977">
          <cell r="D3977"/>
        </row>
        <row r="3978">
          <cell r="D3978"/>
        </row>
        <row r="3979">
          <cell r="D3979"/>
        </row>
        <row r="3980">
          <cell r="D3980"/>
        </row>
        <row r="3981">
          <cell r="D3981"/>
        </row>
        <row r="3982">
          <cell r="D3982"/>
        </row>
        <row r="3983">
          <cell r="D3983"/>
        </row>
        <row r="3984">
          <cell r="D3984"/>
        </row>
        <row r="3985">
          <cell r="D3985"/>
        </row>
        <row r="3986">
          <cell r="D3986"/>
        </row>
        <row r="3987">
          <cell r="D3987"/>
        </row>
        <row r="3988">
          <cell r="D3988"/>
        </row>
        <row r="3989">
          <cell r="D3989"/>
        </row>
        <row r="3990">
          <cell r="D3990"/>
        </row>
        <row r="3991">
          <cell r="D3991"/>
        </row>
        <row r="3992">
          <cell r="D3992"/>
        </row>
        <row r="3993">
          <cell r="D3993"/>
        </row>
        <row r="3994">
          <cell r="D3994"/>
        </row>
        <row r="3995">
          <cell r="D3995"/>
        </row>
        <row r="3996">
          <cell r="D3996"/>
        </row>
        <row r="3997">
          <cell r="D3997"/>
        </row>
        <row r="3998">
          <cell r="D3998"/>
        </row>
        <row r="3999">
          <cell r="D3999"/>
        </row>
        <row r="4000">
          <cell r="D4000"/>
        </row>
        <row r="4001">
          <cell r="D4001"/>
        </row>
        <row r="4002">
          <cell r="D4002"/>
        </row>
        <row r="4003">
          <cell r="D4003"/>
        </row>
        <row r="4004">
          <cell r="D4004"/>
        </row>
        <row r="4005">
          <cell r="D4005"/>
        </row>
        <row r="4006">
          <cell r="D4006"/>
        </row>
        <row r="4007">
          <cell r="D4007"/>
        </row>
        <row r="4008">
          <cell r="D4008"/>
        </row>
        <row r="4009">
          <cell r="D4009"/>
        </row>
        <row r="4010">
          <cell r="D4010"/>
        </row>
        <row r="4011">
          <cell r="D4011"/>
        </row>
        <row r="4012">
          <cell r="D4012"/>
        </row>
        <row r="4013">
          <cell r="D4013"/>
        </row>
        <row r="4014">
          <cell r="D4014"/>
        </row>
        <row r="4015">
          <cell r="D4015"/>
        </row>
        <row r="4016">
          <cell r="D4016"/>
        </row>
        <row r="4017">
          <cell r="D4017"/>
        </row>
        <row r="4018">
          <cell r="D4018"/>
        </row>
        <row r="4019">
          <cell r="D4019"/>
        </row>
        <row r="4020">
          <cell r="D4020"/>
        </row>
        <row r="4021">
          <cell r="D4021"/>
        </row>
        <row r="4022">
          <cell r="D4022"/>
        </row>
        <row r="4023">
          <cell r="D4023"/>
        </row>
        <row r="4024">
          <cell r="D4024"/>
        </row>
        <row r="4025">
          <cell r="D4025"/>
        </row>
        <row r="4026">
          <cell r="D4026"/>
        </row>
        <row r="4027">
          <cell r="D4027"/>
        </row>
        <row r="4028">
          <cell r="D4028"/>
        </row>
        <row r="4029">
          <cell r="D4029"/>
        </row>
        <row r="4030">
          <cell r="D4030"/>
        </row>
        <row r="4031">
          <cell r="D4031"/>
        </row>
        <row r="4032">
          <cell r="D4032"/>
        </row>
        <row r="4033">
          <cell r="D4033"/>
        </row>
        <row r="4034">
          <cell r="D4034"/>
        </row>
        <row r="4035">
          <cell r="D4035"/>
        </row>
        <row r="4036">
          <cell r="D4036"/>
        </row>
        <row r="4037">
          <cell r="D4037"/>
        </row>
        <row r="4038">
          <cell r="D4038"/>
        </row>
        <row r="4039">
          <cell r="D4039"/>
        </row>
        <row r="4040">
          <cell r="D4040"/>
        </row>
        <row r="4041">
          <cell r="D4041"/>
        </row>
        <row r="4042">
          <cell r="D4042"/>
        </row>
        <row r="4043">
          <cell r="D4043"/>
        </row>
        <row r="4044">
          <cell r="D4044"/>
        </row>
        <row r="4045">
          <cell r="D4045"/>
        </row>
        <row r="4046">
          <cell r="D4046"/>
        </row>
        <row r="4047">
          <cell r="D4047"/>
        </row>
        <row r="4048">
          <cell r="D4048"/>
        </row>
        <row r="4049">
          <cell r="D4049"/>
        </row>
        <row r="4050">
          <cell r="D4050"/>
        </row>
        <row r="4051">
          <cell r="D4051"/>
        </row>
        <row r="4052">
          <cell r="D4052"/>
        </row>
        <row r="4053">
          <cell r="D4053"/>
        </row>
        <row r="4054">
          <cell r="D4054"/>
        </row>
        <row r="4055">
          <cell r="D4055"/>
        </row>
        <row r="4056">
          <cell r="D4056"/>
        </row>
        <row r="4057">
          <cell r="D4057"/>
        </row>
        <row r="4058">
          <cell r="D4058"/>
        </row>
        <row r="4059">
          <cell r="D4059"/>
        </row>
        <row r="4060">
          <cell r="D4060"/>
        </row>
        <row r="4061">
          <cell r="D4061"/>
        </row>
        <row r="4062">
          <cell r="D4062"/>
        </row>
        <row r="4063">
          <cell r="D4063"/>
        </row>
        <row r="4064">
          <cell r="D4064"/>
        </row>
        <row r="4065">
          <cell r="D4065"/>
        </row>
        <row r="4066">
          <cell r="D4066"/>
        </row>
        <row r="4067">
          <cell r="D4067"/>
        </row>
        <row r="4068">
          <cell r="D4068"/>
        </row>
        <row r="4069">
          <cell r="D4069"/>
        </row>
        <row r="4070">
          <cell r="D4070"/>
        </row>
        <row r="4071">
          <cell r="D4071"/>
        </row>
        <row r="4072">
          <cell r="D4072"/>
        </row>
        <row r="4073">
          <cell r="D4073"/>
        </row>
        <row r="4074">
          <cell r="D4074"/>
        </row>
        <row r="4075">
          <cell r="D4075"/>
        </row>
        <row r="4076">
          <cell r="D4076"/>
        </row>
        <row r="4077">
          <cell r="D4077"/>
        </row>
        <row r="4078">
          <cell r="D4078"/>
        </row>
        <row r="4079">
          <cell r="D4079"/>
        </row>
        <row r="4080">
          <cell r="D4080"/>
        </row>
        <row r="4081">
          <cell r="D4081"/>
        </row>
        <row r="4082">
          <cell r="D4082"/>
        </row>
        <row r="4083">
          <cell r="D4083"/>
        </row>
        <row r="4084">
          <cell r="D4084"/>
        </row>
        <row r="4085">
          <cell r="D4085"/>
        </row>
        <row r="4086">
          <cell r="D4086"/>
        </row>
        <row r="4087">
          <cell r="D4087"/>
        </row>
        <row r="4088">
          <cell r="D4088"/>
        </row>
        <row r="4089">
          <cell r="D4089"/>
        </row>
        <row r="4090">
          <cell r="D4090"/>
        </row>
        <row r="4091">
          <cell r="D4091"/>
        </row>
        <row r="4092">
          <cell r="D4092"/>
        </row>
        <row r="4093">
          <cell r="D4093"/>
        </row>
        <row r="4094">
          <cell r="D4094"/>
        </row>
        <row r="4095">
          <cell r="D4095"/>
        </row>
        <row r="4096">
          <cell r="D4096"/>
        </row>
        <row r="4097">
          <cell r="D4097"/>
        </row>
        <row r="4098">
          <cell r="D4098"/>
        </row>
        <row r="4099">
          <cell r="D4099"/>
        </row>
        <row r="4100">
          <cell r="D4100"/>
        </row>
        <row r="4101">
          <cell r="D4101"/>
        </row>
        <row r="4102">
          <cell r="D4102"/>
        </row>
        <row r="4103">
          <cell r="D4103"/>
        </row>
        <row r="4104">
          <cell r="D4104"/>
        </row>
        <row r="4105">
          <cell r="D4105"/>
        </row>
        <row r="4106">
          <cell r="D4106"/>
        </row>
        <row r="4107">
          <cell r="D4107"/>
        </row>
        <row r="4108">
          <cell r="D4108"/>
        </row>
        <row r="4109">
          <cell r="D4109"/>
        </row>
        <row r="4110">
          <cell r="D4110"/>
        </row>
        <row r="4111">
          <cell r="D4111"/>
        </row>
        <row r="4112">
          <cell r="D4112"/>
        </row>
        <row r="4113">
          <cell r="D4113"/>
        </row>
        <row r="4114">
          <cell r="D4114"/>
        </row>
        <row r="4115">
          <cell r="D4115"/>
        </row>
        <row r="4116">
          <cell r="D4116"/>
        </row>
        <row r="4117">
          <cell r="D4117"/>
        </row>
        <row r="4118">
          <cell r="D4118"/>
        </row>
        <row r="4119">
          <cell r="D4119"/>
        </row>
        <row r="4120">
          <cell r="D4120"/>
        </row>
        <row r="4121">
          <cell r="D4121"/>
        </row>
        <row r="4122">
          <cell r="D4122"/>
        </row>
        <row r="4123">
          <cell r="D4123"/>
        </row>
        <row r="4124">
          <cell r="D4124"/>
        </row>
        <row r="4125">
          <cell r="D4125"/>
        </row>
        <row r="4126">
          <cell r="D4126"/>
        </row>
        <row r="4127">
          <cell r="D4127"/>
        </row>
        <row r="4128">
          <cell r="D4128"/>
        </row>
        <row r="4129">
          <cell r="D4129"/>
        </row>
        <row r="4130">
          <cell r="D4130"/>
        </row>
        <row r="4131">
          <cell r="D4131"/>
        </row>
        <row r="4132">
          <cell r="D4132"/>
        </row>
        <row r="4133">
          <cell r="D4133"/>
        </row>
        <row r="4134">
          <cell r="D4134"/>
        </row>
        <row r="4135">
          <cell r="D4135"/>
        </row>
        <row r="4136">
          <cell r="D4136"/>
        </row>
        <row r="4137">
          <cell r="D4137"/>
        </row>
        <row r="4138">
          <cell r="D4138"/>
        </row>
        <row r="4139">
          <cell r="D4139"/>
        </row>
        <row r="4140">
          <cell r="D4140"/>
        </row>
        <row r="4141">
          <cell r="D4141"/>
        </row>
        <row r="4142">
          <cell r="D4142"/>
        </row>
        <row r="4143">
          <cell r="D4143"/>
        </row>
        <row r="4144">
          <cell r="D4144"/>
        </row>
        <row r="4145">
          <cell r="D4145"/>
        </row>
        <row r="4146">
          <cell r="D4146"/>
        </row>
        <row r="4147">
          <cell r="D4147"/>
        </row>
        <row r="4148">
          <cell r="D4148"/>
        </row>
        <row r="4149">
          <cell r="D4149"/>
        </row>
        <row r="4150">
          <cell r="D4150"/>
        </row>
        <row r="4151">
          <cell r="D4151"/>
        </row>
        <row r="4152">
          <cell r="D4152"/>
        </row>
        <row r="4153">
          <cell r="D4153"/>
        </row>
        <row r="4154">
          <cell r="D4154"/>
        </row>
        <row r="4155">
          <cell r="D4155"/>
        </row>
        <row r="4156">
          <cell r="D4156"/>
        </row>
        <row r="4157">
          <cell r="D4157"/>
        </row>
        <row r="4158">
          <cell r="D4158"/>
        </row>
        <row r="4159">
          <cell r="D4159"/>
        </row>
        <row r="4160">
          <cell r="D4160"/>
        </row>
        <row r="4161">
          <cell r="D4161"/>
        </row>
        <row r="4162">
          <cell r="D4162"/>
        </row>
        <row r="4163">
          <cell r="D4163"/>
        </row>
        <row r="4164">
          <cell r="D4164"/>
        </row>
        <row r="4165">
          <cell r="D4165"/>
        </row>
        <row r="4166">
          <cell r="D4166"/>
        </row>
        <row r="4167">
          <cell r="D4167"/>
        </row>
        <row r="4168">
          <cell r="D4168"/>
        </row>
        <row r="4169">
          <cell r="D4169"/>
        </row>
        <row r="4170">
          <cell r="D4170"/>
        </row>
        <row r="4171">
          <cell r="D4171"/>
        </row>
        <row r="4172">
          <cell r="D4172"/>
        </row>
        <row r="4173">
          <cell r="D4173"/>
        </row>
        <row r="4174">
          <cell r="D4174"/>
        </row>
        <row r="4175">
          <cell r="D4175"/>
        </row>
        <row r="4176">
          <cell r="D4176"/>
        </row>
        <row r="4177">
          <cell r="D4177"/>
        </row>
        <row r="4178">
          <cell r="D4178"/>
        </row>
        <row r="4179">
          <cell r="D4179"/>
        </row>
        <row r="4180">
          <cell r="D4180"/>
        </row>
        <row r="4181">
          <cell r="D4181"/>
        </row>
        <row r="4182">
          <cell r="D4182"/>
        </row>
        <row r="4183">
          <cell r="D4183"/>
        </row>
        <row r="4184">
          <cell r="D4184"/>
        </row>
        <row r="4185">
          <cell r="D4185"/>
        </row>
        <row r="4186">
          <cell r="D4186"/>
        </row>
        <row r="4187">
          <cell r="D4187"/>
        </row>
        <row r="4188">
          <cell r="D4188"/>
        </row>
        <row r="4189">
          <cell r="D4189"/>
        </row>
        <row r="4190">
          <cell r="D4190"/>
        </row>
        <row r="4191">
          <cell r="D4191"/>
        </row>
        <row r="4192">
          <cell r="D4192"/>
        </row>
        <row r="4193">
          <cell r="D4193"/>
        </row>
        <row r="4194">
          <cell r="D4194"/>
        </row>
        <row r="4195">
          <cell r="D4195"/>
        </row>
        <row r="4196">
          <cell r="D4196"/>
        </row>
        <row r="4197">
          <cell r="D4197"/>
        </row>
        <row r="4198">
          <cell r="D4198"/>
        </row>
        <row r="4199">
          <cell r="D4199"/>
        </row>
        <row r="4200">
          <cell r="D4200"/>
        </row>
        <row r="4201">
          <cell r="D4201"/>
        </row>
        <row r="4202">
          <cell r="D4202"/>
        </row>
        <row r="4203">
          <cell r="D4203"/>
        </row>
        <row r="4204">
          <cell r="D4204"/>
        </row>
        <row r="4205">
          <cell r="D4205"/>
        </row>
        <row r="4206">
          <cell r="D4206"/>
        </row>
        <row r="4207">
          <cell r="D4207"/>
        </row>
        <row r="4208">
          <cell r="D4208"/>
        </row>
        <row r="4209">
          <cell r="D4209"/>
        </row>
        <row r="4210">
          <cell r="D4210"/>
        </row>
        <row r="4211">
          <cell r="D4211"/>
        </row>
        <row r="4212">
          <cell r="D4212"/>
        </row>
        <row r="4213">
          <cell r="D4213"/>
        </row>
        <row r="4214">
          <cell r="D4214"/>
        </row>
        <row r="4215">
          <cell r="D4215"/>
        </row>
        <row r="4216">
          <cell r="D4216"/>
        </row>
        <row r="4217">
          <cell r="D4217"/>
        </row>
        <row r="4218">
          <cell r="D4218"/>
        </row>
        <row r="4219">
          <cell r="D4219"/>
        </row>
        <row r="4220">
          <cell r="D4220"/>
        </row>
        <row r="4221">
          <cell r="D4221"/>
        </row>
        <row r="4222">
          <cell r="D4222"/>
        </row>
        <row r="4223">
          <cell r="D4223"/>
        </row>
        <row r="4224">
          <cell r="D4224"/>
        </row>
        <row r="4225">
          <cell r="D4225"/>
        </row>
        <row r="4226">
          <cell r="D4226"/>
        </row>
        <row r="4227">
          <cell r="D4227"/>
        </row>
        <row r="4228">
          <cell r="D4228"/>
        </row>
        <row r="4229">
          <cell r="D4229"/>
        </row>
        <row r="4230">
          <cell r="D4230"/>
        </row>
        <row r="4231">
          <cell r="D4231"/>
        </row>
        <row r="4232">
          <cell r="D4232"/>
        </row>
        <row r="4233">
          <cell r="D4233"/>
        </row>
        <row r="4234">
          <cell r="D4234"/>
        </row>
        <row r="4235">
          <cell r="D4235"/>
        </row>
        <row r="4236">
          <cell r="D4236"/>
        </row>
        <row r="4237">
          <cell r="D4237"/>
        </row>
        <row r="4238">
          <cell r="D4238"/>
        </row>
        <row r="4239">
          <cell r="D4239"/>
        </row>
        <row r="4240">
          <cell r="D4240"/>
        </row>
        <row r="4241">
          <cell r="D4241"/>
        </row>
        <row r="4242">
          <cell r="D4242"/>
        </row>
        <row r="4243">
          <cell r="D4243"/>
        </row>
        <row r="4244">
          <cell r="D4244"/>
        </row>
        <row r="4245">
          <cell r="D4245"/>
        </row>
        <row r="4246">
          <cell r="D4246"/>
        </row>
        <row r="4247">
          <cell r="D4247"/>
        </row>
        <row r="4248">
          <cell r="D4248"/>
        </row>
        <row r="4249">
          <cell r="D4249"/>
        </row>
        <row r="4250">
          <cell r="D4250"/>
        </row>
        <row r="4251">
          <cell r="D4251"/>
        </row>
        <row r="4252">
          <cell r="D4252"/>
        </row>
        <row r="4253">
          <cell r="D4253"/>
        </row>
        <row r="4254">
          <cell r="D4254"/>
        </row>
        <row r="4255">
          <cell r="D4255"/>
        </row>
        <row r="4256">
          <cell r="D4256"/>
        </row>
        <row r="4257">
          <cell r="D4257"/>
        </row>
        <row r="4258">
          <cell r="D4258"/>
        </row>
        <row r="4259">
          <cell r="D4259"/>
        </row>
        <row r="4260">
          <cell r="D4260"/>
        </row>
        <row r="4261">
          <cell r="D4261"/>
        </row>
        <row r="4262">
          <cell r="D4262"/>
        </row>
        <row r="4263">
          <cell r="D4263"/>
        </row>
        <row r="4264">
          <cell r="D4264"/>
        </row>
        <row r="4265">
          <cell r="D4265"/>
        </row>
        <row r="4266">
          <cell r="D4266"/>
        </row>
        <row r="4267">
          <cell r="D4267"/>
        </row>
        <row r="4268">
          <cell r="D4268"/>
        </row>
        <row r="4269">
          <cell r="D4269"/>
        </row>
        <row r="4270">
          <cell r="D4270"/>
        </row>
        <row r="4271">
          <cell r="D4271"/>
        </row>
        <row r="4272">
          <cell r="D4272"/>
        </row>
        <row r="4273">
          <cell r="D4273"/>
        </row>
        <row r="4274">
          <cell r="D4274"/>
        </row>
        <row r="4275">
          <cell r="D4275"/>
        </row>
        <row r="4276">
          <cell r="D4276"/>
        </row>
        <row r="4277">
          <cell r="D4277"/>
        </row>
        <row r="4278">
          <cell r="D4278"/>
        </row>
        <row r="4279">
          <cell r="D4279"/>
        </row>
        <row r="4280">
          <cell r="D4280"/>
        </row>
        <row r="4281">
          <cell r="D4281"/>
        </row>
        <row r="4282">
          <cell r="D4282"/>
        </row>
        <row r="4283">
          <cell r="D4283"/>
        </row>
        <row r="4284">
          <cell r="D4284"/>
        </row>
        <row r="4285">
          <cell r="D4285"/>
        </row>
        <row r="4286">
          <cell r="D4286"/>
        </row>
        <row r="4287">
          <cell r="D4287"/>
        </row>
        <row r="4288">
          <cell r="D4288"/>
        </row>
        <row r="4289">
          <cell r="D4289"/>
        </row>
        <row r="4290">
          <cell r="D4290"/>
        </row>
        <row r="4291">
          <cell r="D4291"/>
        </row>
        <row r="4292">
          <cell r="D4292"/>
        </row>
        <row r="4293">
          <cell r="D4293"/>
        </row>
        <row r="4294">
          <cell r="D4294"/>
        </row>
        <row r="4295">
          <cell r="D4295"/>
        </row>
        <row r="4296">
          <cell r="D4296"/>
        </row>
        <row r="4297">
          <cell r="D4297"/>
        </row>
        <row r="4298">
          <cell r="D4298"/>
        </row>
        <row r="4299">
          <cell r="D4299"/>
        </row>
        <row r="4300">
          <cell r="D4300"/>
        </row>
        <row r="4301">
          <cell r="D4301"/>
        </row>
        <row r="4302">
          <cell r="D4302"/>
        </row>
        <row r="4303">
          <cell r="D4303"/>
        </row>
        <row r="4304">
          <cell r="D4304"/>
        </row>
        <row r="4305">
          <cell r="D4305"/>
        </row>
        <row r="4306">
          <cell r="D4306"/>
        </row>
        <row r="4307">
          <cell r="D4307"/>
        </row>
        <row r="4308">
          <cell r="D4308"/>
        </row>
        <row r="4309">
          <cell r="D4309"/>
        </row>
        <row r="4310">
          <cell r="D4310"/>
        </row>
        <row r="4311">
          <cell r="D4311"/>
        </row>
        <row r="4312">
          <cell r="D4312"/>
        </row>
        <row r="4313">
          <cell r="D4313"/>
        </row>
        <row r="4314">
          <cell r="D4314"/>
        </row>
        <row r="4315">
          <cell r="D4315"/>
        </row>
        <row r="4316">
          <cell r="D4316"/>
        </row>
        <row r="4317">
          <cell r="D4317"/>
        </row>
        <row r="4318">
          <cell r="D4318"/>
        </row>
        <row r="4319">
          <cell r="D4319"/>
        </row>
        <row r="4320">
          <cell r="D4320"/>
        </row>
        <row r="4321">
          <cell r="D4321"/>
        </row>
        <row r="4322">
          <cell r="D4322"/>
        </row>
        <row r="4323">
          <cell r="D4323"/>
        </row>
        <row r="4324">
          <cell r="D4324"/>
        </row>
        <row r="4325">
          <cell r="D4325"/>
        </row>
        <row r="4326">
          <cell r="D4326"/>
        </row>
        <row r="4327">
          <cell r="D4327"/>
        </row>
        <row r="4328">
          <cell r="D4328"/>
        </row>
        <row r="4329">
          <cell r="D4329"/>
        </row>
        <row r="4330">
          <cell r="D4330"/>
        </row>
        <row r="4331">
          <cell r="D4331"/>
        </row>
        <row r="4332">
          <cell r="D4332"/>
        </row>
        <row r="4333">
          <cell r="D4333"/>
        </row>
        <row r="4334">
          <cell r="D4334"/>
        </row>
        <row r="4335">
          <cell r="D4335"/>
        </row>
        <row r="4336">
          <cell r="D4336"/>
        </row>
        <row r="4337">
          <cell r="D4337"/>
        </row>
        <row r="4338">
          <cell r="D4338"/>
        </row>
        <row r="4339">
          <cell r="D4339"/>
        </row>
        <row r="4340">
          <cell r="D4340"/>
        </row>
        <row r="4341">
          <cell r="D4341"/>
        </row>
        <row r="4342">
          <cell r="D4342"/>
        </row>
        <row r="4343">
          <cell r="D4343"/>
        </row>
        <row r="4344">
          <cell r="D4344"/>
        </row>
        <row r="4345">
          <cell r="D4345"/>
        </row>
        <row r="4346">
          <cell r="D4346"/>
        </row>
        <row r="4347">
          <cell r="D4347"/>
        </row>
        <row r="4348">
          <cell r="D4348"/>
        </row>
        <row r="4349">
          <cell r="D4349"/>
        </row>
        <row r="4350">
          <cell r="D4350"/>
        </row>
        <row r="4351">
          <cell r="D4351"/>
        </row>
        <row r="4352">
          <cell r="D4352"/>
        </row>
        <row r="4353">
          <cell r="D4353"/>
        </row>
        <row r="4354">
          <cell r="D4354"/>
        </row>
        <row r="4355">
          <cell r="D4355"/>
        </row>
        <row r="4356">
          <cell r="D4356"/>
        </row>
        <row r="4357">
          <cell r="D4357"/>
        </row>
        <row r="4358">
          <cell r="D4358"/>
        </row>
        <row r="4359">
          <cell r="D4359"/>
        </row>
        <row r="4360">
          <cell r="D4360"/>
        </row>
        <row r="4361">
          <cell r="D4361"/>
        </row>
        <row r="4362">
          <cell r="D4362"/>
        </row>
        <row r="4363">
          <cell r="D4363"/>
        </row>
        <row r="4364">
          <cell r="D4364"/>
        </row>
        <row r="4365">
          <cell r="D4365"/>
        </row>
        <row r="4366">
          <cell r="D4366"/>
        </row>
        <row r="4367">
          <cell r="D4367"/>
        </row>
        <row r="4368">
          <cell r="D4368"/>
        </row>
        <row r="4369">
          <cell r="D4369"/>
        </row>
        <row r="4370">
          <cell r="D4370"/>
        </row>
        <row r="4371">
          <cell r="D4371"/>
        </row>
        <row r="4372">
          <cell r="D4372"/>
        </row>
        <row r="4373">
          <cell r="D4373"/>
        </row>
        <row r="4374">
          <cell r="D4374"/>
        </row>
        <row r="4375">
          <cell r="D4375"/>
        </row>
        <row r="4376">
          <cell r="D4376"/>
        </row>
        <row r="4377">
          <cell r="D4377"/>
        </row>
        <row r="4378">
          <cell r="D4378"/>
        </row>
        <row r="4379">
          <cell r="D4379"/>
        </row>
        <row r="4380">
          <cell r="D4380"/>
        </row>
        <row r="4381">
          <cell r="D4381"/>
        </row>
        <row r="4382">
          <cell r="D4382"/>
        </row>
        <row r="4383">
          <cell r="D4383"/>
        </row>
        <row r="4384">
          <cell r="D4384"/>
        </row>
        <row r="4385">
          <cell r="D4385"/>
        </row>
        <row r="4386">
          <cell r="D4386"/>
        </row>
        <row r="4387">
          <cell r="D4387"/>
        </row>
        <row r="4388">
          <cell r="D4388"/>
        </row>
        <row r="4389">
          <cell r="D4389"/>
        </row>
        <row r="4390">
          <cell r="D4390"/>
        </row>
        <row r="4391">
          <cell r="D4391"/>
        </row>
        <row r="4392">
          <cell r="D4392"/>
        </row>
        <row r="4393">
          <cell r="D4393"/>
        </row>
        <row r="4394">
          <cell r="D4394"/>
        </row>
        <row r="4395">
          <cell r="D4395"/>
        </row>
        <row r="4396">
          <cell r="D4396"/>
        </row>
        <row r="4397">
          <cell r="D4397"/>
        </row>
        <row r="4398">
          <cell r="D4398"/>
        </row>
        <row r="4399">
          <cell r="D4399"/>
        </row>
        <row r="4400">
          <cell r="D4400"/>
        </row>
        <row r="4401">
          <cell r="D4401"/>
        </row>
        <row r="4402">
          <cell r="D4402"/>
        </row>
        <row r="4403">
          <cell r="D4403"/>
        </row>
        <row r="4404">
          <cell r="D4404"/>
        </row>
        <row r="4405">
          <cell r="D4405"/>
        </row>
        <row r="4406">
          <cell r="D4406"/>
        </row>
        <row r="4407">
          <cell r="D4407"/>
        </row>
        <row r="4408">
          <cell r="D4408"/>
        </row>
        <row r="4409">
          <cell r="D4409"/>
        </row>
        <row r="4410">
          <cell r="D4410"/>
        </row>
        <row r="4411">
          <cell r="D4411"/>
        </row>
        <row r="4412">
          <cell r="D4412"/>
        </row>
        <row r="4413">
          <cell r="D4413"/>
        </row>
        <row r="4414">
          <cell r="D4414"/>
        </row>
        <row r="4415">
          <cell r="D4415"/>
        </row>
        <row r="4416">
          <cell r="D4416"/>
        </row>
        <row r="4417">
          <cell r="D4417"/>
        </row>
        <row r="4418">
          <cell r="D4418"/>
        </row>
        <row r="4419">
          <cell r="D4419"/>
        </row>
        <row r="4420">
          <cell r="D4420"/>
        </row>
        <row r="4421">
          <cell r="D4421"/>
        </row>
        <row r="4422">
          <cell r="D4422"/>
        </row>
        <row r="4423">
          <cell r="D4423"/>
        </row>
        <row r="4424">
          <cell r="D4424"/>
        </row>
        <row r="4425">
          <cell r="D4425"/>
        </row>
        <row r="4426">
          <cell r="D4426"/>
        </row>
        <row r="4427">
          <cell r="D4427"/>
        </row>
        <row r="4428">
          <cell r="D4428"/>
        </row>
        <row r="4429">
          <cell r="D4429"/>
        </row>
        <row r="4430">
          <cell r="D4430"/>
        </row>
        <row r="4431">
          <cell r="D4431"/>
        </row>
        <row r="4432">
          <cell r="D4432"/>
        </row>
        <row r="4433">
          <cell r="D4433"/>
        </row>
        <row r="4434">
          <cell r="D4434"/>
        </row>
        <row r="4435">
          <cell r="D4435"/>
        </row>
        <row r="4436">
          <cell r="D4436"/>
        </row>
        <row r="4437">
          <cell r="D4437"/>
        </row>
        <row r="4438">
          <cell r="D4438"/>
        </row>
        <row r="4439">
          <cell r="D4439"/>
        </row>
        <row r="4440">
          <cell r="D4440"/>
        </row>
        <row r="4441">
          <cell r="D4441"/>
        </row>
        <row r="4442">
          <cell r="D4442"/>
        </row>
        <row r="4443">
          <cell r="D4443"/>
        </row>
        <row r="4444">
          <cell r="D4444"/>
        </row>
        <row r="4445">
          <cell r="D4445"/>
        </row>
        <row r="4446">
          <cell r="D4446"/>
        </row>
        <row r="4447">
          <cell r="D4447"/>
        </row>
        <row r="4448">
          <cell r="D4448"/>
        </row>
        <row r="4449">
          <cell r="D4449"/>
        </row>
        <row r="4450">
          <cell r="D4450"/>
        </row>
        <row r="4451">
          <cell r="D4451"/>
        </row>
        <row r="4452">
          <cell r="D4452"/>
        </row>
        <row r="4453">
          <cell r="D4453"/>
        </row>
        <row r="4454">
          <cell r="D4454"/>
        </row>
        <row r="4455">
          <cell r="D4455"/>
        </row>
        <row r="4456">
          <cell r="D4456"/>
        </row>
        <row r="4457">
          <cell r="D4457"/>
        </row>
        <row r="4458">
          <cell r="D4458"/>
        </row>
        <row r="4459">
          <cell r="D4459"/>
        </row>
        <row r="4460">
          <cell r="D4460"/>
        </row>
        <row r="4461">
          <cell r="D4461"/>
        </row>
        <row r="4462">
          <cell r="D4462"/>
        </row>
        <row r="4463">
          <cell r="D4463"/>
        </row>
        <row r="4464">
          <cell r="D4464"/>
        </row>
        <row r="4465">
          <cell r="D4465"/>
        </row>
        <row r="4466">
          <cell r="D4466"/>
        </row>
        <row r="4467">
          <cell r="D4467"/>
        </row>
        <row r="4468">
          <cell r="D4468"/>
        </row>
        <row r="4469">
          <cell r="D4469"/>
        </row>
        <row r="4470">
          <cell r="D4470"/>
        </row>
        <row r="4471">
          <cell r="D4471"/>
        </row>
        <row r="4472">
          <cell r="D4472"/>
        </row>
        <row r="4473">
          <cell r="D4473"/>
        </row>
        <row r="4474">
          <cell r="D4474"/>
        </row>
        <row r="4475">
          <cell r="D4475"/>
        </row>
        <row r="4476">
          <cell r="D4476"/>
        </row>
        <row r="4477">
          <cell r="D4477"/>
        </row>
        <row r="4478">
          <cell r="D4478"/>
        </row>
        <row r="4479">
          <cell r="D4479"/>
        </row>
        <row r="4480">
          <cell r="D4480"/>
        </row>
        <row r="4481">
          <cell r="D4481"/>
        </row>
        <row r="4482">
          <cell r="D4482"/>
        </row>
        <row r="4483">
          <cell r="D4483"/>
        </row>
        <row r="4484">
          <cell r="D4484"/>
        </row>
        <row r="4485">
          <cell r="D4485"/>
        </row>
        <row r="4486">
          <cell r="D4486"/>
        </row>
        <row r="4487">
          <cell r="D4487"/>
        </row>
        <row r="4488">
          <cell r="D4488"/>
        </row>
        <row r="4489">
          <cell r="D4489"/>
        </row>
        <row r="4490">
          <cell r="D4490"/>
        </row>
        <row r="4491">
          <cell r="D4491"/>
        </row>
        <row r="4492">
          <cell r="D4492"/>
        </row>
        <row r="4493">
          <cell r="D4493"/>
        </row>
        <row r="4494">
          <cell r="D4494"/>
        </row>
        <row r="4495">
          <cell r="D4495"/>
        </row>
        <row r="4496">
          <cell r="D4496"/>
        </row>
        <row r="4497">
          <cell r="D4497"/>
        </row>
        <row r="4498">
          <cell r="D4498"/>
        </row>
        <row r="4499">
          <cell r="D4499"/>
        </row>
        <row r="4500">
          <cell r="D4500"/>
        </row>
        <row r="4501">
          <cell r="D4501"/>
        </row>
        <row r="4502">
          <cell r="D4502"/>
        </row>
        <row r="4503">
          <cell r="D4503"/>
        </row>
        <row r="4504">
          <cell r="D4504"/>
        </row>
        <row r="4505">
          <cell r="D4505"/>
        </row>
        <row r="4506">
          <cell r="D4506"/>
        </row>
        <row r="4507">
          <cell r="D4507"/>
        </row>
        <row r="4508">
          <cell r="D4508"/>
        </row>
        <row r="4509">
          <cell r="D4509"/>
        </row>
        <row r="4510">
          <cell r="D4510"/>
        </row>
        <row r="4511">
          <cell r="D4511"/>
        </row>
        <row r="4512">
          <cell r="D4512"/>
        </row>
        <row r="4513">
          <cell r="D4513"/>
        </row>
        <row r="4514">
          <cell r="D4514"/>
        </row>
        <row r="4515">
          <cell r="D4515"/>
        </row>
        <row r="4516">
          <cell r="D4516"/>
        </row>
        <row r="4517">
          <cell r="D4517"/>
        </row>
        <row r="4518">
          <cell r="D4518"/>
        </row>
        <row r="4519">
          <cell r="D4519"/>
        </row>
        <row r="4520">
          <cell r="D4520"/>
        </row>
        <row r="4521">
          <cell r="D4521"/>
        </row>
        <row r="4522">
          <cell r="D4522"/>
        </row>
        <row r="4523">
          <cell r="D4523"/>
        </row>
        <row r="4524">
          <cell r="D4524"/>
        </row>
        <row r="4525">
          <cell r="D4525"/>
        </row>
        <row r="4526">
          <cell r="D4526"/>
        </row>
        <row r="4527">
          <cell r="D4527"/>
        </row>
        <row r="4528">
          <cell r="D4528"/>
        </row>
        <row r="4529">
          <cell r="D4529"/>
        </row>
        <row r="4530">
          <cell r="D4530"/>
        </row>
        <row r="4531">
          <cell r="D4531"/>
        </row>
        <row r="4532">
          <cell r="D4532"/>
        </row>
        <row r="4533">
          <cell r="D4533"/>
        </row>
        <row r="4534">
          <cell r="D4534"/>
        </row>
        <row r="4535">
          <cell r="D4535"/>
        </row>
        <row r="4536">
          <cell r="D4536"/>
        </row>
        <row r="4537">
          <cell r="D4537"/>
        </row>
        <row r="4538">
          <cell r="D4538"/>
        </row>
        <row r="4539">
          <cell r="D4539"/>
        </row>
        <row r="4540">
          <cell r="D4540"/>
        </row>
        <row r="4541">
          <cell r="D4541"/>
        </row>
        <row r="4542">
          <cell r="D4542"/>
        </row>
        <row r="4543">
          <cell r="D4543"/>
        </row>
        <row r="4544">
          <cell r="D4544"/>
        </row>
        <row r="4545">
          <cell r="D4545"/>
        </row>
        <row r="4546">
          <cell r="D4546"/>
        </row>
        <row r="4547">
          <cell r="D4547"/>
        </row>
        <row r="4548">
          <cell r="D4548"/>
        </row>
        <row r="4549">
          <cell r="D4549"/>
        </row>
        <row r="4550">
          <cell r="D4550"/>
        </row>
        <row r="4551">
          <cell r="D4551"/>
        </row>
        <row r="4552">
          <cell r="D4552"/>
        </row>
        <row r="4553">
          <cell r="D4553"/>
        </row>
        <row r="4554">
          <cell r="D4554"/>
        </row>
        <row r="4555">
          <cell r="D4555"/>
        </row>
        <row r="4556">
          <cell r="D4556"/>
        </row>
        <row r="4557">
          <cell r="D4557"/>
        </row>
        <row r="4558">
          <cell r="D4558"/>
        </row>
        <row r="4559">
          <cell r="D4559"/>
        </row>
        <row r="4560">
          <cell r="D4560"/>
        </row>
        <row r="4561">
          <cell r="D4561"/>
        </row>
        <row r="4562">
          <cell r="D4562"/>
        </row>
        <row r="4563">
          <cell r="D4563"/>
        </row>
        <row r="4564">
          <cell r="D4564"/>
        </row>
        <row r="4565">
          <cell r="D4565"/>
        </row>
        <row r="4566">
          <cell r="D4566"/>
        </row>
        <row r="4567">
          <cell r="D4567"/>
        </row>
        <row r="4568">
          <cell r="D4568"/>
        </row>
        <row r="4569">
          <cell r="D4569"/>
        </row>
        <row r="4570">
          <cell r="D4570"/>
        </row>
        <row r="4571">
          <cell r="D4571"/>
        </row>
        <row r="4572">
          <cell r="D4572"/>
        </row>
        <row r="4573">
          <cell r="D4573"/>
        </row>
        <row r="4574">
          <cell r="D4574"/>
        </row>
        <row r="4575">
          <cell r="D4575"/>
        </row>
        <row r="4576">
          <cell r="D4576"/>
        </row>
        <row r="4577">
          <cell r="D4577"/>
        </row>
        <row r="4578">
          <cell r="D4578"/>
        </row>
        <row r="4579">
          <cell r="D4579"/>
        </row>
        <row r="4580">
          <cell r="D4580"/>
        </row>
        <row r="4581">
          <cell r="D4581"/>
        </row>
        <row r="4582">
          <cell r="D4582"/>
        </row>
        <row r="4583">
          <cell r="D4583"/>
        </row>
        <row r="4584">
          <cell r="D4584"/>
        </row>
        <row r="4585">
          <cell r="D4585"/>
        </row>
        <row r="4586">
          <cell r="D4586"/>
        </row>
        <row r="4587">
          <cell r="D4587"/>
        </row>
        <row r="4588">
          <cell r="D4588"/>
        </row>
        <row r="4589">
          <cell r="D4589"/>
        </row>
        <row r="4590">
          <cell r="D4590"/>
        </row>
        <row r="4591">
          <cell r="D4591"/>
        </row>
        <row r="4592">
          <cell r="D4592"/>
        </row>
        <row r="4593">
          <cell r="D4593"/>
        </row>
        <row r="4594">
          <cell r="D4594"/>
        </row>
        <row r="4595">
          <cell r="D4595"/>
        </row>
        <row r="4596">
          <cell r="D4596"/>
        </row>
        <row r="4597">
          <cell r="D4597"/>
        </row>
        <row r="4598">
          <cell r="D4598"/>
        </row>
        <row r="4599">
          <cell r="D4599"/>
        </row>
        <row r="4600">
          <cell r="D4600"/>
        </row>
        <row r="4601">
          <cell r="D4601"/>
        </row>
        <row r="4602">
          <cell r="D4602"/>
        </row>
        <row r="4603">
          <cell r="D4603"/>
        </row>
        <row r="4604">
          <cell r="D4604"/>
        </row>
        <row r="4605">
          <cell r="D4605"/>
        </row>
        <row r="4606">
          <cell r="D4606"/>
        </row>
        <row r="4607">
          <cell r="D4607"/>
        </row>
        <row r="4608">
          <cell r="D4608"/>
        </row>
        <row r="4609">
          <cell r="D4609"/>
        </row>
        <row r="4610">
          <cell r="D4610"/>
        </row>
        <row r="4611">
          <cell r="D4611"/>
        </row>
        <row r="4612">
          <cell r="D4612"/>
        </row>
        <row r="4613">
          <cell r="D4613"/>
        </row>
        <row r="4614">
          <cell r="D4614"/>
        </row>
        <row r="4615">
          <cell r="D4615"/>
        </row>
        <row r="4616">
          <cell r="D4616"/>
        </row>
        <row r="4617">
          <cell r="D4617"/>
        </row>
        <row r="4618">
          <cell r="D4618"/>
        </row>
        <row r="4619">
          <cell r="D4619"/>
        </row>
        <row r="4620">
          <cell r="D4620"/>
        </row>
        <row r="4621">
          <cell r="D4621"/>
        </row>
        <row r="4622">
          <cell r="D4622"/>
        </row>
        <row r="4623">
          <cell r="D4623"/>
        </row>
        <row r="4624">
          <cell r="D4624"/>
        </row>
        <row r="4625">
          <cell r="D4625"/>
        </row>
        <row r="4626">
          <cell r="D4626"/>
        </row>
        <row r="4627">
          <cell r="D4627"/>
        </row>
        <row r="4628">
          <cell r="D4628"/>
        </row>
        <row r="4629">
          <cell r="D4629"/>
        </row>
        <row r="4630">
          <cell r="D4630"/>
        </row>
        <row r="4631">
          <cell r="D4631"/>
        </row>
        <row r="4632">
          <cell r="D4632"/>
        </row>
        <row r="4633">
          <cell r="D4633"/>
        </row>
        <row r="4634">
          <cell r="D4634"/>
        </row>
        <row r="4635">
          <cell r="D4635"/>
        </row>
        <row r="4636">
          <cell r="D4636"/>
        </row>
        <row r="4637">
          <cell r="D4637"/>
        </row>
        <row r="4638">
          <cell r="D4638"/>
        </row>
        <row r="4639">
          <cell r="D4639"/>
        </row>
        <row r="4640">
          <cell r="D4640"/>
        </row>
        <row r="4641">
          <cell r="D4641"/>
        </row>
        <row r="4642">
          <cell r="D4642"/>
        </row>
        <row r="4643">
          <cell r="D4643"/>
        </row>
        <row r="4644">
          <cell r="D4644"/>
        </row>
        <row r="4645">
          <cell r="D4645"/>
        </row>
        <row r="4646">
          <cell r="D4646"/>
        </row>
        <row r="4647">
          <cell r="D4647"/>
        </row>
        <row r="4648">
          <cell r="D4648"/>
        </row>
        <row r="4649">
          <cell r="D4649"/>
        </row>
        <row r="4650">
          <cell r="D4650"/>
        </row>
        <row r="4651">
          <cell r="D4651"/>
        </row>
        <row r="4652">
          <cell r="D4652"/>
        </row>
        <row r="4653">
          <cell r="D4653"/>
        </row>
        <row r="4654">
          <cell r="D4654"/>
        </row>
        <row r="4655">
          <cell r="D4655"/>
        </row>
        <row r="4656">
          <cell r="D4656"/>
        </row>
        <row r="4657">
          <cell r="D4657"/>
        </row>
        <row r="4658">
          <cell r="D4658"/>
        </row>
        <row r="4659">
          <cell r="D4659"/>
        </row>
        <row r="4660">
          <cell r="D4660"/>
        </row>
        <row r="4661">
          <cell r="D4661"/>
        </row>
        <row r="4662">
          <cell r="D4662"/>
        </row>
        <row r="4663">
          <cell r="D4663"/>
        </row>
        <row r="4664">
          <cell r="D4664"/>
        </row>
        <row r="4665">
          <cell r="D4665"/>
        </row>
        <row r="4666">
          <cell r="D4666"/>
        </row>
        <row r="4667">
          <cell r="D4667"/>
        </row>
        <row r="4668">
          <cell r="D4668"/>
        </row>
        <row r="4669">
          <cell r="D4669"/>
        </row>
        <row r="4670">
          <cell r="D4670"/>
        </row>
        <row r="4671">
          <cell r="D4671"/>
        </row>
        <row r="4672">
          <cell r="D4672"/>
        </row>
        <row r="4673">
          <cell r="D4673"/>
        </row>
        <row r="4674">
          <cell r="D4674"/>
        </row>
        <row r="4675">
          <cell r="D4675"/>
        </row>
        <row r="4676">
          <cell r="D4676"/>
        </row>
        <row r="4677">
          <cell r="D4677"/>
        </row>
        <row r="4678">
          <cell r="D4678"/>
        </row>
        <row r="4679">
          <cell r="D4679"/>
        </row>
        <row r="4680">
          <cell r="D4680"/>
        </row>
        <row r="4681">
          <cell r="D4681"/>
        </row>
        <row r="4682">
          <cell r="D4682"/>
        </row>
        <row r="4683">
          <cell r="D4683"/>
        </row>
        <row r="4684">
          <cell r="D4684"/>
        </row>
        <row r="4685">
          <cell r="D4685"/>
        </row>
        <row r="4686">
          <cell r="D4686"/>
        </row>
        <row r="4687">
          <cell r="D4687"/>
        </row>
        <row r="4688">
          <cell r="D4688"/>
        </row>
        <row r="4689">
          <cell r="D4689"/>
        </row>
        <row r="4690">
          <cell r="D4690"/>
        </row>
        <row r="4691">
          <cell r="D4691"/>
        </row>
        <row r="4692">
          <cell r="D4692"/>
        </row>
        <row r="4693">
          <cell r="D4693"/>
        </row>
        <row r="4694">
          <cell r="D4694"/>
        </row>
        <row r="4695">
          <cell r="D4695"/>
        </row>
        <row r="4696">
          <cell r="D4696"/>
        </row>
        <row r="4697">
          <cell r="D4697"/>
        </row>
        <row r="4698">
          <cell r="D4698"/>
        </row>
        <row r="4699">
          <cell r="D4699"/>
        </row>
        <row r="4700">
          <cell r="D4700"/>
        </row>
        <row r="4701">
          <cell r="D4701"/>
        </row>
        <row r="4702">
          <cell r="D4702"/>
        </row>
        <row r="4703">
          <cell r="D4703"/>
        </row>
        <row r="4704">
          <cell r="D4704"/>
        </row>
        <row r="4705">
          <cell r="D4705"/>
        </row>
        <row r="4706">
          <cell r="D4706"/>
        </row>
        <row r="4707">
          <cell r="D4707"/>
        </row>
        <row r="4708">
          <cell r="D4708"/>
        </row>
        <row r="4709">
          <cell r="D4709"/>
        </row>
        <row r="4710">
          <cell r="D4710"/>
        </row>
        <row r="4711">
          <cell r="D4711"/>
        </row>
        <row r="4712">
          <cell r="D4712"/>
        </row>
        <row r="4713">
          <cell r="D4713"/>
        </row>
        <row r="4714">
          <cell r="D4714"/>
        </row>
        <row r="4715">
          <cell r="D4715"/>
        </row>
        <row r="4716">
          <cell r="D4716"/>
        </row>
        <row r="4717">
          <cell r="D4717"/>
        </row>
        <row r="4718">
          <cell r="D4718"/>
        </row>
        <row r="4719">
          <cell r="D4719"/>
        </row>
        <row r="4720">
          <cell r="D4720"/>
        </row>
        <row r="4721">
          <cell r="D4721"/>
        </row>
        <row r="4722">
          <cell r="D4722"/>
        </row>
        <row r="4723">
          <cell r="D4723"/>
        </row>
        <row r="4724">
          <cell r="D4724"/>
        </row>
        <row r="4725">
          <cell r="D4725"/>
        </row>
        <row r="4726">
          <cell r="D4726"/>
        </row>
        <row r="4727">
          <cell r="D4727"/>
        </row>
        <row r="4728">
          <cell r="D4728"/>
        </row>
        <row r="4729">
          <cell r="D4729"/>
        </row>
        <row r="4730">
          <cell r="D4730"/>
        </row>
        <row r="4731">
          <cell r="D4731"/>
        </row>
        <row r="4732">
          <cell r="D4732"/>
        </row>
        <row r="4733">
          <cell r="D4733"/>
        </row>
        <row r="4734">
          <cell r="D4734"/>
        </row>
        <row r="4735">
          <cell r="D4735"/>
        </row>
        <row r="4736">
          <cell r="D4736"/>
        </row>
        <row r="4737">
          <cell r="D4737"/>
        </row>
        <row r="4738">
          <cell r="D4738"/>
        </row>
        <row r="4739">
          <cell r="D4739"/>
        </row>
        <row r="4740">
          <cell r="D4740"/>
        </row>
        <row r="4741">
          <cell r="D4741"/>
        </row>
        <row r="4742">
          <cell r="D4742"/>
        </row>
        <row r="4743">
          <cell r="D4743"/>
        </row>
        <row r="4744">
          <cell r="D4744"/>
        </row>
        <row r="4745">
          <cell r="D4745"/>
        </row>
        <row r="4746">
          <cell r="D4746"/>
        </row>
        <row r="4747">
          <cell r="D4747"/>
        </row>
        <row r="4748">
          <cell r="D4748"/>
        </row>
        <row r="4749">
          <cell r="D4749"/>
        </row>
        <row r="4750">
          <cell r="D4750"/>
        </row>
        <row r="4751">
          <cell r="D4751"/>
        </row>
        <row r="4752">
          <cell r="D4752"/>
        </row>
        <row r="4753">
          <cell r="D4753"/>
        </row>
        <row r="4754">
          <cell r="D4754"/>
        </row>
        <row r="4755">
          <cell r="D4755"/>
        </row>
        <row r="4756">
          <cell r="D4756"/>
        </row>
        <row r="4757">
          <cell r="D4757"/>
        </row>
        <row r="4758">
          <cell r="D4758"/>
        </row>
        <row r="4759">
          <cell r="D4759"/>
        </row>
        <row r="4760">
          <cell r="D4760"/>
        </row>
        <row r="4761">
          <cell r="D4761"/>
        </row>
        <row r="4762">
          <cell r="D4762"/>
        </row>
        <row r="4763">
          <cell r="D4763"/>
        </row>
        <row r="4764">
          <cell r="D4764"/>
        </row>
        <row r="4765">
          <cell r="D4765"/>
        </row>
        <row r="4766">
          <cell r="D4766"/>
        </row>
        <row r="4767">
          <cell r="D4767"/>
        </row>
        <row r="4768">
          <cell r="D4768"/>
        </row>
        <row r="4769">
          <cell r="D4769"/>
        </row>
        <row r="4770">
          <cell r="D4770"/>
        </row>
        <row r="4771">
          <cell r="D4771"/>
        </row>
        <row r="4772">
          <cell r="D4772"/>
        </row>
        <row r="4773">
          <cell r="D4773"/>
        </row>
        <row r="4774">
          <cell r="D4774"/>
        </row>
        <row r="4775">
          <cell r="D4775"/>
        </row>
        <row r="4776">
          <cell r="D4776"/>
        </row>
        <row r="4777">
          <cell r="D4777"/>
        </row>
        <row r="4778">
          <cell r="D4778"/>
        </row>
        <row r="4779">
          <cell r="D4779"/>
        </row>
        <row r="4780">
          <cell r="D4780"/>
        </row>
        <row r="4781">
          <cell r="D4781"/>
        </row>
        <row r="4782">
          <cell r="D4782"/>
        </row>
        <row r="4783">
          <cell r="D4783"/>
        </row>
        <row r="4784">
          <cell r="D4784"/>
        </row>
        <row r="4785">
          <cell r="D4785"/>
        </row>
        <row r="4786">
          <cell r="D4786"/>
        </row>
        <row r="4787">
          <cell r="D4787"/>
        </row>
        <row r="4788">
          <cell r="D4788"/>
        </row>
        <row r="4789">
          <cell r="D4789"/>
        </row>
        <row r="4790">
          <cell r="D4790"/>
        </row>
        <row r="4791">
          <cell r="D4791"/>
        </row>
        <row r="4792">
          <cell r="D4792"/>
        </row>
        <row r="4793">
          <cell r="D4793"/>
        </row>
        <row r="4794">
          <cell r="D4794"/>
        </row>
        <row r="4795">
          <cell r="D4795"/>
        </row>
        <row r="4796">
          <cell r="D4796"/>
        </row>
        <row r="4797">
          <cell r="D4797"/>
        </row>
        <row r="4798">
          <cell r="D4798"/>
        </row>
        <row r="4799">
          <cell r="D4799"/>
        </row>
        <row r="4800">
          <cell r="D4800"/>
        </row>
        <row r="4801">
          <cell r="D4801"/>
        </row>
        <row r="4802">
          <cell r="D4802"/>
        </row>
        <row r="4803">
          <cell r="D4803"/>
        </row>
        <row r="4804">
          <cell r="D4804"/>
        </row>
        <row r="4805">
          <cell r="D4805"/>
        </row>
        <row r="4806">
          <cell r="D4806"/>
        </row>
        <row r="4807">
          <cell r="D4807"/>
        </row>
        <row r="4808">
          <cell r="D4808"/>
        </row>
        <row r="4809">
          <cell r="D4809"/>
        </row>
        <row r="4810">
          <cell r="D4810"/>
        </row>
        <row r="4811">
          <cell r="D4811"/>
        </row>
        <row r="4812">
          <cell r="D4812"/>
        </row>
        <row r="4813">
          <cell r="D4813"/>
        </row>
        <row r="4814">
          <cell r="D4814"/>
        </row>
        <row r="4815">
          <cell r="D4815"/>
        </row>
        <row r="4816">
          <cell r="D4816"/>
        </row>
        <row r="4817">
          <cell r="D4817"/>
        </row>
        <row r="4818">
          <cell r="D4818"/>
        </row>
        <row r="4819">
          <cell r="D4819"/>
        </row>
        <row r="4820">
          <cell r="D4820"/>
        </row>
        <row r="4821">
          <cell r="D4821"/>
        </row>
        <row r="4822">
          <cell r="D4822"/>
        </row>
        <row r="4823">
          <cell r="D4823"/>
        </row>
        <row r="4824">
          <cell r="D4824"/>
        </row>
        <row r="4825">
          <cell r="D4825"/>
        </row>
        <row r="4826">
          <cell r="D4826"/>
        </row>
        <row r="4827">
          <cell r="D4827"/>
        </row>
        <row r="4828">
          <cell r="D4828"/>
        </row>
        <row r="4829">
          <cell r="D4829"/>
        </row>
        <row r="4830">
          <cell r="D4830"/>
        </row>
        <row r="4831">
          <cell r="D4831"/>
        </row>
        <row r="4832">
          <cell r="D4832"/>
        </row>
        <row r="4833">
          <cell r="D4833"/>
        </row>
        <row r="4834">
          <cell r="D4834"/>
        </row>
        <row r="4835">
          <cell r="D4835"/>
        </row>
        <row r="4836">
          <cell r="D4836"/>
        </row>
        <row r="4837">
          <cell r="D4837"/>
        </row>
        <row r="4838">
          <cell r="D4838"/>
        </row>
        <row r="4839">
          <cell r="D4839"/>
        </row>
        <row r="4840">
          <cell r="D4840"/>
        </row>
        <row r="4841">
          <cell r="D4841"/>
        </row>
        <row r="4842">
          <cell r="D4842"/>
        </row>
        <row r="4843">
          <cell r="D4843"/>
        </row>
        <row r="4844">
          <cell r="D4844"/>
        </row>
        <row r="4845">
          <cell r="D4845"/>
        </row>
        <row r="4846">
          <cell r="D4846"/>
        </row>
        <row r="4847">
          <cell r="D4847"/>
        </row>
        <row r="4848">
          <cell r="D4848"/>
        </row>
        <row r="4849">
          <cell r="D4849"/>
        </row>
        <row r="4850">
          <cell r="D4850"/>
        </row>
        <row r="4851">
          <cell r="D4851"/>
        </row>
        <row r="4852">
          <cell r="D4852"/>
        </row>
        <row r="4853">
          <cell r="D4853"/>
        </row>
        <row r="4854">
          <cell r="D4854"/>
        </row>
        <row r="4855">
          <cell r="D4855"/>
        </row>
        <row r="4856">
          <cell r="D4856"/>
        </row>
        <row r="4857">
          <cell r="D4857"/>
        </row>
        <row r="4858">
          <cell r="D4858"/>
        </row>
        <row r="4859">
          <cell r="D4859"/>
        </row>
        <row r="4860">
          <cell r="D4860"/>
        </row>
        <row r="4861">
          <cell r="D4861"/>
        </row>
        <row r="4862">
          <cell r="D4862"/>
        </row>
        <row r="4863">
          <cell r="D4863"/>
        </row>
        <row r="4864">
          <cell r="D4864"/>
        </row>
        <row r="4865">
          <cell r="D4865"/>
        </row>
        <row r="4866">
          <cell r="D4866"/>
        </row>
        <row r="4867">
          <cell r="D4867"/>
        </row>
        <row r="4868">
          <cell r="D4868"/>
        </row>
        <row r="4869">
          <cell r="D4869"/>
        </row>
        <row r="4870">
          <cell r="D4870"/>
        </row>
        <row r="4871">
          <cell r="D4871"/>
        </row>
        <row r="4872">
          <cell r="D4872"/>
        </row>
        <row r="4873">
          <cell r="D4873"/>
        </row>
        <row r="4874">
          <cell r="D4874"/>
        </row>
        <row r="4875">
          <cell r="D4875"/>
        </row>
        <row r="4876">
          <cell r="D4876"/>
        </row>
        <row r="4877">
          <cell r="D4877"/>
        </row>
        <row r="4878">
          <cell r="D4878"/>
        </row>
        <row r="4879">
          <cell r="D4879"/>
        </row>
        <row r="4880">
          <cell r="D4880"/>
        </row>
        <row r="4881">
          <cell r="D4881"/>
        </row>
        <row r="4882">
          <cell r="D4882"/>
        </row>
        <row r="4883">
          <cell r="D4883"/>
        </row>
        <row r="4884">
          <cell r="D4884"/>
        </row>
        <row r="4885">
          <cell r="D4885"/>
        </row>
        <row r="4886">
          <cell r="D4886"/>
        </row>
        <row r="4887">
          <cell r="D4887"/>
        </row>
        <row r="4888">
          <cell r="D4888"/>
        </row>
        <row r="4889">
          <cell r="D4889"/>
        </row>
        <row r="4890">
          <cell r="D4890"/>
        </row>
        <row r="4891">
          <cell r="D4891"/>
        </row>
        <row r="4892">
          <cell r="D4892"/>
        </row>
        <row r="4893">
          <cell r="D4893"/>
        </row>
        <row r="4894">
          <cell r="D4894"/>
        </row>
        <row r="4895">
          <cell r="D4895"/>
        </row>
        <row r="4896">
          <cell r="D4896"/>
        </row>
        <row r="4897">
          <cell r="D4897"/>
        </row>
        <row r="4898">
          <cell r="D4898"/>
        </row>
        <row r="4899">
          <cell r="D4899"/>
        </row>
        <row r="4900">
          <cell r="D4900"/>
        </row>
        <row r="4901">
          <cell r="D4901"/>
        </row>
        <row r="4902">
          <cell r="D4902"/>
        </row>
        <row r="4903">
          <cell r="D4903"/>
        </row>
        <row r="4904">
          <cell r="D4904"/>
        </row>
        <row r="4905">
          <cell r="D4905"/>
        </row>
        <row r="4906">
          <cell r="D4906"/>
        </row>
        <row r="4907">
          <cell r="D4907"/>
        </row>
        <row r="4908">
          <cell r="D4908"/>
        </row>
        <row r="4909">
          <cell r="D4909"/>
        </row>
        <row r="4910">
          <cell r="D4910"/>
        </row>
        <row r="4911">
          <cell r="D4911"/>
        </row>
        <row r="4912">
          <cell r="D4912"/>
        </row>
        <row r="4913">
          <cell r="D4913"/>
        </row>
        <row r="4914">
          <cell r="D4914"/>
        </row>
        <row r="4915">
          <cell r="D4915"/>
        </row>
        <row r="4916">
          <cell r="D4916"/>
        </row>
        <row r="4917">
          <cell r="D4917"/>
        </row>
        <row r="4918">
          <cell r="D4918"/>
        </row>
        <row r="4919">
          <cell r="D4919"/>
        </row>
        <row r="4920">
          <cell r="D4920"/>
        </row>
        <row r="4921">
          <cell r="D4921"/>
        </row>
        <row r="4922">
          <cell r="D4922"/>
        </row>
        <row r="4923">
          <cell r="D4923"/>
        </row>
        <row r="4924">
          <cell r="D4924"/>
        </row>
        <row r="4925">
          <cell r="D4925"/>
        </row>
        <row r="4926">
          <cell r="D4926"/>
        </row>
        <row r="4927">
          <cell r="D4927"/>
        </row>
        <row r="4928">
          <cell r="D4928"/>
        </row>
        <row r="4929">
          <cell r="D4929"/>
        </row>
        <row r="4930">
          <cell r="D4930"/>
        </row>
        <row r="4931">
          <cell r="D4931"/>
        </row>
        <row r="4932">
          <cell r="D4932"/>
        </row>
        <row r="4933">
          <cell r="D4933"/>
        </row>
        <row r="4934">
          <cell r="D4934"/>
        </row>
        <row r="4935">
          <cell r="D4935"/>
        </row>
        <row r="4936">
          <cell r="D4936"/>
        </row>
        <row r="4937">
          <cell r="D4937"/>
        </row>
        <row r="4938">
          <cell r="D4938"/>
        </row>
        <row r="4939">
          <cell r="D4939"/>
        </row>
        <row r="4940">
          <cell r="D4940"/>
        </row>
        <row r="4941">
          <cell r="D4941"/>
        </row>
        <row r="4942">
          <cell r="D4942"/>
        </row>
        <row r="4943">
          <cell r="D4943"/>
        </row>
        <row r="4944">
          <cell r="D4944"/>
        </row>
        <row r="4945">
          <cell r="D4945"/>
        </row>
        <row r="4946">
          <cell r="D4946"/>
        </row>
        <row r="4947">
          <cell r="D4947"/>
        </row>
        <row r="4948">
          <cell r="D4948"/>
        </row>
        <row r="4949">
          <cell r="D4949"/>
        </row>
        <row r="4950">
          <cell r="D4950"/>
        </row>
        <row r="4951">
          <cell r="D4951"/>
        </row>
        <row r="4952">
          <cell r="D4952"/>
        </row>
        <row r="4953">
          <cell r="D4953"/>
        </row>
        <row r="4954">
          <cell r="D4954"/>
        </row>
        <row r="4955">
          <cell r="D4955"/>
        </row>
        <row r="4956">
          <cell r="D4956"/>
        </row>
        <row r="4957">
          <cell r="D4957"/>
        </row>
        <row r="4958">
          <cell r="D4958"/>
        </row>
        <row r="4959">
          <cell r="D4959"/>
        </row>
        <row r="4960">
          <cell r="D4960"/>
        </row>
        <row r="4961">
          <cell r="D4961"/>
        </row>
        <row r="4962">
          <cell r="D4962"/>
        </row>
        <row r="4963">
          <cell r="D4963"/>
        </row>
        <row r="4964">
          <cell r="D4964"/>
        </row>
        <row r="4965">
          <cell r="D4965"/>
        </row>
        <row r="4966">
          <cell r="D4966"/>
        </row>
        <row r="4967">
          <cell r="D4967"/>
        </row>
        <row r="4968">
          <cell r="D4968"/>
        </row>
        <row r="4969">
          <cell r="D4969"/>
        </row>
        <row r="4970">
          <cell r="D4970"/>
        </row>
        <row r="4971">
          <cell r="D4971"/>
        </row>
        <row r="4972">
          <cell r="D4972"/>
        </row>
        <row r="4973">
          <cell r="D4973"/>
        </row>
        <row r="4974">
          <cell r="D4974"/>
        </row>
        <row r="4975">
          <cell r="D4975"/>
        </row>
        <row r="4976">
          <cell r="D4976"/>
        </row>
        <row r="4977">
          <cell r="D4977"/>
        </row>
        <row r="4978">
          <cell r="D4978"/>
        </row>
        <row r="4979">
          <cell r="D4979"/>
        </row>
        <row r="4980">
          <cell r="D4980"/>
        </row>
        <row r="4981">
          <cell r="D4981"/>
        </row>
        <row r="4982">
          <cell r="D4982"/>
        </row>
        <row r="4983">
          <cell r="D4983"/>
        </row>
        <row r="4984">
          <cell r="D4984"/>
        </row>
        <row r="4985">
          <cell r="D4985"/>
        </row>
        <row r="4986">
          <cell r="D4986"/>
        </row>
        <row r="4987">
          <cell r="D4987"/>
        </row>
        <row r="4988">
          <cell r="D4988"/>
        </row>
        <row r="4989">
          <cell r="D4989"/>
        </row>
        <row r="4990">
          <cell r="D4990"/>
        </row>
        <row r="4991">
          <cell r="D4991"/>
        </row>
        <row r="4992">
          <cell r="D4992"/>
        </row>
        <row r="4993">
          <cell r="D4993"/>
        </row>
        <row r="4994">
          <cell r="D4994"/>
        </row>
        <row r="4995">
          <cell r="D4995"/>
        </row>
        <row r="4996">
          <cell r="D4996"/>
        </row>
        <row r="4997">
          <cell r="D4997"/>
        </row>
        <row r="4998">
          <cell r="D4998"/>
        </row>
        <row r="4999">
          <cell r="D4999"/>
        </row>
        <row r="5000">
          <cell r="D5000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J400">
            <v>0</v>
          </cell>
          <cell r="M400">
            <v>0</v>
          </cell>
          <cell r="U400">
            <v>0</v>
          </cell>
          <cell r="X400">
            <v>0</v>
          </cell>
        </row>
        <row r="401">
          <cell r="A401">
            <v>395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J401">
            <v>0</v>
          </cell>
          <cell r="M401">
            <v>0</v>
          </cell>
          <cell r="U401">
            <v>0</v>
          </cell>
          <cell r="X401">
            <v>0</v>
          </cell>
        </row>
        <row r="402">
          <cell r="A402">
            <v>396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J402">
            <v>0</v>
          </cell>
          <cell r="M402">
            <v>0</v>
          </cell>
          <cell r="U402">
            <v>0</v>
          </cell>
          <cell r="X402">
            <v>0</v>
          </cell>
        </row>
        <row r="403">
          <cell r="A403">
            <v>397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J403">
            <v>0</v>
          </cell>
          <cell r="M403">
            <v>0</v>
          </cell>
          <cell r="U403">
            <v>0</v>
          </cell>
          <cell r="X403">
            <v>0</v>
          </cell>
        </row>
        <row r="404">
          <cell r="A404">
            <v>398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J404">
            <v>0</v>
          </cell>
          <cell r="M404">
            <v>0</v>
          </cell>
          <cell r="U404">
            <v>0</v>
          </cell>
          <cell r="X404">
            <v>0</v>
          </cell>
        </row>
        <row r="405">
          <cell r="A405">
            <v>399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J405">
            <v>0</v>
          </cell>
          <cell r="M405">
            <v>0</v>
          </cell>
          <cell r="U405">
            <v>0</v>
          </cell>
          <cell r="X405">
            <v>0</v>
          </cell>
        </row>
        <row r="406">
          <cell r="A406">
            <v>400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J406">
            <v>0</v>
          </cell>
          <cell r="M406">
            <v>0</v>
          </cell>
          <cell r="U406">
            <v>0</v>
          </cell>
          <cell r="X406">
            <v>0</v>
          </cell>
        </row>
        <row r="407">
          <cell r="A407">
            <v>401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J407">
            <v>0</v>
          </cell>
          <cell r="M407">
            <v>0</v>
          </cell>
          <cell r="U407">
            <v>0</v>
          </cell>
          <cell r="X407">
            <v>0</v>
          </cell>
        </row>
        <row r="408">
          <cell r="A408">
            <v>402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J408">
            <v>0</v>
          </cell>
          <cell r="M408">
            <v>0</v>
          </cell>
          <cell r="U408">
            <v>0</v>
          </cell>
          <cell r="X408">
            <v>0</v>
          </cell>
        </row>
        <row r="409">
          <cell r="A409">
            <v>403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J409">
            <v>0</v>
          </cell>
          <cell r="M409">
            <v>0</v>
          </cell>
          <cell r="U409">
            <v>0</v>
          </cell>
          <cell r="X409">
            <v>0</v>
          </cell>
        </row>
        <row r="410">
          <cell r="A410">
            <v>404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J410">
            <v>0</v>
          </cell>
          <cell r="M410">
            <v>0</v>
          </cell>
          <cell r="U410">
            <v>0</v>
          </cell>
          <cell r="X410">
            <v>0</v>
          </cell>
        </row>
        <row r="411">
          <cell r="A411">
            <v>405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J411">
            <v>0</v>
          </cell>
          <cell r="M411">
            <v>0</v>
          </cell>
          <cell r="U411">
            <v>0</v>
          </cell>
          <cell r="X411">
            <v>0</v>
          </cell>
        </row>
        <row r="412">
          <cell r="A412">
            <v>406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J412">
            <v>0</v>
          </cell>
          <cell r="M412">
            <v>0</v>
          </cell>
          <cell r="U412">
            <v>0</v>
          </cell>
          <cell r="X412">
            <v>0</v>
          </cell>
        </row>
        <row r="413">
          <cell r="A413">
            <v>407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J413">
            <v>0</v>
          </cell>
          <cell r="M413">
            <v>0</v>
          </cell>
          <cell r="U413">
            <v>0</v>
          </cell>
          <cell r="X413">
            <v>0</v>
          </cell>
        </row>
        <row r="414">
          <cell r="A414">
            <v>408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J414">
            <v>0</v>
          </cell>
          <cell r="M414">
            <v>0</v>
          </cell>
          <cell r="U414">
            <v>0</v>
          </cell>
          <cell r="X414">
            <v>0</v>
          </cell>
        </row>
        <row r="415">
          <cell r="A415">
            <v>409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J415">
            <v>0</v>
          </cell>
          <cell r="M415">
            <v>0</v>
          </cell>
          <cell r="U415">
            <v>0</v>
          </cell>
          <cell r="X415">
            <v>0</v>
          </cell>
        </row>
        <row r="416">
          <cell r="A416">
            <v>410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J416">
            <v>0</v>
          </cell>
          <cell r="M416">
            <v>0</v>
          </cell>
          <cell r="U416">
            <v>0</v>
          </cell>
          <cell r="X416">
            <v>0</v>
          </cell>
        </row>
        <row r="417">
          <cell r="A417">
            <v>411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J417">
            <v>0</v>
          </cell>
          <cell r="M417">
            <v>0</v>
          </cell>
          <cell r="U417">
            <v>0</v>
          </cell>
          <cell r="X417">
            <v>0</v>
          </cell>
        </row>
        <row r="418">
          <cell r="A418">
            <v>412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J418">
            <v>0</v>
          </cell>
          <cell r="M418">
            <v>0</v>
          </cell>
          <cell r="U418">
            <v>0</v>
          </cell>
          <cell r="X418">
            <v>0</v>
          </cell>
        </row>
        <row r="419">
          <cell r="A419">
            <v>413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J419">
            <v>0</v>
          </cell>
          <cell r="M419">
            <v>0</v>
          </cell>
          <cell r="U419">
            <v>0</v>
          </cell>
          <cell r="X419">
            <v>0</v>
          </cell>
        </row>
        <row r="420">
          <cell r="A420">
            <v>414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J420">
            <v>0</v>
          </cell>
          <cell r="M420">
            <v>0</v>
          </cell>
          <cell r="U420">
            <v>0</v>
          </cell>
          <cell r="X420">
            <v>0</v>
          </cell>
        </row>
        <row r="421">
          <cell r="A421">
            <v>415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J421">
            <v>0</v>
          </cell>
          <cell r="M421">
            <v>0</v>
          </cell>
          <cell r="U421">
            <v>0</v>
          </cell>
          <cell r="X421">
            <v>0</v>
          </cell>
        </row>
        <row r="422">
          <cell r="A422">
            <v>416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J422">
            <v>0</v>
          </cell>
          <cell r="M422">
            <v>0</v>
          </cell>
          <cell r="U422">
            <v>0</v>
          </cell>
          <cell r="X422">
            <v>0</v>
          </cell>
        </row>
        <row r="423">
          <cell r="A423">
            <v>417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J423">
            <v>0</v>
          </cell>
          <cell r="M423">
            <v>0</v>
          </cell>
          <cell r="U423">
            <v>0</v>
          </cell>
          <cell r="X423">
            <v>0</v>
          </cell>
        </row>
        <row r="424">
          <cell r="A424">
            <v>418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J424">
            <v>0</v>
          </cell>
          <cell r="M424">
            <v>0</v>
          </cell>
          <cell r="U424">
            <v>0</v>
          </cell>
          <cell r="X424">
            <v>0</v>
          </cell>
        </row>
        <row r="425">
          <cell r="A425">
            <v>419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J425">
            <v>0</v>
          </cell>
          <cell r="M425">
            <v>0</v>
          </cell>
          <cell r="U425">
            <v>0</v>
          </cell>
          <cell r="X425">
            <v>0</v>
          </cell>
        </row>
        <row r="426">
          <cell r="A426">
            <v>420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J426">
            <v>0</v>
          </cell>
          <cell r="M426">
            <v>0</v>
          </cell>
          <cell r="U426">
            <v>0</v>
          </cell>
          <cell r="X426">
            <v>0</v>
          </cell>
        </row>
        <row r="427">
          <cell r="A427">
            <v>421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J427">
            <v>0</v>
          </cell>
          <cell r="M427">
            <v>0</v>
          </cell>
          <cell r="U427">
            <v>0</v>
          </cell>
          <cell r="X427">
            <v>0</v>
          </cell>
        </row>
        <row r="428">
          <cell r="A428">
            <v>422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J428">
            <v>0</v>
          </cell>
          <cell r="M428">
            <v>0</v>
          </cell>
          <cell r="U428">
            <v>0</v>
          </cell>
          <cell r="X428">
            <v>0</v>
          </cell>
        </row>
        <row r="429">
          <cell r="A429">
            <v>423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J429">
            <v>0</v>
          </cell>
          <cell r="M429">
            <v>0</v>
          </cell>
          <cell r="U429">
            <v>0</v>
          </cell>
          <cell r="X429">
            <v>0</v>
          </cell>
        </row>
        <row r="430">
          <cell r="A430">
            <v>424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J430">
            <v>0</v>
          </cell>
          <cell r="M430">
            <v>0</v>
          </cell>
          <cell r="U430">
            <v>0</v>
          </cell>
          <cell r="X430">
            <v>0</v>
          </cell>
        </row>
        <row r="431">
          <cell r="A431">
            <v>425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J431">
            <v>0</v>
          </cell>
          <cell r="M431">
            <v>0</v>
          </cell>
          <cell r="U431">
            <v>0</v>
          </cell>
          <cell r="X431">
            <v>0</v>
          </cell>
        </row>
        <row r="432">
          <cell r="A432">
            <v>426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J432">
            <v>0</v>
          </cell>
          <cell r="M432">
            <v>0</v>
          </cell>
          <cell r="U432">
            <v>0</v>
          </cell>
          <cell r="X432">
            <v>0</v>
          </cell>
        </row>
        <row r="433">
          <cell r="A433">
            <v>427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J433">
            <v>0</v>
          </cell>
          <cell r="M433">
            <v>0</v>
          </cell>
          <cell r="U433">
            <v>0</v>
          </cell>
          <cell r="X433">
            <v>0</v>
          </cell>
        </row>
        <row r="434">
          <cell r="A434">
            <v>428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J434">
            <v>0</v>
          </cell>
          <cell r="M434">
            <v>0</v>
          </cell>
          <cell r="U434">
            <v>0</v>
          </cell>
          <cell r="X434">
            <v>0</v>
          </cell>
        </row>
        <row r="435">
          <cell r="A435">
            <v>429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J435">
            <v>0</v>
          </cell>
          <cell r="M435">
            <v>0</v>
          </cell>
          <cell r="U435">
            <v>0</v>
          </cell>
          <cell r="X435">
            <v>0</v>
          </cell>
        </row>
        <row r="436">
          <cell r="A436">
            <v>430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J436">
            <v>0</v>
          </cell>
          <cell r="M436">
            <v>0</v>
          </cell>
          <cell r="U436">
            <v>0</v>
          </cell>
          <cell r="X436">
            <v>0</v>
          </cell>
        </row>
        <row r="437">
          <cell r="A437">
            <v>431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J437">
            <v>0</v>
          </cell>
          <cell r="M437">
            <v>0</v>
          </cell>
          <cell r="U437">
            <v>0</v>
          </cell>
          <cell r="X437">
            <v>0</v>
          </cell>
        </row>
        <row r="438">
          <cell r="A438">
            <v>432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J438">
            <v>0</v>
          </cell>
          <cell r="M438">
            <v>0</v>
          </cell>
          <cell r="U438">
            <v>0</v>
          </cell>
          <cell r="X438">
            <v>0</v>
          </cell>
        </row>
        <row r="439">
          <cell r="A439">
            <v>433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J439">
            <v>0</v>
          </cell>
          <cell r="M439">
            <v>0</v>
          </cell>
          <cell r="U439">
            <v>0</v>
          </cell>
          <cell r="X439">
            <v>0</v>
          </cell>
        </row>
        <row r="440">
          <cell r="A440">
            <v>434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J440">
            <v>0</v>
          </cell>
          <cell r="M440">
            <v>0</v>
          </cell>
          <cell r="U440">
            <v>0</v>
          </cell>
          <cell r="X440">
            <v>0</v>
          </cell>
        </row>
        <row r="441">
          <cell r="A441">
            <v>435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J441">
            <v>0</v>
          </cell>
          <cell r="M441">
            <v>0</v>
          </cell>
          <cell r="U441">
            <v>0</v>
          </cell>
          <cell r="X441">
            <v>0</v>
          </cell>
        </row>
        <row r="442">
          <cell r="A442">
            <v>436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J442">
            <v>0</v>
          </cell>
          <cell r="M442">
            <v>0</v>
          </cell>
          <cell r="U442">
            <v>0</v>
          </cell>
          <cell r="X442">
            <v>0</v>
          </cell>
        </row>
        <row r="443">
          <cell r="A443">
            <v>437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J443">
            <v>0</v>
          </cell>
          <cell r="M443">
            <v>0</v>
          </cell>
          <cell r="U443">
            <v>0</v>
          </cell>
          <cell r="X443">
            <v>0</v>
          </cell>
        </row>
        <row r="444">
          <cell r="A444">
            <v>438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J444">
            <v>0</v>
          </cell>
          <cell r="M444">
            <v>0</v>
          </cell>
          <cell r="U444">
            <v>0</v>
          </cell>
          <cell r="X444">
            <v>0</v>
          </cell>
        </row>
        <row r="445">
          <cell r="A445">
            <v>439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J445">
            <v>0</v>
          </cell>
          <cell r="M445">
            <v>0</v>
          </cell>
          <cell r="U445">
            <v>0</v>
          </cell>
          <cell r="X445">
            <v>0</v>
          </cell>
        </row>
        <row r="446">
          <cell r="A446">
            <v>440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J446">
            <v>0</v>
          </cell>
          <cell r="M446">
            <v>0</v>
          </cell>
          <cell r="U446">
            <v>0</v>
          </cell>
          <cell r="X446">
            <v>0</v>
          </cell>
        </row>
        <row r="447">
          <cell r="A447">
            <v>441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J447">
            <v>0</v>
          </cell>
          <cell r="M447">
            <v>0</v>
          </cell>
          <cell r="U447">
            <v>0</v>
          </cell>
          <cell r="X447">
            <v>0</v>
          </cell>
        </row>
        <row r="448">
          <cell r="A448">
            <v>442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J448">
            <v>0</v>
          </cell>
          <cell r="M448">
            <v>0</v>
          </cell>
          <cell r="U448">
            <v>0</v>
          </cell>
          <cell r="X448">
            <v>0</v>
          </cell>
        </row>
        <row r="449">
          <cell r="A449">
            <v>443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J449">
            <v>0</v>
          </cell>
          <cell r="M449">
            <v>0</v>
          </cell>
          <cell r="U449">
            <v>0</v>
          </cell>
          <cell r="X449">
            <v>0</v>
          </cell>
        </row>
        <row r="450">
          <cell r="A450">
            <v>444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J450">
            <v>0</v>
          </cell>
          <cell r="M450">
            <v>0</v>
          </cell>
          <cell r="U450">
            <v>0</v>
          </cell>
          <cell r="X450">
            <v>0</v>
          </cell>
        </row>
        <row r="451">
          <cell r="A451">
            <v>445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J451">
            <v>0</v>
          </cell>
          <cell r="M451">
            <v>0</v>
          </cell>
          <cell r="U451">
            <v>0</v>
          </cell>
          <cell r="X451">
            <v>0</v>
          </cell>
        </row>
        <row r="452">
          <cell r="A452">
            <v>446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J452">
            <v>0</v>
          </cell>
          <cell r="M452">
            <v>0</v>
          </cell>
          <cell r="U452">
            <v>0</v>
          </cell>
          <cell r="X452">
            <v>0</v>
          </cell>
        </row>
        <row r="453">
          <cell r="A453">
            <v>447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J453">
            <v>0</v>
          </cell>
          <cell r="M453">
            <v>0</v>
          </cell>
          <cell r="U453">
            <v>0</v>
          </cell>
          <cell r="X453">
            <v>0</v>
          </cell>
        </row>
        <row r="454">
          <cell r="A454">
            <v>448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J454">
            <v>0</v>
          </cell>
          <cell r="M454">
            <v>0</v>
          </cell>
          <cell r="U454">
            <v>0</v>
          </cell>
          <cell r="X454">
            <v>0</v>
          </cell>
        </row>
        <row r="455">
          <cell r="A455">
            <v>449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J455">
            <v>0</v>
          </cell>
          <cell r="M455">
            <v>0</v>
          </cell>
          <cell r="U455">
            <v>0</v>
          </cell>
          <cell r="X455">
            <v>0</v>
          </cell>
        </row>
        <row r="456">
          <cell r="A456">
            <v>450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J456">
            <v>0</v>
          </cell>
          <cell r="M456">
            <v>0</v>
          </cell>
          <cell r="U456">
            <v>0</v>
          </cell>
          <cell r="X456">
            <v>0</v>
          </cell>
        </row>
        <row r="457">
          <cell r="A457">
            <v>451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J457">
            <v>0</v>
          </cell>
          <cell r="M457">
            <v>0</v>
          </cell>
          <cell r="U457">
            <v>0</v>
          </cell>
          <cell r="X457">
            <v>0</v>
          </cell>
        </row>
        <row r="458">
          <cell r="A458">
            <v>452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J458">
            <v>0</v>
          </cell>
          <cell r="M458">
            <v>0</v>
          </cell>
          <cell r="U458">
            <v>0</v>
          </cell>
          <cell r="X458">
            <v>0</v>
          </cell>
        </row>
        <row r="459">
          <cell r="A459">
            <v>453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J459">
            <v>0</v>
          </cell>
          <cell r="M459">
            <v>0</v>
          </cell>
          <cell r="U459">
            <v>0</v>
          </cell>
          <cell r="X459">
            <v>0</v>
          </cell>
        </row>
        <row r="460">
          <cell r="A460">
            <v>454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J460">
            <v>0</v>
          </cell>
          <cell r="M460">
            <v>0</v>
          </cell>
          <cell r="U460">
            <v>0</v>
          </cell>
          <cell r="X460">
            <v>0</v>
          </cell>
        </row>
        <row r="461">
          <cell r="A461">
            <v>455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J461">
            <v>0</v>
          </cell>
          <cell r="M461">
            <v>0</v>
          </cell>
          <cell r="U461">
            <v>0</v>
          </cell>
          <cell r="X461">
            <v>0</v>
          </cell>
        </row>
        <row r="462">
          <cell r="A462">
            <v>456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J462">
            <v>0</v>
          </cell>
          <cell r="M462">
            <v>0</v>
          </cell>
          <cell r="U462">
            <v>0</v>
          </cell>
          <cell r="X462">
            <v>0</v>
          </cell>
        </row>
        <row r="463">
          <cell r="A463">
            <v>457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J463">
            <v>0</v>
          </cell>
          <cell r="M463">
            <v>0</v>
          </cell>
          <cell r="U463">
            <v>0</v>
          </cell>
          <cell r="X463">
            <v>0</v>
          </cell>
        </row>
        <row r="464">
          <cell r="A464">
            <v>458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J464">
            <v>0</v>
          </cell>
          <cell r="M464">
            <v>0</v>
          </cell>
          <cell r="U464">
            <v>0</v>
          </cell>
          <cell r="X464">
            <v>0</v>
          </cell>
        </row>
        <row r="465">
          <cell r="A465">
            <v>459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J465">
            <v>0</v>
          </cell>
          <cell r="M465">
            <v>0</v>
          </cell>
          <cell r="U465">
            <v>0</v>
          </cell>
          <cell r="X465">
            <v>0</v>
          </cell>
        </row>
        <row r="466">
          <cell r="A466">
            <v>460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J466">
            <v>0</v>
          </cell>
          <cell r="M466">
            <v>0</v>
          </cell>
          <cell r="U466">
            <v>0</v>
          </cell>
          <cell r="X466">
            <v>0</v>
          </cell>
        </row>
        <row r="467">
          <cell r="A467">
            <v>461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J467">
            <v>0</v>
          </cell>
          <cell r="M467">
            <v>0</v>
          </cell>
          <cell r="U467">
            <v>0</v>
          </cell>
          <cell r="X467">
            <v>0</v>
          </cell>
        </row>
        <row r="468">
          <cell r="A468">
            <v>462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J468">
            <v>0</v>
          </cell>
          <cell r="M468">
            <v>0</v>
          </cell>
          <cell r="U468">
            <v>0</v>
          </cell>
          <cell r="X468">
            <v>0</v>
          </cell>
        </row>
        <row r="469">
          <cell r="A469">
            <v>463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J469">
            <v>0</v>
          </cell>
          <cell r="M469">
            <v>0</v>
          </cell>
          <cell r="U469">
            <v>0</v>
          </cell>
          <cell r="X469">
            <v>0</v>
          </cell>
        </row>
        <row r="470">
          <cell r="A470">
            <v>464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J470">
            <v>0</v>
          </cell>
          <cell r="M470">
            <v>0</v>
          </cell>
          <cell r="U470">
            <v>0</v>
          </cell>
          <cell r="X470">
            <v>0</v>
          </cell>
        </row>
        <row r="471">
          <cell r="A471">
            <v>465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J471">
            <v>0</v>
          </cell>
          <cell r="M471">
            <v>0</v>
          </cell>
          <cell r="U471">
            <v>0</v>
          </cell>
          <cell r="X471">
            <v>0</v>
          </cell>
        </row>
        <row r="472">
          <cell r="A472">
            <v>466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J472">
            <v>0</v>
          </cell>
          <cell r="M472">
            <v>0</v>
          </cell>
          <cell r="U472">
            <v>0</v>
          </cell>
          <cell r="X472">
            <v>0</v>
          </cell>
        </row>
        <row r="473">
          <cell r="A473">
            <v>467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J473">
            <v>0</v>
          </cell>
          <cell r="M473">
            <v>0</v>
          </cell>
          <cell r="U473">
            <v>0</v>
          </cell>
          <cell r="X473">
            <v>0</v>
          </cell>
        </row>
        <row r="474">
          <cell r="A474">
            <v>468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J474">
            <v>0</v>
          </cell>
          <cell r="M474">
            <v>0</v>
          </cell>
          <cell r="U474">
            <v>0</v>
          </cell>
          <cell r="X474">
            <v>0</v>
          </cell>
        </row>
        <row r="475">
          <cell r="A475">
            <v>469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J475">
            <v>0</v>
          </cell>
          <cell r="M475">
            <v>0</v>
          </cell>
          <cell r="U475">
            <v>0</v>
          </cell>
          <cell r="X475">
            <v>0</v>
          </cell>
        </row>
        <row r="476">
          <cell r="A476">
            <v>470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J476">
            <v>0</v>
          </cell>
          <cell r="M476">
            <v>0</v>
          </cell>
          <cell r="U476">
            <v>0</v>
          </cell>
          <cell r="X476">
            <v>0</v>
          </cell>
        </row>
        <row r="477">
          <cell r="A477">
            <v>471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J477">
            <v>0</v>
          </cell>
          <cell r="M477">
            <v>0</v>
          </cell>
          <cell r="U477">
            <v>0</v>
          </cell>
          <cell r="X477">
            <v>0</v>
          </cell>
        </row>
        <row r="478">
          <cell r="A478">
            <v>472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J478">
            <v>0</v>
          </cell>
          <cell r="M478">
            <v>0</v>
          </cell>
          <cell r="U478">
            <v>0</v>
          </cell>
          <cell r="X478">
            <v>0</v>
          </cell>
        </row>
        <row r="479">
          <cell r="A479">
            <v>473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J479">
            <v>0</v>
          </cell>
          <cell r="M479">
            <v>0</v>
          </cell>
          <cell r="U479">
            <v>0</v>
          </cell>
          <cell r="X479">
            <v>0</v>
          </cell>
        </row>
        <row r="480">
          <cell r="A480">
            <v>474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J480">
            <v>0</v>
          </cell>
          <cell r="M480">
            <v>0</v>
          </cell>
          <cell r="U480">
            <v>0</v>
          </cell>
          <cell r="X480">
            <v>0</v>
          </cell>
        </row>
        <row r="481">
          <cell r="A481">
            <v>475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J481">
            <v>0</v>
          </cell>
          <cell r="M481">
            <v>0</v>
          </cell>
          <cell r="U481">
            <v>0</v>
          </cell>
          <cell r="X481">
            <v>0</v>
          </cell>
        </row>
        <row r="482">
          <cell r="A482">
            <v>476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J482">
            <v>0</v>
          </cell>
          <cell r="M482">
            <v>0</v>
          </cell>
          <cell r="U482">
            <v>0</v>
          </cell>
          <cell r="X482">
            <v>0</v>
          </cell>
        </row>
        <row r="483">
          <cell r="A483">
            <v>477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J483">
            <v>0</v>
          </cell>
          <cell r="M483">
            <v>0</v>
          </cell>
          <cell r="U483">
            <v>0</v>
          </cell>
          <cell r="X483">
            <v>0</v>
          </cell>
        </row>
        <row r="484">
          <cell r="A484">
            <v>478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J484">
            <v>0</v>
          </cell>
          <cell r="M484">
            <v>0</v>
          </cell>
          <cell r="U484">
            <v>0</v>
          </cell>
          <cell r="X484">
            <v>0</v>
          </cell>
        </row>
        <row r="485">
          <cell r="A485">
            <v>479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J485">
            <v>0</v>
          </cell>
          <cell r="M485">
            <v>0</v>
          </cell>
          <cell r="U485">
            <v>0</v>
          </cell>
          <cell r="X485">
            <v>0</v>
          </cell>
        </row>
        <row r="486">
          <cell r="A486">
            <v>480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J486">
            <v>0</v>
          </cell>
          <cell r="M486">
            <v>0</v>
          </cell>
          <cell r="U486">
            <v>0</v>
          </cell>
          <cell r="X486">
            <v>0</v>
          </cell>
        </row>
        <row r="487">
          <cell r="A487">
            <v>481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J487">
            <v>0</v>
          </cell>
          <cell r="M487">
            <v>0</v>
          </cell>
          <cell r="U487">
            <v>0</v>
          </cell>
          <cell r="X487">
            <v>0</v>
          </cell>
        </row>
        <row r="488">
          <cell r="A488">
            <v>482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J488">
            <v>0</v>
          </cell>
          <cell r="M488">
            <v>0</v>
          </cell>
          <cell r="U488">
            <v>0</v>
          </cell>
          <cell r="X488">
            <v>0</v>
          </cell>
        </row>
        <row r="489">
          <cell r="A489">
            <v>483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J489">
            <v>0</v>
          </cell>
          <cell r="M489">
            <v>0</v>
          </cell>
          <cell r="U489">
            <v>0</v>
          </cell>
          <cell r="X489">
            <v>0</v>
          </cell>
        </row>
        <row r="490">
          <cell r="A490">
            <v>484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J490">
            <v>0</v>
          </cell>
          <cell r="M490">
            <v>0</v>
          </cell>
          <cell r="U490">
            <v>0</v>
          </cell>
          <cell r="X490">
            <v>0</v>
          </cell>
        </row>
        <row r="491">
          <cell r="A491">
            <v>485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J491">
            <v>0</v>
          </cell>
          <cell r="M491">
            <v>0</v>
          </cell>
          <cell r="U491">
            <v>0</v>
          </cell>
          <cell r="X491">
            <v>0</v>
          </cell>
        </row>
        <row r="492">
          <cell r="A492">
            <v>486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J492">
            <v>0</v>
          </cell>
          <cell r="M492">
            <v>0</v>
          </cell>
          <cell r="U492">
            <v>0</v>
          </cell>
          <cell r="X492">
            <v>0</v>
          </cell>
        </row>
        <row r="493">
          <cell r="A493">
            <v>487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J493">
            <v>0</v>
          </cell>
          <cell r="M493">
            <v>0</v>
          </cell>
          <cell r="U493">
            <v>0</v>
          </cell>
          <cell r="X493">
            <v>0</v>
          </cell>
        </row>
        <row r="494">
          <cell r="A494">
            <v>488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J494">
            <v>0</v>
          </cell>
          <cell r="M494">
            <v>0</v>
          </cell>
          <cell r="U494">
            <v>0</v>
          </cell>
          <cell r="X494">
            <v>0</v>
          </cell>
        </row>
        <row r="495">
          <cell r="A495">
            <v>489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J495">
            <v>0</v>
          </cell>
          <cell r="M495">
            <v>0</v>
          </cell>
          <cell r="U495">
            <v>0</v>
          </cell>
          <cell r="X495">
            <v>0</v>
          </cell>
        </row>
        <row r="496">
          <cell r="A496">
            <v>490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J496">
            <v>0</v>
          </cell>
          <cell r="M496">
            <v>0</v>
          </cell>
          <cell r="U496">
            <v>0</v>
          </cell>
          <cell r="X496">
            <v>0</v>
          </cell>
        </row>
        <row r="497">
          <cell r="A497">
            <v>491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J497">
            <v>0</v>
          </cell>
          <cell r="M497">
            <v>0</v>
          </cell>
          <cell r="U497">
            <v>0</v>
          </cell>
          <cell r="X497">
            <v>0</v>
          </cell>
        </row>
        <row r="498">
          <cell r="A498">
            <v>492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J498">
            <v>0</v>
          </cell>
          <cell r="M498">
            <v>0</v>
          </cell>
          <cell r="U498">
            <v>0</v>
          </cell>
          <cell r="X498">
            <v>0</v>
          </cell>
        </row>
        <row r="499">
          <cell r="A499">
            <v>493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J499">
            <v>0</v>
          </cell>
          <cell r="M499">
            <v>0</v>
          </cell>
          <cell r="U499">
            <v>0</v>
          </cell>
          <cell r="X499">
            <v>0</v>
          </cell>
        </row>
        <row r="500">
          <cell r="A500">
            <v>494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J500">
            <v>0</v>
          </cell>
          <cell r="M500">
            <v>0</v>
          </cell>
          <cell r="U500">
            <v>0</v>
          </cell>
          <cell r="X500">
            <v>0</v>
          </cell>
        </row>
        <row r="501">
          <cell r="A501">
            <v>495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J501">
            <v>0</v>
          </cell>
          <cell r="M501">
            <v>0</v>
          </cell>
          <cell r="U501">
            <v>0</v>
          </cell>
          <cell r="X501">
            <v>0</v>
          </cell>
        </row>
        <row r="502">
          <cell r="A502">
            <v>496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J502">
            <v>0</v>
          </cell>
          <cell r="M502">
            <v>0</v>
          </cell>
          <cell r="U502">
            <v>0</v>
          </cell>
          <cell r="X502">
            <v>0</v>
          </cell>
        </row>
        <row r="503">
          <cell r="A503">
            <v>497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J503">
            <v>0</v>
          </cell>
          <cell r="M503">
            <v>0</v>
          </cell>
          <cell r="U503">
            <v>0</v>
          </cell>
          <cell r="X503">
            <v>0</v>
          </cell>
        </row>
        <row r="504">
          <cell r="A504">
            <v>498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J504">
            <v>0</v>
          </cell>
          <cell r="M504">
            <v>0</v>
          </cell>
          <cell r="U504">
            <v>0</v>
          </cell>
          <cell r="X504">
            <v>0</v>
          </cell>
        </row>
        <row r="505">
          <cell r="A505">
            <v>499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J505">
            <v>0</v>
          </cell>
          <cell r="M505">
            <v>0</v>
          </cell>
          <cell r="U505">
            <v>0</v>
          </cell>
          <cell r="X505">
            <v>0</v>
          </cell>
        </row>
        <row r="506">
          <cell r="A506">
            <v>500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J506">
            <v>0</v>
          </cell>
          <cell r="M506">
            <v>0</v>
          </cell>
          <cell r="U506">
            <v>0</v>
          </cell>
          <cell r="X506">
            <v>0</v>
          </cell>
        </row>
        <row r="507">
          <cell r="A507">
            <v>501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J507">
            <v>0</v>
          </cell>
          <cell r="M507">
            <v>0</v>
          </cell>
          <cell r="U507">
            <v>0</v>
          </cell>
          <cell r="X507">
            <v>0</v>
          </cell>
        </row>
        <row r="508">
          <cell r="A508">
            <v>502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J508">
            <v>0</v>
          </cell>
          <cell r="M508">
            <v>0</v>
          </cell>
          <cell r="U508">
            <v>0</v>
          </cell>
          <cell r="X508">
            <v>0</v>
          </cell>
        </row>
        <row r="509">
          <cell r="A509">
            <v>503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J509">
            <v>0</v>
          </cell>
          <cell r="M509">
            <v>0</v>
          </cell>
          <cell r="U509">
            <v>0</v>
          </cell>
          <cell r="X509">
            <v>0</v>
          </cell>
        </row>
        <row r="510">
          <cell r="A510">
            <v>504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J510">
            <v>0</v>
          </cell>
          <cell r="M510">
            <v>0</v>
          </cell>
          <cell r="U510">
            <v>0</v>
          </cell>
          <cell r="X510">
            <v>0</v>
          </cell>
        </row>
        <row r="511">
          <cell r="A511">
            <v>505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J511">
            <v>0</v>
          </cell>
          <cell r="M511">
            <v>0</v>
          </cell>
          <cell r="U511">
            <v>0</v>
          </cell>
          <cell r="X511">
            <v>0</v>
          </cell>
        </row>
        <row r="512">
          <cell r="A512">
            <v>506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J512">
            <v>0</v>
          </cell>
          <cell r="M512">
            <v>0</v>
          </cell>
          <cell r="U512">
            <v>0</v>
          </cell>
          <cell r="X512">
            <v>0</v>
          </cell>
        </row>
        <row r="513">
          <cell r="A513">
            <v>507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J513">
            <v>0</v>
          </cell>
          <cell r="M513">
            <v>0</v>
          </cell>
          <cell r="U513">
            <v>0</v>
          </cell>
          <cell r="X513">
            <v>0</v>
          </cell>
        </row>
        <row r="514">
          <cell r="A514">
            <v>508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J514">
            <v>0</v>
          </cell>
          <cell r="M514">
            <v>0</v>
          </cell>
          <cell r="U514">
            <v>0</v>
          </cell>
          <cell r="X514">
            <v>0</v>
          </cell>
        </row>
        <row r="515">
          <cell r="A515">
            <v>509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J515">
            <v>0</v>
          </cell>
          <cell r="M515">
            <v>0</v>
          </cell>
          <cell r="U515">
            <v>0</v>
          </cell>
          <cell r="X515">
            <v>0</v>
          </cell>
        </row>
        <row r="516">
          <cell r="A516">
            <v>510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J516">
            <v>0</v>
          </cell>
          <cell r="M516">
            <v>0</v>
          </cell>
          <cell r="U516">
            <v>0</v>
          </cell>
          <cell r="X516">
            <v>0</v>
          </cell>
        </row>
        <row r="517">
          <cell r="A517">
            <v>511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J517">
            <v>0</v>
          </cell>
          <cell r="M517">
            <v>0</v>
          </cell>
          <cell r="U517">
            <v>0</v>
          </cell>
          <cell r="X517">
            <v>0</v>
          </cell>
        </row>
        <row r="518">
          <cell r="A518">
            <v>512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J518">
            <v>0</v>
          </cell>
          <cell r="M518">
            <v>0</v>
          </cell>
          <cell r="U518">
            <v>0</v>
          </cell>
          <cell r="X518">
            <v>0</v>
          </cell>
        </row>
        <row r="519">
          <cell r="A519">
            <v>513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J519">
            <v>0</v>
          </cell>
          <cell r="M519">
            <v>0</v>
          </cell>
          <cell r="U519">
            <v>0</v>
          </cell>
          <cell r="X519">
            <v>0</v>
          </cell>
        </row>
        <row r="520">
          <cell r="A520">
            <v>514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J520">
            <v>0</v>
          </cell>
          <cell r="M520">
            <v>0</v>
          </cell>
          <cell r="U520">
            <v>0</v>
          </cell>
          <cell r="X520">
            <v>0</v>
          </cell>
        </row>
        <row r="521">
          <cell r="A521">
            <v>515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J521">
            <v>0</v>
          </cell>
          <cell r="M521">
            <v>0</v>
          </cell>
          <cell r="U521">
            <v>0</v>
          </cell>
          <cell r="X521">
            <v>0</v>
          </cell>
        </row>
        <row r="522">
          <cell r="A522">
            <v>516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J522">
            <v>0</v>
          </cell>
          <cell r="M522">
            <v>0</v>
          </cell>
          <cell r="U522">
            <v>0</v>
          </cell>
          <cell r="X522">
            <v>0</v>
          </cell>
        </row>
        <row r="523">
          <cell r="A523">
            <v>517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J523">
            <v>0</v>
          </cell>
          <cell r="M523">
            <v>0</v>
          </cell>
          <cell r="U523">
            <v>0</v>
          </cell>
          <cell r="X523">
            <v>0</v>
          </cell>
        </row>
        <row r="524">
          <cell r="A524">
            <v>518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J524">
            <v>0</v>
          </cell>
          <cell r="M524">
            <v>0</v>
          </cell>
          <cell r="U524">
            <v>0</v>
          </cell>
          <cell r="X524">
            <v>0</v>
          </cell>
        </row>
        <row r="525">
          <cell r="A525">
            <v>519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J525">
            <v>0</v>
          </cell>
          <cell r="M525">
            <v>0</v>
          </cell>
          <cell r="U525">
            <v>0</v>
          </cell>
          <cell r="X525">
            <v>0</v>
          </cell>
        </row>
        <row r="526">
          <cell r="A526">
            <v>520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J526">
            <v>0</v>
          </cell>
          <cell r="M526">
            <v>0</v>
          </cell>
          <cell r="U526">
            <v>0</v>
          </cell>
          <cell r="X526">
            <v>0</v>
          </cell>
        </row>
        <row r="527">
          <cell r="A527">
            <v>521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J527">
            <v>0</v>
          </cell>
          <cell r="M527">
            <v>0</v>
          </cell>
          <cell r="U527">
            <v>0</v>
          </cell>
          <cell r="X527">
            <v>0</v>
          </cell>
        </row>
        <row r="528">
          <cell r="A528">
            <v>522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J528">
            <v>0</v>
          </cell>
          <cell r="M528">
            <v>0</v>
          </cell>
          <cell r="U528">
            <v>0</v>
          </cell>
          <cell r="X528">
            <v>0</v>
          </cell>
        </row>
        <row r="529">
          <cell r="A529">
            <v>523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J529">
            <v>0</v>
          </cell>
          <cell r="M529">
            <v>0</v>
          </cell>
          <cell r="U529">
            <v>0</v>
          </cell>
          <cell r="X529">
            <v>0</v>
          </cell>
        </row>
        <row r="530">
          <cell r="A530">
            <v>524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J530">
            <v>0</v>
          </cell>
          <cell r="M530">
            <v>0</v>
          </cell>
          <cell r="U530">
            <v>0</v>
          </cell>
          <cell r="X530">
            <v>0</v>
          </cell>
        </row>
        <row r="531">
          <cell r="A531">
            <v>525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J531">
            <v>0</v>
          </cell>
          <cell r="M531">
            <v>0</v>
          </cell>
          <cell r="U531">
            <v>0</v>
          </cell>
          <cell r="X531">
            <v>0</v>
          </cell>
        </row>
        <row r="532">
          <cell r="A532">
            <v>526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J532">
            <v>0</v>
          </cell>
          <cell r="M532">
            <v>0</v>
          </cell>
          <cell r="U532">
            <v>0</v>
          </cell>
          <cell r="X532">
            <v>0</v>
          </cell>
        </row>
        <row r="533">
          <cell r="A533">
            <v>527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J533">
            <v>0</v>
          </cell>
          <cell r="M533">
            <v>0</v>
          </cell>
          <cell r="U533">
            <v>0</v>
          </cell>
          <cell r="X533">
            <v>0</v>
          </cell>
        </row>
        <row r="534">
          <cell r="A534">
            <v>528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J534">
            <v>0</v>
          </cell>
          <cell r="M534">
            <v>0</v>
          </cell>
          <cell r="U534">
            <v>0</v>
          </cell>
          <cell r="X534">
            <v>0</v>
          </cell>
        </row>
        <row r="535">
          <cell r="A535">
            <v>529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J535">
            <v>0</v>
          </cell>
          <cell r="M535">
            <v>0</v>
          </cell>
          <cell r="U535">
            <v>0</v>
          </cell>
          <cell r="X535">
            <v>0</v>
          </cell>
        </row>
        <row r="536">
          <cell r="A536">
            <v>530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J536">
            <v>0</v>
          </cell>
          <cell r="M536">
            <v>0</v>
          </cell>
          <cell r="U536">
            <v>0</v>
          </cell>
          <cell r="X536">
            <v>0</v>
          </cell>
        </row>
        <row r="537">
          <cell r="A537">
            <v>531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J537">
            <v>0</v>
          </cell>
          <cell r="M537">
            <v>0</v>
          </cell>
          <cell r="U537">
            <v>0</v>
          </cell>
          <cell r="X537">
            <v>0</v>
          </cell>
        </row>
        <row r="538">
          <cell r="A538">
            <v>532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J538">
            <v>0</v>
          </cell>
          <cell r="M538">
            <v>0</v>
          </cell>
          <cell r="U538">
            <v>0</v>
          </cell>
          <cell r="X538">
            <v>0</v>
          </cell>
        </row>
        <row r="539">
          <cell r="A539">
            <v>533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J539">
            <v>0</v>
          </cell>
          <cell r="M539">
            <v>0</v>
          </cell>
          <cell r="U539">
            <v>0</v>
          </cell>
          <cell r="X539">
            <v>0</v>
          </cell>
        </row>
        <row r="540">
          <cell r="A540">
            <v>534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J540">
            <v>0</v>
          </cell>
          <cell r="M540">
            <v>0</v>
          </cell>
          <cell r="U540">
            <v>0</v>
          </cell>
          <cell r="X540">
            <v>0</v>
          </cell>
        </row>
        <row r="541">
          <cell r="A541">
            <v>535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J541">
            <v>0</v>
          </cell>
          <cell r="M541">
            <v>0</v>
          </cell>
          <cell r="U541">
            <v>0</v>
          </cell>
          <cell r="X541">
            <v>0</v>
          </cell>
        </row>
        <row r="542">
          <cell r="A542">
            <v>536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J542">
            <v>0</v>
          </cell>
          <cell r="M542">
            <v>0</v>
          </cell>
          <cell r="U542">
            <v>0</v>
          </cell>
          <cell r="X542">
            <v>0</v>
          </cell>
        </row>
        <row r="543">
          <cell r="A543">
            <v>537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J543">
            <v>0</v>
          </cell>
          <cell r="M543">
            <v>0</v>
          </cell>
          <cell r="U543">
            <v>0</v>
          </cell>
          <cell r="X543">
            <v>0</v>
          </cell>
        </row>
        <row r="544">
          <cell r="A544">
            <v>538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J544">
            <v>0</v>
          </cell>
          <cell r="M544">
            <v>0</v>
          </cell>
          <cell r="U544">
            <v>0</v>
          </cell>
          <cell r="X544">
            <v>0</v>
          </cell>
        </row>
        <row r="545">
          <cell r="A545">
            <v>539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J545">
            <v>0</v>
          </cell>
          <cell r="M545">
            <v>0</v>
          </cell>
          <cell r="U545">
            <v>0</v>
          </cell>
          <cell r="X545">
            <v>0</v>
          </cell>
        </row>
        <row r="546">
          <cell r="A546">
            <v>540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J546">
            <v>0</v>
          </cell>
          <cell r="M546">
            <v>0</v>
          </cell>
          <cell r="U546">
            <v>0</v>
          </cell>
          <cell r="X546">
            <v>0</v>
          </cell>
        </row>
        <row r="547">
          <cell r="A547">
            <v>541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J547">
            <v>0</v>
          </cell>
          <cell r="M547">
            <v>0</v>
          </cell>
          <cell r="U547">
            <v>0</v>
          </cell>
          <cell r="X547">
            <v>0</v>
          </cell>
        </row>
        <row r="548">
          <cell r="A548">
            <v>542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J548">
            <v>0</v>
          </cell>
          <cell r="M548">
            <v>0</v>
          </cell>
          <cell r="U548">
            <v>0</v>
          </cell>
          <cell r="X548">
            <v>0</v>
          </cell>
        </row>
        <row r="549">
          <cell r="A549">
            <v>543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J549">
            <v>0</v>
          </cell>
          <cell r="M549">
            <v>0</v>
          </cell>
          <cell r="U549">
            <v>0</v>
          </cell>
          <cell r="X549">
            <v>0</v>
          </cell>
        </row>
        <row r="550">
          <cell r="A550">
            <v>544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J550">
            <v>0</v>
          </cell>
          <cell r="M550">
            <v>0</v>
          </cell>
          <cell r="U550">
            <v>0</v>
          </cell>
          <cell r="X550">
            <v>0</v>
          </cell>
        </row>
        <row r="551">
          <cell r="A551">
            <v>545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J551">
            <v>0</v>
          </cell>
          <cell r="M551">
            <v>0</v>
          </cell>
          <cell r="U551">
            <v>0</v>
          </cell>
          <cell r="X551">
            <v>0</v>
          </cell>
        </row>
        <row r="552">
          <cell r="A552">
            <v>546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J552">
            <v>0</v>
          </cell>
          <cell r="M552">
            <v>0</v>
          </cell>
          <cell r="U552">
            <v>0</v>
          </cell>
          <cell r="X552">
            <v>0</v>
          </cell>
        </row>
        <row r="553">
          <cell r="A553">
            <v>547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J553">
            <v>0</v>
          </cell>
          <cell r="M553">
            <v>0</v>
          </cell>
          <cell r="U553">
            <v>0</v>
          </cell>
          <cell r="X553">
            <v>0</v>
          </cell>
        </row>
        <row r="554">
          <cell r="A554">
            <v>548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J554">
            <v>0</v>
          </cell>
          <cell r="M554">
            <v>0</v>
          </cell>
          <cell r="U554">
            <v>0</v>
          </cell>
          <cell r="X554">
            <v>0</v>
          </cell>
        </row>
        <row r="555">
          <cell r="A555">
            <v>549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J555">
            <v>0</v>
          </cell>
          <cell r="M555">
            <v>0</v>
          </cell>
          <cell r="U555">
            <v>0</v>
          </cell>
          <cell r="X555">
            <v>0</v>
          </cell>
        </row>
        <row r="556">
          <cell r="A556">
            <v>550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J556">
            <v>0</v>
          </cell>
          <cell r="M556">
            <v>0</v>
          </cell>
          <cell r="U556">
            <v>0</v>
          </cell>
          <cell r="X556">
            <v>0</v>
          </cell>
        </row>
        <row r="557">
          <cell r="A557">
            <v>551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J557">
            <v>0</v>
          </cell>
          <cell r="M557">
            <v>0</v>
          </cell>
          <cell r="U557">
            <v>0</v>
          </cell>
          <cell r="X557">
            <v>0</v>
          </cell>
        </row>
        <row r="558">
          <cell r="A558">
            <v>552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J558">
            <v>0</v>
          </cell>
          <cell r="M558">
            <v>0</v>
          </cell>
          <cell r="U558">
            <v>0</v>
          </cell>
          <cell r="X558">
            <v>0</v>
          </cell>
        </row>
        <row r="559">
          <cell r="A559">
            <v>553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J559">
            <v>0</v>
          </cell>
          <cell r="M559">
            <v>0</v>
          </cell>
          <cell r="U559">
            <v>0</v>
          </cell>
          <cell r="X559">
            <v>0</v>
          </cell>
        </row>
        <row r="560">
          <cell r="A560">
            <v>554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J560">
            <v>0</v>
          </cell>
          <cell r="M560">
            <v>0</v>
          </cell>
          <cell r="U560">
            <v>0</v>
          </cell>
          <cell r="X560">
            <v>0</v>
          </cell>
        </row>
        <row r="561">
          <cell r="A561">
            <v>555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J561">
            <v>0</v>
          </cell>
          <cell r="M561">
            <v>0</v>
          </cell>
          <cell r="U561">
            <v>0</v>
          </cell>
          <cell r="X561">
            <v>0</v>
          </cell>
        </row>
        <row r="562">
          <cell r="A562">
            <v>556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J562">
            <v>0</v>
          </cell>
          <cell r="M562">
            <v>0</v>
          </cell>
          <cell r="U562">
            <v>0</v>
          </cell>
          <cell r="X562">
            <v>0</v>
          </cell>
        </row>
        <row r="563">
          <cell r="A563">
            <v>557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J563">
            <v>0</v>
          </cell>
          <cell r="M563">
            <v>0</v>
          </cell>
          <cell r="U563">
            <v>0</v>
          </cell>
          <cell r="X563">
            <v>0</v>
          </cell>
        </row>
        <row r="564">
          <cell r="A564">
            <v>558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J564">
            <v>0</v>
          </cell>
          <cell r="M564">
            <v>0</v>
          </cell>
          <cell r="U564">
            <v>0</v>
          </cell>
          <cell r="X564">
            <v>0</v>
          </cell>
        </row>
        <row r="565">
          <cell r="A565">
            <v>559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J565">
            <v>0</v>
          </cell>
          <cell r="M565">
            <v>0</v>
          </cell>
          <cell r="U565">
            <v>0</v>
          </cell>
          <cell r="X565">
            <v>0</v>
          </cell>
        </row>
        <row r="566">
          <cell r="A566">
            <v>560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J566">
            <v>0</v>
          </cell>
          <cell r="M566">
            <v>0</v>
          </cell>
          <cell r="U566">
            <v>0</v>
          </cell>
          <cell r="X566">
            <v>0</v>
          </cell>
        </row>
        <row r="567">
          <cell r="A567">
            <v>561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J567">
            <v>0</v>
          </cell>
          <cell r="M567">
            <v>0</v>
          </cell>
          <cell r="U567">
            <v>0</v>
          </cell>
          <cell r="X567">
            <v>0</v>
          </cell>
        </row>
        <row r="568">
          <cell r="A568">
            <v>562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J568">
            <v>0</v>
          </cell>
          <cell r="M568">
            <v>0</v>
          </cell>
          <cell r="U568">
            <v>0</v>
          </cell>
          <cell r="X568">
            <v>0</v>
          </cell>
        </row>
        <row r="569">
          <cell r="A569">
            <v>563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J569">
            <v>0</v>
          </cell>
          <cell r="M569">
            <v>0</v>
          </cell>
          <cell r="U569">
            <v>0</v>
          </cell>
          <cell r="X569">
            <v>0</v>
          </cell>
        </row>
        <row r="570">
          <cell r="A570">
            <v>564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J570">
            <v>0</v>
          </cell>
          <cell r="M570">
            <v>0</v>
          </cell>
          <cell r="U570">
            <v>0</v>
          </cell>
          <cell r="X570">
            <v>0</v>
          </cell>
        </row>
        <row r="571">
          <cell r="A571">
            <v>565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J571">
            <v>0</v>
          </cell>
          <cell r="M571">
            <v>0</v>
          </cell>
          <cell r="U571">
            <v>0</v>
          </cell>
          <cell r="X571">
            <v>0</v>
          </cell>
        </row>
        <row r="572">
          <cell r="A572">
            <v>566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J572">
            <v>0</v>
          </cell>
          <cell r="M572">
            <v>0</v>
          </cell>
          <cell r="U572">
            <v>0</v>
          </cell>
          <cell r="X572">
            <v>0</v>
          </cell>
        </row>
        <row r="573">
          <cell r="A573">
            <v>567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J573">
            <v>0</v>
          </cell>
          <cell r="M573">
            <v>0</v>
          </cell>
          <cell r="U573">
            <v>0</v>
          </cell>
          <cell r="X573">
            <v>0</v>
          </cell>
        </row>
        <row r="574">
          <cell r="A574">
            <v>568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J574">
            <v>0</v>
          </cell>
          <cell r="M574">
            <v>0</v>
          </cell>
          <cell r="U574">
            <v>0</v>
          </cell>
          <cell r="X574">
            <v>0</v>
          </cell>
        </row>
        <row r="575">
          <cell r="A575">
            <v>569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J575">
            <v>0</v>
          </cell>
          <cell r="M575">
            <v>0</v>
          </cell>
          <cell r="U575">
            <v>0</v>
          </cell>
          <cell r="X575">
            <v>0</v>
          </cell>
        </row>
        <row r="576">
          <cell r="A576">
            <v>570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J576">
            <v>0</v>
          </cell>
          <cell r="M576">
            <v>0</v>
          </cell>
          <cell r="U576">
            <v>0</v>
          </cell>
          <cell r="X576">
            <v>0</v>
          </cell>
        </row>
        <row r="577">
          <cell r="A577">
            <v>571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J577">
            <v>0</v>
          </cell>
          <cell r="M577">
            <v>0</v>
          </cell>
          <cell r="U577">
            <v>0</v>
          </cell>
          <cell r="X577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6"/>
  <sheetViews>
    <sheetView tabSelected="1" view="pageBreakPreview" zoomScaleNormal="100" zoomScaleSheetLayoutView="100" workbookViewId="0">
      <selection activeCell="D11" sqref="D11"/>
    </sheetView>
  </sheetViews>
  <sheetFormatPr defaultColWidth="9" defaultRowHeight="12"/>
  <cols>
    <col min="1" max="1" width="0.875" style="1" customWidth="1"/>
    <col min="2" max="2" width="3.75" style="1" customWidth="1"/>
    <col min="3" max="3" width="16.75" style="1" customWidth="1"/>
    <col min="4" max="9" width="13.625" style="1" customWidth="1"/>
    <col min="10" max="10" width="16.375" style="1" customWidth="1"/>
    <col min="11" max="11" width="16.375" style="3" customWidth="1"/>
    <col min="12" max="12" width="14.875" style="3" bestFit="1" customWidth="1"/>
    <col min="13" max="13" width="10.875" style="3" bestFit="1" customWidth="1"/>
    <col min="14" max="16384" width="9" style="3"/>
  </cols>
  <sheetData>
    <row r="1" spans="1:13" ht="14.25">
      <c r="B1" s="2" t="s">
        <v>0</v>
      </c>
    </row>
    <row r="2" spans="1:13" ht="30" customHeight="1">
      <c r="B2" s="4" t="s">
        <v>1</v>
      </c>
      <c r="C2" s="5"/>
      <c r="D2" s="5"/>
      <c r="E2" s="5"/>
      <c r="F2" s="5"/>
    </row>
    <row r="3" spans="1:13" ht="20.100000000000001" customHeight="1">
      <c r="A3" s="6"/>
      <c r="B3" s="7" t="s">
        <v>2</v>
      </c>
      <c r="C3" s="7"/>
      <c r="D3" s="8"/>
      <c r="E3" s="8"/>
      <c r="F3" s="8"/>
      <c r="G3" s="8"/>
      <c r="H3" s="8"/>
      <c r="I3" s="8"/>
      <c r="J3" s="9" t="s">
        <v>3</v>
      </c>
    </row>
    <row r="4" spans="1:13" ht="60" customHeight="1">
      <c r="A4" s="6"/>
      <c r="B4" s="10" t="s">
        <v>4</v>
      </c>
      <c r="C4" s="10"/>
      <c r="D4" s="11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3" t="s">
        <v>10</v>
      </c>
      <c r="J4" s="14" t="s">
        <v>11</v>
      </c>
      <c r="L4" s="15" t="s">
        <v>12</v>
      </c>
      <c r="M4" s="15" t="s">
        <v>13</v>
      </c>
    </row>
    <row r="5" spans="1:13" ht="20.100000000000001" customHeight="1">
      <c r="A5" s="6"/>
      <c r="B5" s="16" t="s">
        <v>14</v>
      </c>
      <c r="C5" s="17"/>
      <c r="D5" s="18">
        <f>('[1]公営企業会計を除く市の会計（有形固定資産）'!B6+[1]病院事業!C5+[1]病院事業!C6+[1]病院事業!C7+[1]病院事業!C17+[1]市街地開発済!C6+[1]清美公社済!C5+[1]清美公社済!C6+[1]清美公社済!C7+[1]奈良県市町村総合事務組合済!C9)/1000+[1]後期高齢広域連合済!D9+[1]山辺環境衛生組合済!D5</f>
        <v>432429397.41799998</v>
      </c>
      <c r="E5" s="18">
        <f>('[1]公営企業会計を除く市の会計（有形固定資産）'!C6+[1]病院事業!D5+[1]病院事業!D6+[1]病院事業!D7+[1]病院事業!D16+[1]清美公社済!D5+[1]清美公社済!D6+[1]清美公社済!D7+[1]奈良県市町村総合事務組合済!D9)/1000+[1]後期高齢広域連合済!F9+[1]山辺環境衛生組合済!E5</f>
        <v>4767435.3640000001</v>
      </c>
      <c r="F5" s="18">
        <f>('[1]公営企業会計を除く市の会計（有形固定資産）'!D6+[1]病院事業!E5+[1]病院事業!E6+[1]病院事業!E7+[1]病院事業!E17+[1]清美公社済!E5+[1]市街地開発済!E6)/1000</f>
        <v>368159.19799999997</v>
      </c>
      <c r="G5" s="19">
        <f>('[1]公営企業会計を除く市の会計（有形固定資産）'!E6+[1]病院事業!F5+[1]病院事業!F6+[1]病院事業!F7+[1]病院事業!F8+[1]病院事業!F9+[1]病院事業!F10+[1]病院事業!F11+[1]病院事業!F17+[1]病院事業!F16+[1]市街地開発済!F6+[1]清美公社済!F5+[1]清美公社済!F6+[1]清美公社済!F7+[1]奈良県市町村総合事務組合済!F9)/1000+[1]後期高齢広域連合済!J9+[1]山辺環境衛生組合済!G5</f>
        <v>436828673.58399999</v>
      </c>
      <c r="H5" s="20">
        <f>('[1]公営企業会計を除く市の会計（有形固定資産）'!F6+[1]病院事業!J6+[1]病院事業!J7+[1]病院事業!J8+[1]病院事業!J9+[1]病院事業!J10+[1]病院事業!J11+[1]市街地開発済!J6+[1]清美公社済!J6+[1]清美公社済!J7+[1]奈良県市町村総合事務組合済!G9)/1000+[1]後期高齢広域連合済!L9+[1]山辺環境衛生組合済!H5</f>
        <v>150020688.78299999</v>
      </c>
      <c r="I5" s="21">
        <f>('[1]公営企業会計を除く市の会計（有形固定資産）'!G6+[1]病院事業!H6+[1]病院事業!H7+[1]病院事業!H8+[1]病院事業!H9+[1]病院事業!H10+[1]病院事業!H11+-[1]病院事業!I7+[1]市街地開発済!H6+[1]清美公社済!H6+[1]清美公社済!H7+[1]奈良県市町村総合事務組合済!H9)/1000+[1]後期高齢広域連合済!N9+[1]山辺環境衛生組合済!I5</f>
        <v>5323143.1409999998</v>
      </c>
      <c r="J5" s="22">
        <f>G5-H5-1</f>
        <v>286807983.801</v>
      </c>
      <c r="K5" s="23"/>
      <c r="L5" s="24">
        <v>286807984</v>
      </c>
      <c r="M5" s="24">
        <f>J5-L5</f>
        <v>-0.19900000095367432</v>
      </c>
    </row>
    <row r="6" spans="1:13" ht="20.100000000000001" customHeight="1">
      <c r="A6" s="6"/>
      <c r="B6" s="25" t="s">
        <v>15</v>
      </c>
      <c r="C6" s="26"/>
      <c r="D6" s="18">
        <f>('[1]公営企業会計を除く市の会計（有形固定資産）'!B7+[1]病院事業!C5+[1]清美公社済!C5+[1]奈良県市町村総合事務組合済!C10)/1000+[1]山辺環境衛生組合済!D6</f>
        <v>194503580.00099999</v>
      </c>
      <c r="E6" s="18">
        <f>('[1]公営企業会計を除く市の会計（有形固定資産）'!C7+[1]病院事業!D5+[1]清美公社済!D5)/1000+[1]山辺環境衛生組合済!E6</f>
        <v>119062.38099999999</v>
      </c>
      <c r="F6" s="18">
        <f>('[1]公営企業会計を除く市の会計（有形固定資産）'!D7+[1]病院事業!E5)/1000</f>
        <v>172171.13399999999</v>
      </c>
      <c r="G6" s="19">
        <f>('[1]公営企業会計を除く市の会計（有形固定資産）'!E7+[1]病院事業!F5+[1]清美公社済!F5+[1]奈良県市町村総合事務組合済!F10)/1000+[1]山辺環境衛生組合済!G6</f>
        <v>194450471.248</v>
      </c>
      <c r="H6" s="27" t="s">
        <v>16</v>
      </c>
      <c r="I6" s="28" t="s">
        <v>16</v>
      </c>
      <c r="J6" s="22">
        <f>G6</f>
        <v>194450471.248</v>
      </c>
      <c r="K6" s="23"/>
      <c r="L6" s="24">
        <v>194450471</v>
      </c>
      <c r="M6" s="24">
        <f t="shared" ref="M6:M20" si="0">J6-L6</f>
        <v>0.24799999594688416</v>
      </c>
    </row>
    <row r="7" spans="1:13" ht="20.100000000000001" customHeight="1">
      <c r="A7" s="6"/>
      <c r="B7" s="29" t="s">
        <v>17</v>
      </c>
      <c r="C7" s="29"/>
      <c r="D7" s="30">
        <f>[1]病院事業!C17/1000</f>
        <v>731.64</v>
      </c>
      <c r="E7" s="31" t="s">
        <v>16</v>
      </c>
      <c r="F7" s="30">
        <f>[1]病院事業!E17/1000</f>
        <v>0</v>
      </c>
      <c r="G7" s="32">
        <f>[1]病院事業!F17/1000</f>
        <v>731.64</v>
      </c>
      <c r="H7" s="27" t="s">
        <v>16</v>
      </c>
      <c r="I7" s="28" t="s">
        <v>16</v>
      </c>
      <c r="J7" s="33">
        <f>G7</f>
        <v>731.64</v>
      </c>
      <c r="K7" s="23"/>
      <c r="L7" s="24">
        <v>732</v>
      </c>
      <c r="M7" s="24">
        <f t="shared" si="0"/>
        <v>-0.36000000000001364</v>
      </c>
    </row>
    <row r="8" spans="1:13" ht="20.100000000000001" customHeight="1">
      <c r="A8" s="6"/>
      <c r="B8" s="29" t="s">
        <v>18</v>
      </c>
      <c r="C8" s="29"/>
      <c r="D8" s="34">
        <f>('[1]公営企業会計を除く市の会計（有形固定資産）'!B9+'[1]公営企業会計を除く市の会計（有形固定資産）'!B10+[1]病院事業!C6+[1]市街地開発済!C6+[1]清美公社済!C6+[1]奈良県市町村総合事務組合済!C12)/1000+[1]後期高齢広域連合済!D12+[1]山辺環境衛生組合済!D8</f>
        <v>202243418.14899999</v>
      </c>
      <c r="E8" s="34">
        <f>('[1]公営企業会計を除く市の会計（有形固定資産）'!C9+'[1]公営企業会計を除く市の会計（有形固定資産）'!C10+[1]病院事業!D6+[1]清美公社済!D6+[1]奈良県市町村総合事務組合済!D12)/1000+[1]後期高齢広域連合済!F12+[1]山辺環境衛生組合済!E8</f>
        <v>3229762.3339999998</v>
      </c>
      <c r="F8" s="34">
        <f>('[1]公営企業会計を除く市の会計（有形固定資産）'!D9+'[1]公営企業会計を除く市の会計（有形固定資産）'!D10+[1]病院事業!E6+[1]市街地開発済!E6)/1000</f>
        <v>159793.478</v>
      </c>
      <c r="G8" s="35">
        <f>('[1]公営企業会計を除く市の会計（有形固定資産）'!E9+'[1]公営企業会計を除く市の会計（有形固定資産）'!E10+[1]病院事業!F6+[1]市街地開発済!F6+[1]清美公社済!F6+[1]奈良県市町村総合事務組合済!F12)/1000+[1]山辺環境衛生組合済!G8+[1]後期高齢広域連合済!J12</f>
        <v>205313387.005</v>
      </c>
      <c r="H8" s="36">
        <f>('[1]公営企業会計を除く市の会計（有形固定資産）'!F9+'[1]公営企業会計を除く市の会計（有形固定資産）'!F10+[1]病院事業!J6+[1]市街地開発済!J6+[1]清美公社済!J6+[1]奈良県市町村総合事務組合済!G12)/1000+[1]後期高齢広域連合済!L12+[1]山辺環境衛生組合済!H8</f>
        <v>119864776.654</v>
      </c>
      <c r="I8" s="37">
        <f>('[1]公営企業会計を除く市の会計（有形固定資産）'!G9+'[1]公営企業会計を除く市の会計（有形固定資産）'!G10+[1]病院事業!H6-[1]病院事業!I6+[1]市街地開発済!H6+[1]清美公社済!H6+[1]奈良県市町村総合事務組合済!H12)/1000+[1]山辺環境衛生組合済!I8+[1]後期高齢広域連合済!N12</f>
        <v>4723037.2560000001</v>
      </c>
      <c r="J8" s="38">
        <f>G8-H8</f>
        <v>85448610.350999996</v>
      </c>
      <c r="K8" s="23"/>
      <c r="L8" s="24">
        <f>205313387-119864777</f>
        <v>85448610</v>
      </c>
      <c r="M8" s="24">
        <f>J8-L8</f>
        <v>0.35099999606609344</v>
      </c>
    </row>
    <row r="9" spans="1:13" ht="20.100000000000001" customHeight="1">
      <c r="A9" s="6"/>
      <c r="B9" s="39" t="s">
        <v>19</v>
      </c>
      <c r="C9" s="39"/>
      <c r="D9" s="40">
        <f>('[1]公営企業会計を除く市の会計（有形固定資産）'!B11+[1]病院事業!C7+[1]清美公社済!C7+[1]奈良県市町村総合事務組合済!C13)/1000</f>
        <v>34337585.675999999</v>
      </c>
      <c r="E9" s="40">
        <f>('[1]公営企業会計を除く市の会計（有形固定資産）'!C11+[1]病院事業!D7+[1]清美公社済!D7+[1]奈良県市町村総合事務組合済!D13)/1000</f>
        <v>73207.421000000002</v>
      </c>
      <c r="F9" s="40">
        <f>('[1]公営企業会計を除く市の会計（有形固定資産）'!D11+[1]病院事業!E7)/1000</f>
        <v>36194.586000000003</v>
      </c>
      <c r="G9" s="41">
        <f>('[1]公営企業会計を除く市の会計（有形固定資産）'!E11+[1]病院事業!F7+[1]清美公社済!F7+[1]奈良県市町村総合事務組合済!F13)/1000</f>
        <v>34374598.511</v>
      </c>
      <c r="H9" s="36">
        <f>('[1]公営企業会計を除く市の会計（有形固定資産）'!F11+[1]病院事業!J7+[1]清美公社済!J7+[1]奈良県市町村総合事務組合済!G13)/1000</f>
        <v>30155912.129000001</v>
      </c>
      <c r="I9" s="37">
        <f>('[1]公営企業会計を除く市の会計（有形固定資産）'!G11+[1]病院事業!H7-[1]病院事業!I7+[1]清美公社済!H7+[1]奈良県市町村総合事務組合済!H13)/1000</f>
        <v>600105.88500000001</v>
      </c>
      <c r="J9" s="38">
        <f>G9-H9</f>
        <v>4218686.3819999993</v>
      </c>
      <c r="K9" s="23"/>
      <c r="L9" s="24">
        <v>4218686</v>
      </c>
      <c r="M9" s="24">
        <f t="shared" si="0"/>
        <v>0.38199999928474426</v>
      </c>
    </row>
    <row r="10" spans="1:13" ht="20.100000000000001" customHeight="1">
      <c r="A10" s="6"/>
      <c r="B10" s="42" t="s">
        <v>20</v>
      </c>
      <c r="C10" s="42"/>
      <c r="D10" s="31" t="s">
        <v>16</v>
      </c>
      <c r="E10" s="31" t="s">
        <v>16</v>
      </c>
      <c r="F10" s="31" t="s">
        <v>16</v>
      </c>
      <c r="G10" s="43" t="s">
        <v>16</v>
      </c>
      <c r="H10" s="27" t="s">
        <v>16</v>
      </c>
      <c r="I10" s="28" t="s">
        <v>16</v>
      </c>
      <c r="J10" s="44" t="s">
        <v>16</v>
      </c>
      <c r="K10" s="23"/>
      <c r="L10" s="24"/>
      <c r="M10" s="24"/>
    </row>
    <row r="11" spans="1:13" ht="20.100000000000001" customHeight="1">
      <c r="A11" s="6"/>
      <c r="B11" s="45" t="s">
        <v>21</v>
      </c>
      <c r="C11" s="45"/>
      <c r="D11" s="31" t="s">
        <v>16</v>
      </c>
      <c r="E11" s="31" t="s">
        <v>16</v>
      </c>
      <c r="F11" s="31" t="s">
        <v>16</v>
      </c>
      <c r="G11" s="43" t="s">
        <v>16</v>
      </c>
      <c r="H11" s="27" t="s">
        <v>16</v>
      </c>
      <c r="I11" s="28" t="s">
        <v>16</v>
      </c>
      <c r="J11" s="44" t="s">
        <v>16</v>
      </c>
      <c r="K11" s="23"/>
      <c r="L11" s="24"/>
      <c r="M11" s="24"/>
    </row>
    <row r="12" spans="1:13" ht="20.100000000000001" customHeight="1">
      <c r="A12" s="6"/>
      <c r="B12" s="42" t="s">
        <v>22</v>
      </c>
      <c r="C12" s="42"/>
      <c r="D12" s="31" t="s">
        <v>16</v>
      </c>
      <c r="E12" s="31" t="s">
        <v>16</v>
      </c>
      <c r="F12" s="31" t="s">
        <v>16</v>
      </c>
      <c r="G12" s="43" t="s">
        <v>16</v>
      </c>
      <c r="H12" s="27" t="s">
        <v>16</v>
      </c>
      <c r="I12" s="28" t="s">
        <v>16</v>
      </c>
      <c r="J12" s="44" t="s">
        <v>16</v>
      </c>
      <c r="K12" s="23"/>
      <c r="L12" s="24"/>
      <c r="M12" s="24"/>
    </row>
    <row r="13" spans="1:13" ht="20.100000000000001" customHeight="1">
      <c r="A13" s="6"/>
      <c r="B13" s="29" t="s">
        <v>23</v>
      </c>
      <c r="C13" s="29"/>
      <c r="D13" s="31" t="s">
        <v>16</v>
      </c>
      <c r="E13" s="31" t="s">
        <v>16</v>
      </c>
      <c r="F13" s="31" t="s">
        <v>16</v>
      </c>
      <c r="G13" s="43" t="s">
        <v>16</v>
      </c>
      <c r="H13" s="27" t="s">
        <v>16</v>
      </c>
      <c r="I13" s="28" t="s">
        <v>16</v>
      </c>
      <c r="J13" s="44" t="s">
        <v>16</v>
      </c>
      <c r="K13" s="23"/>
      <c r="L13" s="24"/>
      <c r="M13" s="24"/>
    </row>
    <row r="14" spans="1:13" ht="20.100000000000001" customHeight="1">
      <c r="A14" s="6"/>
      <c r="B14" s="29" t="s">
        <v>24</v>
      </c>
      <c r="C14" s="29"/>
      <c r="D14" s="34">
        <f>'[1]公営企業会計を除く市の会計（有形固定資産）'!B16/1000</f>
        <v>1344081.952</v>
      </c>
      <c r="E14" s="34">
        <f>('[1]公営企業会計を除く市の会計（有形固定資産）'!C16+[1]病院事業!D16)/1000</f>
        <v>1345403.2279999999</v>
      </c>
      <c r="F14" s="34">
        <f>'[1]公営企業会計を除く市の会計（有形固定資産）'!D16/1000</f>
        <v>0</v>
      </c>
      <c r="G14" s="35">
        <f>('[1]公営企業会計を除く市の会計（有形固定資産）'!E16+[1]病院事業!F16)/1000</f>
        <v>2689485.18</v>
      </c>
      <c r="H14" s="27" t="s">
        <v>16</v>
      </c>
      <c r="I14" s="28" t="s">
        <v>16</v>
      </c>
      <c r="J14" s="38">
        <f>('[1]公営企業会計を除く市の会計（有形固定資産）'!H16+[1]病院事業!K16)/1000</f>
        <v>2689485.18</v>
      </c>
      <c r="K14" s="23"/>
      <c r="L14" s="24">
        <v>2689485</v>
      </c>
      <c r="M14" s="24">
        <f t="shared" si="0"/>
        <v>0.18000000016763806</v>
      </c>
    </row>
    <row r="15" spans="1:13" ht="20.100000000000001" customHeight="1">
      <c r="A15" s="6"/>
      <c r="B15" s="46" t="s">
        <v>25</v>
      </c>
      <c r="C15" s="46"/>
      <c r="D15" s="35">
        <f>('[1]公営企業会計を除く市の会計（有形固定資産）'!B17+[1]水道事業!C5+[1]水道事業!C6+[1]水道事業!C7+[1]水道事業!C12+[1]水道事業!C16+[1]都祁水道!C18+[1]月ヶ瀬簡易水道!C5+[1]月ヶ瀬簡易水道!C6+[1]月ヶ瀬簡易水道!C7+[1]月ヶ瀬簡易水道!C12+[1]下水道!C5+[1]下水道!C6+[1]下水道!C7+[1]下水道!C12+[1]下水道!C16)/1000</f>
        <v>551585254.227</v>
      </c>
      <c r="E15" s="35">
        <f>('[1]公営企業会計を除く市の会計（有形固定資産）'!C17+[1]水道事業!D6+[1]水道事業!D7+[1]水道事業!D12+[1]水道事業!D16+[1]下水道!D5+[1]都祁水道!D18+[1]月ヶ瀬簡易水道!D12+[1]下水道!D7+[1]下水道!D12+[1]下水道!D16)/1000+[1]山辺環境衛生組合済!E15</f>
        <v>5658099.0669999998</v>
      </c>
      <c r="F15" s="35">
        <f>('[1]公営企業会計を除く市の会計（有形固定資産）'!D17+[1]水道事業!E5+[1]水道事業!E6+[1]水道事業!E7+[1]水道事業!E12+[1]水道事業!E16+[1]都祁水道!E18+[1]月ヶ瀬簡易水道!E6+[1]月ヶ瀬簡易水道!E7+[1]月ヶ瀬簡易水道!E12+[1]下水道!E12+[1]下水道!E16)/1000</f>
        <v>288075.72100000002</v>
      </c>
      <c r="G15" s="35">
        <f>('[1]公営企業会計を除く市の会計（有形固定資産）'!E17+[1]水道事業!F5+[1]水道事業!F6+[1]水道事業!F7+[1]水道事業!F12+[1]水道事業!F16+[1]都祁水道!F18+[1]月ヶ瀬簡易水道!F5+[1]月ヶ瀬簡易水道!F6+[1]月ヶ瀬簡易水道!F7+[1]月ヶ瀬簡易水道!F12+[1]下水道!F5+[1]下水道!F6+[1]下水道!F7+[1]下水道!F12+[1]下水道!F16)/1000+[1]山辺環境衛生組合済!G15</f>
        <v>556955277.57299995</v>
      </c>
      <c r="H15" s="47">
        <f>('[1]公営企業会計を除く市の会計（有形固定資産）'!F17+[1]水道事業!J6+[1]水道事業!J7+[1]水道事業!J12+[1]都祁水道!J18+[1]月ヶ瀬簡易水道!J6+[1]月ヶ瀬簡易水道!J7+[1]月ヶ瀬簡易水道!J12+[1]月ヶ瀬簡易水道!J14+[1]下水道!J6+[1]下水道!J7+[1]下水道!J12)/1000+[1]山辺環境衛生組合済!H15</f>
        <v>270623699.30599999</v>
      </c>
      <c r="I15" s="37">
        <f>('[1]公営企業会計を除く市の会計（有形固定資産）'!G17+[1]水道事業!H6+[1]水道事業!H7+[1]水道事業!H12-[1]水道事業!I6-[1]水道事業!I7-[1]水道事業!I12+[1]都祁水道!H18-[1]都祁水道!I18+[1]月ヶ瀬簡易水道!H6+[1]月ヶ瀬簡易水道!H7+[1]月ヶ瀬簡易水道!H12-[1]月ヶ瀬簡易水道!I6-[1]月ヶ瀬簡易水道!I7-[1]月ヶ瀬簡易水道!I12+[1]下水道!H6+[1]下水道!H7+[1]下水道!H12-[1]下水道!I12)/1000+[1]山辺環境衛生組合済!I15</f>
        <v>11079761.787</v>
      </c>
      <c r="J15" s="38">
        <f>('[1]公営企業会計を除く市の会計（有形固定資産）'!H17+[1]水道事業!K5+[1]水道事業!K6+[1]水道事業!K7+[1]水道事業!K12+[1]水道事業!K16+[1]都祁水道!K18+[1]月ヶ瀬簡易水道!K5+[1]月ヶ瀬簡易水道!K6+[1]月ヶ瀬簡易水道!K7+[1]月ヶ瀬簡易水道!K12+[1]下水道!K5+[1]下水道!K6+[1]下水道!K7+[1]下水道!K12+[1]下水道!K16)/1000+[1]山辺環境衛生組合済!J15</f>
        <v>286331578.26700002</v>
      </c>
      <c r="K15" s="23"/>
      <c r="L15" s="24">
        <v>286331578</v>
      </c>
      <c r="M15" s="24">
        <f t="shared" si="0"/>
        <v>0.26700001955032349</v>
      </c>
    </row>
    <row r="16" spans="1:13" ht="20.100000000000001" customHeight="1">
      <c r="A16" s="6"/>
      <c r="B16" s="39" t="s">
        <v>26</v>
      </c>
      <c r="C16" s="39"/>
      <c r="D16" s="41">
        <f>('[1]公営企業会計を除く市の会計（有形固定資産）'!B18+'[1]公営企業会計を除く市の会計（有形固定資産）'!B19+'[1]公営企業会計を除く市の会計（有形固定資産）'!B20+'[1]公営企業会計を除く市の会計（有形固定資産）'!B21+'[1]公営企業会計を除く市の会計（有形固定資産）'!B22+'[1]公営企業会計を除く市の会計（有形固定資産）'!B23+'[1]公営企業会計を除く市の会計（有形固定資産）'!B24+'[1]公営企業会計を除く市の会計（有形固定資産）'!B25+'[1]公営企業会計を除く市の会計（有形固定資産）'!B26+'[1]公営企業会計を除く市の会計（有形固定資産）'!B27+'[1]公営企業会計を除く市の会計（有形固定資産）'!B28+'[1]公営企業会計を除く市の会計（有形固定資産）'!B29+'[1]公営企業会計を除く市の会計（有形固定資産）'!B30+'[1]公営企業会計を除く市の会計（有形固定資産）'!B31+[1]水道事業!C5+[1]都祁水道!C5+[1]月ヶ瀬簡易水道!C5+[1]下水道!C5)/1000</f>
        <v>86572457.419</v>
      </c>
      <c r="E16" s="41">
        <f>('[1]公営企業会計を除く市の会計（有形固定資産）'!C18+'[1]公営企業会計を除く市の会計（有形固定資産）'!C19+'[1]公営企業会計を除く市の会計（有形固定資産）'!C20+'[1]公営企業会計を除く市の会計（有形固定資産）'!C21+'[1]公営企業会計を除く市の会計（有形固定資産）'!C22+'[1]公営企業会計を除く市の会計（有形固定資産）'!C23+'[1]公営企業会計を除く市の会計（有形固定資産）'!C24+'[1]公営企業会計を除く市の会計（有形固定資産）'!C25+'[1]公営企業会計を除く市の会計（有形固定資産）'!C26+'[1]公営企業会計を除く市の会計（有形固定資産）'!C27+'[1]公営企業会計を除く市の会計（有形固定資産）'!C28+'[1]公営企業会計を除く市の会計（有形固定資産）'!C29+'[1]公営企業会計を除く市の会計（有形固定資産）'!C30+'[1]公営企業会計を除く市の会計（有形固定資産）'!C31+[1]水道事業!D5+[1]都祁水道!D5+[1]下水道!D5)/1000</f>
        <v>1158072.3829999999</v>
      </c>
      <c r="F16" s="41">
        <f>('[1]公営企業会計を除く市の会計（有形固定資産）'!D18+'[1]公営企業会計を除く市の会計（有形固定資産）'!D19+'[1]公営企業会計を除く市の会計（有形固定資産）'!D20+'[1]公営企業会計を除く市の会計（有形固定資産）'!D21+'[1]公営企業会計を除く市の会計（有形固定資産）'!D22+'[1]公営企業会計を除く市の会計（有形固定資産）'!D23+'[1]公営企業会計を除く市の会計（有形固定資産）'!D24+'[1]公営企業会計を除く市の会計（有形固定資産）'!D25+'[1]公営企業会計を除く市の会計（有形固定資産）'!D26+'[1]公営企業会計を除く市の会計（有形固定資産）'!D27+'[1]公営企業会計を除く市の会計（有形固定資産）'!D28+'[1]公営企業会計を除く市の会計（有形固定資産）'!D29+'[1]公営企業会計を除く市の会計（有形固定資産）'!D30+'[1]公営企業会計を除く市の会計（有形固定資産）'!D31+[1]水道事業!E5+[1]都祁水道!E5+[1]下水道!E5)/1000</f>
        <v>3688.3429999999998</v>
      </c>
      <c r="G16" s="41">
        <f>('[1]公営企業会計を除く市の会計（有形固定資産）'!E18+'[1]公営企業会計を除く市の会計（有形固定資産）'!E19+'[1]公営企業会計を除く市の会計（有形固定資産）'!E20+'[1]公営企業会計を除く市の会計（有形固定資産）'!E21+'[1]公営企業会計を除く市の会計（有形固定資産）'!E22+'[1]公営企業会計を除く市の会計（有形固定資産）'!E23+'[1]公営企業会計を除く市の会計（有形固定資産）'!E24+'[1]公営企業会計を除く市の会計（有形固定資産）'!E25+'[1]公営企業会計を除く市の会計（有形固定資産）'!E26+'[1]公営企業会計を除く市の会計（有形固定資産）'!E27+'[1]公営企業会計を除く市の会計（有形固定資産）'!E28+'[1]公営企業会計を除く市の会計（有形固定資産）'!E29+'[1]公営企業会計を除く市の会計（有形固定資産）'!E30+'[1]公営企業会計を除く市の会計（有形固定資産）'!E31+[1]水道事業!F5+[1]都祁水道!F5+[1]月ヶ瀬簡易水道!F5+[1]下水道!F5)/1000</f>
        <v>87726841.459000006</v>
      </c>
      <c r="H16" s="48" t="s">
        <v>16</v>
      </c>
      <c r="I16" s="28" t="s">
        <v>16</v>
      </c>
      <c r="J16" s="38">
        <f>('[1]公営企業会計を除く市の会計（有形固定資産）'!H18+'[1]公営企業会計を除く市の会計（有形固定資産）'!H19+'[1]公営企業会計を除く市の会計（有形固定資産）'!H20+'[1]公営企業会計を除く市の会計（有形固定資産）'!H21+'[1]公営企業会計を除く市の会計（有形固定資産）'!H22+'[1]公営企業会計を除く市の会計（有形固定資産）'!H23+'[1]公営企業会計を除く市の会計（有形固定資産）'!H24+'[1]公営企業会計を除く市の会計（有形固定資産）'!H25+'[1]公営企業会計を除く市の会計（有形固定資産）'!H26+'[1]公営企業会計を除く市の会計（有形固定資産）'!H27+'[1]公営企業会計を除く市の会計（有形固定資産）'!H28+'[1]公営企業会計を除く市の会計（有形固定資産）'!H29+'[1]公営企業会計を除く市の会計（有形固定資産）'!H30+'[1]公営企業会計を除く市の会計（有形固定資産）'!H31+[1]水道事業!K5+[1]都祁水道!K5+[1]月ヶ瀬簡易水道!K5+[1]下水道!K5)/1000</f>
        <v>87726841.459000006</v>
      </c>
      <c r="K16" s="23"/>
      <c r="L16" s="24">
        <v>87726841</v>
      </c>
      <c r="M16" s="24">
        <f t="shared" si="0"/>
        <v>0.45900000631809235</v>
      </c>
    </row>
    <row r="17" spans="1:13" ht="20.100000000000001" customHeight="1">
      <c r="A17" s="6"/>
      <c r="B17" s="49" t="s">
        <v>18</v>
      </c>
      <c r="C17" s="49"/>
      <c r="D17" s="41">
        <f>('[1]公営企業会計を除く市の会計（有形固定資産）'!B32+'[1]公営企業会計を除く市の会計（有形固定資産）'!B33+'[1]公営企業会計を除く市の会計（有形固定資産）'!B34+'[1]公営企業会計を除く市の会計（有形固定資産）'!B35+'[1]公営企業会計を除く市の会計（有形固定資産）'!B36+'[1]公営企業会計を除く市の会計（有形固定資産）'!B37+'[1]公営企業会計を除く市の会計（有形固定資産）'!B38+'[1]公営企業会計を除く市の会計（有形固定資産）'!B39+'[1]公営企業会計を除く市の会計（有形固定資産）'!B40+'[1]公営企業会計を除く市の会計（有形固定資産）'!B41+'[1]公営企業会計を除く市の会計（有形固定資産）'!B42+'[1]公営企業会計を除く市の会計（有形固定資産）'!B43+'[1]公営企業会計を除く市の会計（有形固定資産）'!B44+'[1]公営企業会計を除く市の会計（有形固定資産）'!B45+[1]水道事業!C6+[1]都祁水道!C6+[1]月ヶ瀬簡易水道!C6+[1]下水道!C6)/1000</f>
        <v>30624224.631999999</v>
      </c>
      <c r="E17" s="50">
        <f>('[1]公営企業会計を除く市の会計（有形固定資産）'!C32+'[1]公営企業会計を除く市の会計（有形固定資産）'!C33+'[1]公営企業会計を除く市の会計（有形固定資産）'!C34+'[1]公営企業会計を除く市の会計（有形固定資産）'!C35+'[1]公営企業会計を除く市の会計（有形固定資産）'!C36+'[1]公営企業会計を除く市の会計（有形固定資産）'!C37+'[1]公営企業会計を除く市の会計（有形固定資産）'!C38+'[1]公営企業会計を除く市の会計（有形固定資産）'!C39+'[1]公営企業会計を除く市の会計（有形固定資産）'!C40+'[1]公営企業会計を除く市の会計（有形固定資産）'!C41+'[1]公営企業会計を除く市の会計（有形固定資産）'!C42+'[1]公営企業会計を除く市の会計（有形固定資産）'!C43+'[1]公営企業会計を除く市の会計（有形固定資産）'!C44+'[1]公営企業会計を除く市の会計（有形固定資産）'!C45+[1]水道事業!D6+[1]下水道!D6)/1000</f>
        <v>113836.2</v>
      </c>
      <c r="F17" s="32">
        <f>([1]水道事業!E6+[1]都祁水道!E6+[1]月ヶ瀬簡易水道!E6+[1]下水道!E6)/1000</f>
        <v>12928.251</v>
      </c>
      <c r="G17" s="41">
        <f>('[1]公営企業会計を除く市の会計（有形固定資産）'!E32+'[1]公営企業会計を除く市の会計（有形固定資産）'!E33+'[1]公営企業会計を除く市の会計（有形固定資産）'!E34+'[1]公営企業会計を除く市の会計（有形固定資産）'!E35+'[1]公営企業会計を除く市の会計（有形固定資産）'!E36+'[1]公営企業会計を除く市の会計（有形固定資産）'!E37+'[1]公営企業会計を除く市の会計（有形固定資産）'!E38+'[1]公営企業会計を除く市の会計（有形固定資産）'!E39+'[1]公営企業会計を除く市の会計（有形固定資産）'!E40+'[1]公営企業会計を除く市の会計（有形固定資産）'!E41+'[1]公営企業会計を除く市の会計（有形固定資産）'!E42+'[1]公営企業会計を除く市の会計（有形固定資産）'!E43+'[1]公営企業会計を除く市の会計（有形固定資産）'!E44+'[1]公営企業会計を除く市の会計（有形固定資産）'!E45+[1]水道事業!F6+[1]都祁水道!F6+[1]月ヶ瀬簡易水道!F6+[1]下水道!F6)/1000</f>
        <v>30725132.581</v>
      </c>
      <c r="H17" s="47">
        <f>('[1]公営企業会計を除く市の会計（有形固定資産）'!F32+'[1]公営企業会計を除く市の会計（有形固定資産）'!F33+'[1]公営企業会計を除く市の会計（有形固定資産）'!F34+'[1]公営企業会計を除く市の会計（有形固定資産）'!F35+'[1]公営企業会計を除く市の会計（有形固定資産）'!F36+'[1]公営企業会計を除く市の会計（有形固定資産）'!F37+'[1]公営企業会計を除く市の会計（有形固定資産）'!F38+'[1]公営企業会計を除く市の会計（有形固定資産）'!F39+'[1]公営企業会計を除く市の会計（有形固定資産）'!F40+'[1]公営企業会計を除く市の会計（有形固定資産）'!F41+'[1]公営企業会計を除く市の会計（有形固定資産）'!F42+'[1]公営企業会計を除く市の会計（有形固定資産）'!F43+'[1]公営企業会計を除く市の会計（有形固定資産）'!F44+'[1]公営企業会計を除く市の会計（有形固定資産）'!F45+[1]水道事業!J6+[1]都祁水道!J6+[1]月ヶ瀬簡易水道!J6+[1]下水道!J6)/1000</f>
        <v>19236397.192000002</v>
      </c>
      <c r="I17" s="37">
        <f>('[1]公営企業会計を除く市の会計（有形固定資産）'!G32+'[1]公営企業会計を除く市の会計（有形固定資産）'!G33+'[1]公営企業会計を除く市の会計（有形固定資産）'!G34+'[1]公営企業会計を除く市の会計（有形固定資産）'!G35+'[1]公営企業会計を除く市の会計（有形固定資産）'!G36+'[1]公営企業会計を除く市の会計（有形固定資産）'!G37+'[1]公営企業会計を除く市の会計（有形固定資産）'!G38+'[1]公営企業会計を除く市の会計（有形固定資産）'!G39+'[1]公営企業会計を除く市の会計（有形固定資産）'!G40+'[1]公営企業会計を除く市の会計（有形固定資産）'!G41+'[1]公営企業会計を除く市の会計（有形固定資産）'!G42+'[1]公営企業会計を除く市の会計（有形固定資産）'!G43+'[1]公営企業会計を除く市の会計（有形固定資産）'!G44+'[1]公営企業会計を除く市の会計（有形固定資産）'!G45+[1]水道事業!H6-[1]水道事業!I6+[1]都祁水道!H6-[1]都祁水道!I6+[1]月ヶ瀬簡易水道!H6-[1]月ヶ瀬簡易水道!I6+[1]下水道!H6-[1]下水道!I6)/1000</f>
        <v>442413.45299999998</v>
      </c>
      <c r="J17" s="38">
        <f>('[1]公営企業会計を除く市の会計（有形固定資産）'!H32+'[1]公営企業会計を除く市の会計（有形固定資産）'!H33+'[1]公営企業会計を除く市の会計（有形固定資産）'!H34+'[1]公営企業会計を除く市の会計（有形固定資産）'!H35+'[1]公営企業会計を除く市の会計（有形固定資産）'!H36+'[1]公営企業会計を除く市の会計（有形固定資産）'!H37+'[1]公営企業会計を除く市の会計（有形固定資産）'!H38+'[1]公営企業会計を除く市の会計（有形固定資産）'!H39+'[1]公営企業会計を除く市の会計（有形固定資産）'!H40+'[1]公営企業会計を除く市の会計（有形固定資産）'!H41+'[1]公営企業会計を除く市の会計（有形固定資産）'!H42+'[1]公営企業会計を除く市の会計（有形固定資産）'!H43+'[1]公営企業会計を除く市の会計（有形固定資産）'!H44+'[1]公営企業会計を除く市の会計（有形固定資産）'!H45+[1]水道事業!K6+[1]都祁水道!K6+[1]月ヶ瀬簡易水道!K6+[1]下水道!K6)/1000</f>
        <v>11488735.389</v>
      </c>
      <c r="K17" s="23"/>
      <c r="L17" s="24">
        <v>11488735</v>
      </c>
      <c r="M17" s="24">
        <f t="shared" si="0"/>
        <v>0.38900000043213367</v>
      </c>
    </row>
    <row r="18" spans="1:13" ht="20.100000000000001" customHeight="1">
      <c r="A18" s="6"/>
      <c r="B18" s="51" t="s">
        <v>19</v>
      </c>
      <c r="C18" s="51"/>
      <c r="D18" s="41">
        <f>('[1]公営企業会計を除く市の会計（有形固定資産）'!B46+'[1]公営企業会計を除く市の会計（有形固定資産）'!B47+'[1]公営企業会計を除く市の会計（有形固定資産）'!B48+'[1]公営企業会計を除く市の会計（有形固定資産）'!B49+'[1]公営企業会計を除く市の会計（有形固定資産）'!B50+'[1]公営企業会計を除く市の会計（有形固定資産）'!B51+'[1]公営企業会計を除く市の会計（有形固定資産）'!B52+'[1]公営企業会計を除く市の会計（有形固定資産）'!B59+[1]水道事業!C7+[1]都祁水道!C7+[1]月ヶ瀬簡易水道!C7+[1]下水道!C7)/1000</f>
        <v>410694745.90100002</v>
      </c>
      <c r="E18" s="41">
        <f>('[1]公営企業会計を除く市の会計（有形固定資産）'!C46+'[1]公営企業会計を除く市の会計（有形固定資産）'!C47+'[1]公営企業会計を除く市の会計（有形固定資産）'!C48+'[1]公営企業会計を除く市の会計（有形固定資産）'!C52+[1]水道事業!D7+[1]都祁水道!D7+[1]下水道!D7)/1000+[1]山辺環境衛生組合済!E18</f>
        <v>2076330.6340000001</v>
      </c>
      <c r="F18" s="32">
        <f>(+'[1]公営企業会計を除く市の会計（有形固定資産）'!D52+[1]水道事業!E7+[1]都祁水道!E7+[1]月ヶ瀬簡易水道!E7)/1000</f>
        <v>72466.845000000001</v>
      </c>
      <c r="G18" s="41">
        <f>('[1]公営企業会計を除く市の会計（有形固定資産）'!E46+'[1]公営企業会計を除く市の会計（有形固定資産）'!E47+'[1]公営企業会計を除く市の会計（有形固定資産）'!E48+'[1]公営企業会計を除く市の会計（有形固定資産）'!E49+'[1]公営企業会計を除く市の会計（有形固定資産）'!E50+'[1]公営企業会計を除く市の会計（有形固定資産）'!E51+'[1]公営企業会計を除く市の会計（有形固定資産）'!E52+'[1]公営企業会計を除く市の会計（有形固定資産）'!E53+'[1]公営企業会計を除く市の会計（有形固定資産）'!E54+'[1]公営企業会計を除く市の会計（有形固定資産）'!E55+'[1]公営企業会計を除く市の会計（有形固定資産）'!E56+'[1]公営企業会計を除く市の会計（有形固定資産）'!E57+'[1]公営企業会計を除く市の会計（有形固定資産）'!E58+'[1]公営企業会計を除く市の会計（有形固定資産）'!E59+[1]水道事業!F7+[1]都祁水道!F7+[1]月ヶ瀬簡易水道!F7+[1]下水道!F7)/1000+[1]山辺環境衛生組合済!G18</f>
        <v>412698609.69</v>
      </c>
      <c r="H18" s="47">
        <f>('[1]公営企業会計を除く市の会計（有形固定資産）'!F46+'[1]公営企業会計を除く市の会計（有形固定資産）'!F47+'[1]公営企業会計を除く市の会計（有形固定資産）'!F48+'[1]公営企業会計を除く市の会計（有形固定資産）'!F49+'[1]公営企業会計を除く市の会計（有形固定資産）'!F50+'[1]公営企業会計を除く市の会計（有形固定資産）'!F51+'[1]公営企業会計を除く市の会計（有形固定資産）'!F52+'[1]公営企業会計を除く市の会計（有形固定資産）'!F53+'[1]公営企業会計を除く市の会計（有形固定資産）'!F54+'[1]公営企業会計を除く市の会計（有形固定資産）'!F55+'[1]公営企業会計を除く市の会計（有形固定資産）'!F56+'[1]公営企業会計を除く市の会計（有形固定資産）'!F57+'[1]公営企業会計を除く市の会計（有形固定資産）'!F58+'[1]公営企業会計を除く市の会計（有形固定資産）'!F59+[1]水道事業!J7+[1]都祁水道!J7+[1]月ヶ瀬簡易水道!J7+[1]下水道!J7)/1000+[1]山辺環境衛生組合済!H18</f>
        <v>235503396.63800001</v>
      </c>
      <c r="I18" s="37">
        <f>('[1]公営企業会計を除く市の会計（有形固定資産）'!G46+'[1]公営企業会計を除く市の会計（有形固定資産）'!G47+'[1]公営企業会計を除く市の会計（有形固定資産）'!G48+'[1]公営企業会計を除く市の会計（有形固定資産）'!G49+'[1]公営企業会計を除く市の会計（有形固定資産）'!G50+'[1]公営企業会計を除く市の会計（有形固定資産）'!G51+'[1]公営企業会計を除く市の会計（有形固定資産）'!G52+'[1]公営企業会計を除く市の会計（有形固定資産）'!G53+'[1]公営企業会計を除く市の会計（有形固定資産）'!G54+'[1]公営企業会計を除く市の会計（有形固定資産）'!G55+'[1]公営企業会計を除く市の会計（有形固定資産）'!G56+'[1]公営企業会計を除く市の会計（有形固定資産）'!G57+'[1]公営企業会計を除く市の会計（有形固定資産）'!G58+'[1]公営企業会計を除く市の会計（有形固定資産）'!G59+[1]水道事業!H7-[1]水道事業!I7+[1]都祁水道!H7-[1]都祁水道!I7+[1]月ヶ瀬簡易水道!H7-[1]月ヶ瀬簡易水道!I7+[1]下水道!H7-[1]下水道!I7)/1000+[1]山辺環境衛生組合済!I18</f>
        <v>10118432.634</v>
      </c>
      <c r="J18" s="38">
        <f>('[1]公営企業会計を除く市の会計（有形固定資産）'!H46+'[1]公営企業会計を除く市の会計（有形固定資産）'!H47+'[1]公営企業会計を除く市の会計（有形固定資産）'!H48+'[1]公営企業会計を除く市の会計（有形固定資産）'!H49+'[1]公営企業会計を除く市の会計（有形固定資産）'!H50+'[1]公営企業会計を除く市の会計（有形固定資産）'!H51+'[1]公営企業会計を除く市の会計（有形固定資産）'!H52+'[1]公営企業会計を除く市の会計（有形固定資産）'!H53+'[1]公営企業会計を除く市の会計（有形固定資産）'!H54+'[1]公営企業会計を除く市の会計（有形固定資産）'!H55+'[1]公営企業会計を除く市の会計（有形固定資産）'!H56+'[1]公営企業会計を除く市の会計（有形固定資産）'!H57+'[1]公営企業会計を除く市の会計（有形固定資産）'!H58+'[1]公営企業会計を除く市の会計（有形固定資産）'!H59+[1]水道事業!K7+[1]都祁水道!K7+[1]月ヶ瀬簡易水道!K7+[1]下水道!K7)/1000+[1]山辺環境衛生組合済!J18</f>
        <v>177195213.05199999</v>
      </c>
      <c r="K18" s="23"/>
      <c r="L18" s="24">
        <v>177195213</v>
      </c>
      <c r="M18" s="24">
        <f t="shared" si="0"/>
        <v>5.1999986171722412E-2</v>
      </c>
    </row>
    <row r="19" spans="1:13" ht="20.100000000000001" customHeight="1">
      <c r="A19" s="6"/>
      <c r="B19" s="51" t="s">
        <v>23</v>
      </c>
      <c r="C19" s="51"/>
      <c r="D19" s="32">
        <f>([1]水道事業!C12+[1]都祁水道!C12+[1]月ヶ瀬簡易水道!C12+[1]下水道!C12)/1000</f>
        <v>22196573.313000001</v>
      </c>
      <c r="E19" s="32">
        <f>([1]水道事業!D12+[1]都祁水道!D12+[1]月ヶ瀬簡易水道!D12+[1]下水道!D12)/1000</f>
        <v>191049.848</v>
      </c>
      <c r="F19" s="32">
        <f>([1]水道事業!E12+[1]都祁水道!E12+[1]月ヶ瀬簡易水道!E12+[1]下水道!E12)/1000</f>
        <v>161796.071</v>
      </c>
      <c r="G19" s="32">
        <f>([1]水道事業!F12+[1]都祁水道!F12+[1]月ヶ瀬簡易水道!F12+[1]下水道!F12)/1000</f>
        <v>22225827.09</v>
      </c>
      <c r="H19" s="52">
        <f>([1]水道事業!J12+[1]都祁水道!J12+[1]月ヶ瀬簡易水道!J12+[1]下水道!J12)/1000</f>
        <v>15883905.476</v>
      </c>
      <c r="I19" s="53">
        <f>([1]水道事業!H12-[1]水道事業!I12+[1]都祁水道!H12-[1]都祁水道!I12+[1]月ヶ瀬簡易水道!H12-[1]月ヶ瀬簡易水道!I12+[1]下水道!H12-[1]下水道!I12)/1000</f>
        <v>518915.7</v>
      </c>
      <c r="J19" s="33">
        <f>([1]水道事業!K12+[1]都祁水道!K12+[1]月ヶ瀬簡易水道!K12+[1]下水道!K12)/1000</f>
        <v>6341921.6140000001</v>
      </c>
      <c r="K19" s="23"/>
      <c r="L19" s="24">
        <v>6341922</v>
      </c>
      <c r="M19" s="24">
        <f t="shared" si="0"/>
        <v>-0.38599999994039536</v>
      </c>
    </row>
    <row r="20" spans="1:13" ht="20.100000000000001" customHeight="1">
      <c r="A20" s="6"/>
      <c r="B20" s="49" t="s">
        <v>24</v>
      </c>
      <c r="C20" s="49"/>
      <c r="D20" s="50">
        <f>('[1]公営企業会計を除く市の会計（有形固定資産）'!B61+[1]水道事業!C16+[1]下水道!C16)/1000</f>
        <v>1497252.9620000001</v>
      </c>
      <c r="E20" s="41">
        <f>('[1]公営企業会計を除く市の会計（有形固定資産）'!C61+[1]水道事業!D16+[1]下水道!D16)/1000</f>
        <v>2118810.0019999999</v>
      </c>
      <c r="F20" s="41">
        <f>('[1]公営企業会計を除く市の会計（有形固定資産）'!D61+[1]水道事業!E16+[1]下水道!E16)/1000</f>
        <v>37196.211000000003</v>
      </c>
      <c r="G20" s="41">
        <f>('[1]公営企業会計を除く市の会計（有形固定資産）'!E61+[1]水道事業!F16+[1]下水道!F16)/1000</f>
        <v>3578866.753</v>
      </c>
      <c r="H20" s="43" t="s">
        <v>16</v>
      </c>
      <c r="I20" s="31" t="s">
        <v>16</v>
      </c>
      <c r="J20" s="38">
        <f>('[1]公営企業会計を除く市の会計（有形固定資産）'!H61+[1]水道事業!K16+[1]下水道!K16)/1000</f>
        <v>3578866.753</v>
      </c>
      <c r="K20" s="23"/>
      <c r="L20" s="24">
        <v>3578867</v>
      </c>
      <c r="M20" s="24">
        <f t="shared" si="0"/>
        <v>-0.24699999997392297</v>
      </c>
    </row>
    <row r="21" spans="1:13" ht="20.100000000000001" customHeight="1">
      <c r="A21" s="6"/>
      <c r="B21" s="51" t="s">
        <v>27</v>
      </c>
      <c r="C21" s="51"/>
      <c r="D21" s="41">
        <f>('[1]公営企業会計を除く市の会計（有形固定資産）'!B62+[1]病院事業!C12+[1]病院事業!C14+[1]水道事業!C13+[1]水道事業!C14+[1]月ヶ瀬簡易水道!C14+[1]下水道!C13+[1]下水道!C14+[1]市街地開発済!C13+[1]市街地開発済!C12+[1]生涯学習財団済!C15+[1]総合財団済!C14+[1]清美公社済!C12+[1]清美公社済!C13+[1]清美公社済!C14+[1]市街地開発済!C14+[1]奈良県市町村総合事務組合済!C25)/1000+[1]後期高齢広域連合済!D25+[1]山辺環境衛生組合済!D21+1</f>
        <v>12780117.495999999</v>
      </c>
      <c r="E21" s="41">
        <f>('[1]公営企業会計を除く市の会計（有形固定資産）'!C62+[1]病院事業!D12+[1]病院事業!D14+[1]病院事業!D15+[1]水道事業!D13+[1]水道事業!D14+[1]月ヶ瀬簡易水道!D14+[1]下水道!D13+[1]下水道!D14+[1]市街地開発済!D12+[1]生涯学習財団済!D15+[1]清美公社済!D14+[1]清美公社済!D13+[1]総合財団済!D14)/1000+[1]後期高齢広域連合済!F25+[1]山辺環境衛生組合済!E21-1</f>
        <v>257758.44500000001</v>
      </c>
      <c r="F21" s="41">
        <f>('[1]公営企業会計を除く市の会計（有形固定資産）'!D62+[1]病院事業!E12+[1]病院事業!E14+[1]病院事業!E15+[1]水道事業!E13+[1]水道事業!E14+[1]月ヶ瀬簡易水道!E14+[1]下水道!E13+[1]下水道!E14+[1]まちづくり奈良!E14+[1]清美公社済!E13+[1]清美公社済!E14)/1000+[1]後期高齢広域連合済!H25+[1]山辺環境衛生組合済!F21</f>
        <v>398363.152</v>
      </c>
      <c r="G21" s="41">
        <f>('[1]公営企業会計を除く市の会計（有形固定資産）'!E62+[1]病院事業!F12+[1]病院事業!F14+[1]病院事業!F15+[1]水道事業!F13+[1]水道事業!F14+[1]月ヶ瀬簡易水道!F14+[1]下水道!F13+[1]下水道!F14+[1]市街地開発済!F12+[1]市街地開発済!F13+[1]市街地開発済!F14+[1]生涯学習財団済!F15+[1]総合財団済!F14+[1]まちづくり奈良!F14+[1]清美公社済!F12+[1]清美公社済!F13+[1]清美公社済!F14+[1]奈良県市町村総合事務組合済!F25)/1000+[1]山辺環境衛生組合済!G21+[1]後期高齢広域連合済!J25</f>
        <v>12639512.789000001</v>
      </c>
      <c r="H21" s="36">
        <f>('[1]公営企業会計を除く市の会計（有形固定資産）'!F62+[1]病院事業!J12+[1]病院事業!J13+[1]病院事業!J14+[1]病院事業!J15+[1]水道事業!J13+[1]水道事業!J14+[1]月ヶ瀬簡易水道!J14+[1]下水道!J13+[1]下水道!J14+[1]市街地開発済!J12+[1]市街地開発済!J13+[1]生涯学習財団済!J15+[1]総合財団済!J14+[1]清美公社済!J12+[1]清美公社済!J13+[1]清美公社済!J14+[1]市街地開発済!J14+[1]奈良県市町村総合事務組合済!G25)/1000+[1]後期高齢広域連合済!L25+[1]山辺環境衛生組合済!H21</f>
        <v>8900482.3300000001</v>
      </c>
      <c r="I21" s="37">
        <f>('[1]公営企業会計を除く市の会計（有形固定資産）'!G62+[1]病院事業!H12+[1]病院事業!H13+[1]病院事業!H14+[1]病院事業!H15-[1]病院事業!I12-[1]病院事業!I13-[1]病院事業!I14-[1]病院事業!I15+[1]水道事業!H13+[1]水道事業!H14-[1]水道事業!I13-[1]水道事業!I14+[1]月ヶ瀬簡易水道!H14-[1]月ヶ瀬簡易水道!I14+[1]下水道!H13+[1]下水道!H14-[1]下水道!I13-[1]下水道!I14+[1]市街地開発済!H12+[1]市街地開発済!H14+[1]生涯学習財団済!H15+[1]総合財団済!H14+[1]清美公社済!H12+[1]清美公社済!H13-[1]清美公社済!I13-[1]清美公社済!I14+[1]清美公社済!H14+[1]奈良県市町村総合事務組合済!H25)/1000+[1]山辺環境衛生組合済!I21+[1]後期高齢広域連合済!N25</f>
        <v>421178.685</v>
      </c>
      <c r="J21" s="38">
        <f>G21-H21</f>
        <v>3739030.4590000007</v>
      </c>
      <c r="K21" s="23"/>
      <c r="L21" s="24">
        <v>3739030</v>
      </c>
      <c r="M21" s="24">
        <f>J21-L21</f>
        <v>0.4590000007301569</v>
      </c>
    </row>
    <row r="22" spans="1:13" ht="20.100000000000001" customHeight="1">
      <c r="A22" s="6"/>
      <c r="B22" s="54" t="s">
        <v>28</v>
      </c>
      <c r="C22" s="55"/>
      <c r="D22" s="56">
        <f>D5+D15+D21</f>
        <v>996794769.14100003</v>
      </c>
      <c r="E22" s="56">
        <f t="shared" ref="E22:I22" si="1">E5+E15+E21</f>
        <v>10683292.876</v>
      </c>
      <c r="F22" s="56">
        <f t="shared" si="1"/>
        <v>1054598.071</v>
      </c>
      <c r="G22" s="57">
        <f>G5+G15+G21</f>
        <v>1006423463.946</v>
      </c>
      <c r="H22" s="56">
        <f t="shared" si="1"/>
        <v>429544870.41899997</v>
      </c>
      <c r="I22" s="56">
        <f t="shared" si="1"/>
        <v>16824083.612999998</v>
      </c>
      <c r="J22" s="58">
        <f>J5+J15+J21-1</f>
        <v>576878591.52700007</v>
      </c>
      <c r="K22" s="24"/>
      <c r="L22" s="24"/>
    </row>
    <row r="23" spans="1:13" ht="18.75">
      <c r="A23" s="6"/>
      <c r="B23" s="6"/>
      <c r="C23" s="59"/>
      <c r="D23" s="60"/>
      <c r="E23" s="60"/>
      <c r="F23" s="60"/>
      <c r="G23" s="60"/>
      <c r="H23" s="60"/>
      <c r="I23" s="60"/>
      <c r="J23" s="60"/>
    </row>
    <row r="24" spans="1:13" ht="18.75">
      <c r="A24" s="6"/>
      <c r="B24" s="6"/>
      <c r="C24" s="59"/>
      <c r="D24" s="60"/>
      <c r="E24" s="60"/>
      <c r="F24" s="60"/>
      <c r="G24" s="60"/>
      <c r="H24" s="60"/>
      <c r="I24" s="60"/>
      <c r="J24" s="60"/>
    </row>
    <row r="25" spans="1:13" ht="18.75">
      <c r="A25" s="6"/>
      <c r="B25" s="6"/>
      <c r="C25" s="59"/>
      <c r="D25" s="60"/>
      <c r="E25" s="60"/>
      <c r="F25" s="60"/>
      <c r="G25" s="60"/>
      <c r="H25" s="60"/>
      <c r="I25" s="60"/>
      <c r="J25" s="60"/>
    </row>
    <row r="26" spans="1:13" ht="20.100000000000001" customHeight="1">
      <c r="A26" s="6"/>
      <c r="B26" s="61" t="s">
        <v>29</v>
      </c>
      <c r="C26" s="61"/>
      <c r="D26" s="62"/>
      <c r="E26" s="62"/>
      <c r="F26" s="62"/>
      <c r="G26" s="62"/>
      <c r="H26" s="62"/>
      <c r="I26" s="6"/>
      <c r="J26" s="63" t="s">
        <v>3</v>
      </c>
      <c r="K26" s="63"/>
    </row>
    <row r="27" spans="1:13" ht="20.100000000000001" customHeight="1">
      <c r="A27" s="6"/>
      <c r="B27" s="10" t="s">
        <v>4</v>
      </c>
      <c r="C27" s="10"/>
      <c r="D27" s="10" t="s">
        <v>30</v>
      </c>
      <c r="E27" s="10" t="s">
        <v>31</v>
      </c>
      <c r="F27" s="10" t="s">
        <v>32</v>
      </c>
      <c r="G27" s="10" t="s">
        <v>33</v>
      </c>
      <c r="H27" s="10" t="s">
        <v>34</v>
      </c>
      <c r="I27" s="10" t="s">
        <v>35</v>
      </c>
      <c r="J27" s="64" t="s">
        <v>36</v>
      </c>
      <c r="K27" s="64" t="s">
        <v>28</v>
      </c>
    </row>
    <row r="28" spans="1:13" ht="20.100000000000001" customHeight="1">
      <c r="A28" s="6"/>
      <c r="B28" s="10"/>
      <c r="C28" s="10"/>
      <c r="D28" s="10"/>
      <c r="E28" s="10"/>
      <c r="F28" s="10"/>
      <c r="G28" s="10"/>
      <c r="H28" s="10"/>
      <c r="I28" s="10"/>
      <c r="J28" s="65"/>
      <c r="K28" s="65"/>
    </row>
    <row r="29" spans="1:13" ht="20.100000000000001" customHeight="1">
      <c r="A29" s="6"/>
      <c r="B29" s="66" t="s">
        <v>14</v>
      </c>
      <c r="C29" s="67"/>
      <c r="D29" s="40">
        <f>'[1]公営企業会計を除く市の会計（行政目的別）'!B6/1000</f>
        <v>37180169.119000003</v>
      </c>
      <c r="E29" s="40">
        <f>'[1]公営企業会計を除く市の会計（行政目的別）'!C6/1000</f>
        <v>147974290.641</v>
      </c>
      <c r="F29" s="40">
        <f>'[1]公営企業会計を除く市の会計（行政目的別）'!D6/1000</f>
        <v>18694567.094999999</v>
      </c>
      <c r="G29" s="68">
        <f>('[1]公営企業会計を除く市の会計（行政目的別）'!E6+[1]病院事業!K5+[1]病院事業!K6+[1]病院事業!K7+[1]病院事業!K17+[1]清美公社済!K5+[1]清美公社済!K6+[1]清美公社済!K7+[1]病院事業!F16)/1000+[1]山辺環境衛生組合済!G29</f>
        <v>15240750.970000001</v>
      </c>
      <c r="H29" s="40">
        <f>('[1]公営企業会計を除く市の会計（行政目的別）'!F6+[1]市街地開発済!K6)/1000</f>
        <v>4497242.2290000003</v>
      </c>
      <c r="I29" s="40">
        <f>'[1]公営企業会計を除く市の会計（行政目的別）'!G6/1000</f>
        <v>5524811.5530000003</v>
      </c>
      <c r="J29" s="40">
        <f>('[1]公営企業会計を除く市の会計（行政目的別）'!H6+[1]奈良県市町村総合事務組合済!I30)/1000+[1]後期高齢広域連合済!R32</f>
        <v>57696153.193999998</v>
      </c>
      <c r="K29" s="69">
        <f>SUM(D29:J29)-1</f>
        <v>286807983.801</v>
      </c>
      <c r="L29" s="24">
        <f>J5-K29</f>
        <v>0</v>
      </c>
    </row>
    <row r="30" spans="1:13" ht="20.100000000000001" customHeight="1">
      <c r="A30" s="6"/>
      <c r="B30" s="29" t="s">
        <v>26</v>
      </c>
      <c r="C30" s="29"/>
      <c r="D30" s="34">
        <f>'[1]公営企業会計を除く市の会計（行政目的別）'!B7/1000</f>
        <v>16250690.15</v>
      </c>
      <c r="E30" s="34">
        <f>'[1]公営企業会計を除く市の会計（行政目的別）'!C7/1000</f>
        <v>121721573.605</v>
      </c>
      <c r="F30" s="34">
        <f>'[1]公営企業会計を除く市の会計（行政目的別）'!D7/1000</f>
        <v>9447048.9159999993</v>
      </c>
      <c r="G30" s="34">
        <f>('[1]公営企業会計を除く市の会計（行政目的別）'!E7+[1]病院事業!K5+[1]清美公社済!K5)/1000+[1]山辺環境衛生組合済!G30</f>
        <v>4983324.3890000004</v>
      </c>
      <c r="H30" s="34">
        <f>'[1]公営企業会計を除く市の会計（行政目的別）'!F7/1000</f>
        <v>2889987.4780000001</v>
      </c>
      <c r="I30" s="34">
        <f>'[1]公営企業会計を除く市の会計（行政目的別）'!G7/1000</f>
        <v>2287875.9240000001</v>
      </c>
      <c r="J30" s="34">
        <f>('[1]公営企業会計を除く市の会計（行政目的別）'!H7+[1]奈良県市町村総合事務組合済!I31)/1000</f>
        <v>36869970.785999998</v>
      </c>
      <c r="K30" s="70">
        <f>SUM(D30:J30)</f>
        <v>194450471.24799997</v>
      </c>
      <c r="L30" s="24">
        <f>J6-K30</f>
        <v>0</v>
      </c>
    </row>
    <row r="31" spans="1:13" ht="20.100000000000001" customHeight="1">
      <c r="A31" s="6"/>
      <c r="B31" s="29" t="s">
        <v>17</v>
      </c>
      <c r="C31" s="29"/>
      <c r="D31" s="31" t="s">
        <v>16</v>
      </c>
      <c r="E31" s="31" t="s">
        <v>16</v>
      </c>
      <c r="F31" s="31" t="s">
        <v>16</v>
      </c>
      <c r="G31" s="30">
        <f>[1]病院事業!K17/1000</f>
        <v>731.64</v>
      </c>
      <c r="H31" s="31" t="s">
        <v>16</v>
      </c>
      <c r="I31" s="31" t="s">
        <v>16</v>
      </c>
      <c r="J31" s="31" t="s">
        <v>16</v>
      </c>
      <c r="K31" s="71">
        <f>SUM(D31:J31)</f>
        <v>731.64</v>
      </c>
      <c r="L31" s="24">
        <f t="shared" ref="L31:L44" si="2">J7-K31</f>
        <v>0</v>
      </c>
    </row>
    <row r="32" spans="1:13" ht="20.100000000000001" customHeight="1">
      <c r="A32" s="6"/>
      <c r="B32" s="39" t="s">
        <v>18</v>
      </c>
      <c r="C32" s="39"/>
      <c r="D32" s="34">
        <f>('[1]公営企業会計を除く市の会計（行政目的別）'!B9+'[1]公営企業会計を除く市の会計（行政目的別）'!B10)/1000</f>
        <v>20289925.425999999</v>
      </c>
      <c r="E32" s="34">
        <f>('[1]公営企業会計を除く市の会計（行政目的別）'!C9+'[1]公営企業会計を除く市の会計（行政目的別）'!C10)/1000</f>
        <v>24381203.791999999</v>
      </c>
      <c r="F32" s="34">
        <f>('[1]公営企業会計を除く市の会計（行政目的別）'!D9+'[1]公営企業会計を除く市の会計（行政目的別）'!D10)/1000</f>
        <v>8901083.3269999996</v>
      </c>
      <c r="G32" s="34">
        <f>('[1]公営企業会計を除く市の会計（行政目的別）'!E9+'[1]公営企業会計を除く市の会計（行政目的別）'!E10+[1]病院事業!K6+[1]清美公社済!K6)/1000+[1]山辺環境衛生組合済!G32</f>
        <v>8083453.9560000002</v>
      </c>
      <c r="H32" s="34">
        <f>('[1]公営企業会計を除く市の会計（行政目的別）'!F9+'[1]公営企業会計を除く市の会計（行政目的別）'!F10+[1]市街地開発済!K6)/1000</f>
        <v>1571280.118</v>
      </c>
      <c r="I32" s="34">
        <f>('[1]公営企業会計を除く市の会計（行政目的別）'!G9+'[1]公営企業会計を除く市の会計（行政目的別）'!G10)/1000</f>
        <v>2720279.9169999999</v>
      </c>
      <c r="J32" s="34">
        <f>('[1]公営企業会計を除く市の会計（行政目的別）'!H9+'[1]公営企業会計を除く市の会計（行政目的別）'!H10+[1]奈良県市町村総合事務組合済!I33)/1000+[1]後期高齢広域連合済!R35</f>
        <v>19501383.815000001</v>
      </c>
      <c r="K32" s="70">
        <f>SUM(D32:J32)</f>
        <v>85448610.350999996</v>
      </c>
      <c r="L32" s="24">
        <f t="shared" si="2"/>
        <v>0</v>
      </c>
    </row>
    <row r="33" spans="1:12" ht="20.100000000000001" customHeight="1">
      <c r="A33" s="6"/>
      <c r="B33" s="29" t="s">
        <v>19</v>
      </c>
      <c r="C33" s="29"/>
      <c r="D33" s="34">
        <f>'[1]公営企業会計を除く市の会計（行政目的別）'!B11/1000</f>
        <v>639553.54299999995</v>
      </c>
      <c r="E33" s="34">
        <f>'[1]公営企業会計を除く市の会計（行政目的別）'!C11/1000</f>
        <v>653166.56400000001</v>
      </c>
      <c r="F33" s="34">
        <f>'[1]公営企業会計を除く市の会計（行政目的別）'!D11/1000</f>
        <v>203909.372</v>
      </c>
      <c r="G33" s="34">
        <f>('[1]公営企業会計を除く市の会計（行政目的別）'!E11+[1]病院事業!K7+[1]清美公社済!K7)/1000</f>
        <v>1501947.4850000001</v>
      </c>
      <c r="H33" s="34">
        <f>'[1]公営企業会計を除く市の会計（行政目的別）'!F11/1000</f>
        <v>35974.633000000002</v>
      </c>
      <c r="I33" s="34">
        <f>'[1]公営企業会計を除く市の会計（行政目的別）'!G11/1000</f>
        <v>515105.712</v>
      </c>
      <c r="J33" s="34">
        <f>('[1]公営企業会計を除く市の会計（行政目的別）'!H11+[1]奈良県市町村総合事務組合済!I34)/1000</f>
        <v>669029.07299999997</v>
      </c>
      <c r="K33" s="70">
        <f>SUM(D33:J33)</f>
        <v>4218686.3819999993</v>
      </c>
      <c r="L33" s="24">
        <f>J9-K33</f>
        <v>0</v>
      </c>
    </row>
    <row r="34" spans="1:12" ht="20.100000000000001" customHeight="1">
      <c r="A34" s="6"/>
      <c r="B34" s="42" t="s">
        <v>20</v>
      </c>
      <c r="C34" s="42"/>
      <c r="D34" s="31" t="s">
        <v>16</v>
      </c>
      <c r="E34" s="31" t="s">
        <v>16</v>
      </c>
      <c r="F34" s="31" t="s">
        <v>16</v>
      </c>
      <c r="G34" s="31" t="s">
        <v>16</v>
      </c>
      <c r="H34" s="31" t="s">
        <v>16</v>
      </c>
      <c r="I34" s="31" t="s">
        <v>16</v>
      </c>
      <c r="J34" s="31" t="s">
        <v>16</v>
      </c>
      <c r="K34" s="72" t="s">
        <v>16</v>
      </c>
      <c r="L34" s="24"/>
    </row>
    <row r="35" spans="1:12" ht="20.100000000000001" customHeight="1">
      <c r="A35" s="6"/>
      <c r="B35" s="45" t="s">
        <v>21</v>
      </c>
      <c r="C35" s="45"/>
      <c r="D35" s="31" t="s">
        <v>16</v>
      </c>
      <c r="E35" s="31" t="s">
        <v>16</v>
      </c>
      <c r="F35" s="31" t="s">
        <v>16</v>
      </c>
      <c r="G35" s="31" t="s">
        <v>16</v>
      </c>
      <c r="H35" s="31" t="s">
        <v>16</v>
      </c>
      <c r="I35" s="31" t="s">
        <v>16</v>
      </c>
      <c r="J35" s="31" t="s">
        <v>16</v>
      </c>
      <c r="K35" s="72" t="s">
        <v>16</v>
      </c>
      <c r="L35" s="24"/>
    </row>
    <row r="36" spans="1:12" ht="20.100000000000001" customHeight="1">
      <c r="A36" s="6"/>
      <c r="B36" s="42" t="s">
        <v>22</v>
      </c>
      <c r="C36" s="42"/>
      <c r="D36" s="31" t="s">
        <v>16</v>
      </c>
      <c r="E36" s="31" t="s">
        <v>16</v>
      </c>
      <c r="F36" s="31" t="s">
        <v>16</v>
      </c>
      <c r="G36" s="31" t="s">
        <v>16</v>
      </c>
      <c r="H36" s="31" t="s">
        <v>16</v>
      </c>
      <c r="I36" s="31" t="s">
        <v>16</v>
      </c>
      <c r="J36" s="31" t="s">
        <v>16</v>
      </c>
      <c r="K36" s="72" t="s">
        <v>16</v>
      </c>
      <c r="L36" s="24"/>
    </row>
    <row r="37" spans="1:12" ht="20.100000000000001" customHeight="1">
      <c r="A37" s="6"/>
      <c r="B37" s="29" t="s">
        <v>23</v>
      </c>
      <c r="C37" s="29"/>
      <c r="D37" s="31" t="s">
        <v>16</v>
      </c>
      <c r="E37" s="31" t="s">
        <v>16</v>
      </c>
      <c r="F37" s="31" t="s">
        <v>16</v>
      </c>
      <c r="G37" s="31" t="s">
        <v>16</v>
      </c>
      <c r="H37" s="31" t="s">
        <v>16</v>
      </c>
      <c r="I37" s="31" t="s">
        <v>16</v>
      </c>
      <c r="J37" s="43" t="s">
        <v>16</v>
      </c>
      <c r="K37" s="72" t="s">
        <v>16</v>
      </c>
      <c r="L37" s="24"/>
    </row>
    <row r="38" spans="1:12" ht="20.100000000000001" customHeight="1">
      <c r="A38" s="6"/>
      <c r="B38" s="29" t="s">
        <v>24</v>
      </c>
      <c r="C38" s="29"/>
      <c r="D38" s="31" t="s">
        <v>16</v>
      </c>
      <c r="E38" s="34">
        <f>'[1]公営企業会計を除く市の会計（行政目的別）'!C16/1000</f>
        <v>1218346.68</v>
      </c>
      <c r="F38" s="34">
        <f>'[1]公営企業会計を除く市の会計（行政目的別）'!D16/1000</f>
        <v>142525.48000000001</v>
      </c>
      <c r="G38" s="30">
        <f>('[1]公営企業会計を除く市の会計（行政目的別）'!E16+[1]病院事業!D16)/1000</f>
        <v>671293.5</v>
      </c>
      <c r="H38" s="31" t="s">
        <v>16</v>
      </c>
      <c r="I38" s="30">
        <f>'[1]公営企業会計を除く市の会計（行政目的別）'!G16/1000</f>
        <v>1550</v>
      </c>
      <c r="J38" s="35">
        <f>'[1]公営企業会計を除く市の会計（行政目的別）'!H16/1000</f>
        <v>655769.52</v>
      </c>
      <c r="K38" s="70">
        <f>SUM(D38:J38)</f>
        <v>2689485.1799999997</v>
      </c>
      <c r="L38" s="24">
        <f>J14-K38</f>
        <v>0</v>
      </c>
    </row>
    <row r="39" spans="1:12" ht="20.100000000000001" customHeight="1">
      <c r="A39" s="6"/>
      <c r="B39" s="73" t="s">
        <v>25</v>
      </c>
      <c r="C39" s="74"/>
      <c r="D39" s="34">
        <f>('[1]公営企業会計を除く市の会計（行政目的別）'!B17+[1]水道事業!K5+[1]水道事業!K6+[1]水道事業!K7+[1]水道事業!K12+[1]水道事業!K16+[1]都祁水道!K18+[1]月ヶ瀬簡易水道!K5+[1]月ヶ瀬簡易水道!K6+[1]月ヶ瀬簡易水道!K7+[1]月ヶ瀬簡易水道!K12+[1]下水道!K5+[1]下水道!K6+[1]下水道!K7+[1]下水道!K12+[1]下水道!K16)/1000</f>
        <v>284446795.93699998</v>
      </c>
      <c r="E39" s="31" t="s">
        <v>16</v>
      </c>
      <c r="F39" s="30">
        <f>'[1]公営企業会計を除く市の会計（行政目的別）'!D17/1000</f>
        <v>156171.30499999999</v>
      </c>
      <c r="G39" s="30">
        <f>'[1]公営企業会計を除く市の会計（行政目的別）'!E17/1000+[1]山辺環境衛生組合済!G42</f>
        <v>1158783.912</v>
      </c>
      <c r="H39" s="30">
        <f>'[1]公営企業会計を除く市の会計（行政目的別）'!F17/1000</f>
        <v>263044.45500000002</v>
      </c>
      <c r="I39" s="30">
        <f>'[1]公営企業会計を除く市の会計（行政目的別）'!G17/1000</f>
        <v>112441.683</v>
      </c>
      <c r="J39" s="30">
        <f>'[1]公営企業会計を除く市の会計（行政目的別）'!H17/1000</f>
        <v>194340.97500000001</v>
      </c>
      <c r="K39" s="70">
        <f>SUM(D39:J39)</f>
        <v>286331578.26700002</v>
      </c>
      <c r="L39" s="24">
        <f>J15-K39</f>
        <v>0</v>
      </c>
    </row>
    <row r="40" spans="1:12" ht="20.100000000000001" customHeight="1">
      <c r="A40" s="6"/>
      <c r="B40" s="29" t="s">
        <v>26</v>
      </c>
      <c r="C40" s="29"/>
      <c r="D40" s="34">
        <f>('[1]公営企業会計を除く市の会計（行政目的別）'!B18+'[1]公営企業会計を除く市の会計（行政目的別）'!B19+'[1]公営企業会計を除く市の会計（行政目的別）'!B20+'[1]公営企業会計を除く市の会計（行政目的別）'!B21+'[1]公営企業会計を除く市の会計（行政目的別）'!B22+'[1]公営企業会計を除く市の会計（行政目的別）'!B23+'[1]公営企業会計を除く市の会計（行政目的別）'!B24+'[1]公営企業会計を除く市の会計（行政目的別）'!B25+'[1]公営企業会計を除く市の会計（行政目的別）'!B26+'[1]公営企業会計を除く市の会計（行政目的別）'!B27+'[1]公営企業会計を除く市の会計（行政目的別）'!B28+'[1]公営企業会計を除く市の会計（行政目的別）'!B29+'[1]公営企業会計を除く市の会計（行政目的別）'!B30+'[1]公営企業会計を除く市の会計（行政目的別）'!B31+[1]水道事業!K5+[1]都祁水道!K5+[1]月ヶ瀬簡易水道!K5+[1]下水道!K5)/1000</f>
        <v>86010671.209999993</v>
      </c>
      <c r="E40" s="31" t="s">
        <v>16</v>
      </c>
      <c r="F40" s="30">
        <f>('[1]公営企業会計を除く市の会計（行政目的別）'!D18+'[1]公営企業会計を除く市の会計（行政目的別）'!D19+'[1]公営企業会計を除く市の会計（行政目的別）'!D20+'[1]公営企業会計を除く市の会計（行政目的別）'!D21+'[1]公営企業会計を除く市の会計（行政目的別）'!D22+'[1]公営企業会計を除く市の会計（行政目的別）'!D23+'[1]公営企業会計を除く市の会計（行政目的別）'!D24+'[1]公営企業会計を除く市の会計（行政目的別）'!D25+'[1]公営企業会計を除く市の会計（行政目的別）'!D26+'[1]公営企業会計を除く市の会計（行政目的別）'!D27+'[1]公営企業会計を除く市の会計（行政目的別）'!D28+'[1]公営企業会計を除く市の会計（行政目的別）'!D29+'[1]公営企業会計を除く市の会計（行政目的別）'!D30+'[1]公営企業会計を除く市の会計（行政目的別）'!D31)/1000</f>
        <v>156171.30499999999</v>
      </c>
      <c r="G40" s="30">
        <f>('[1]公営企業会計を除く市の会計（行政目的別）'!E18+'[1]公営企業会計を除く市の会計（行政目的別）'!E19+'[1]公営企業会計を除く市の会計（行政目的別）'!E20+'[1]公営企業会計を除く市の会計（行政目的別）'!E21+'[1]公営企業会計を除く市の会計（行政目的別）'!E22+'[1]公営企業会計を除く市の会計（行政目的別）'!E23+'[1]公営企業会計を除く市の会計（行政目的別）'!E24+'[1]公営企業会計を除く市の会計（行政目的別）'!E25+'[1]公営企業会計を除く市の会計（行政目的別）'!E26+'[1]公営企業会計を除く市の会計（行政目的別）'!E27+'[1]公営企業会計を除く市の会計（行政目的別）'!E28+'[1]公営企業会計を除く市の会計（行政目的別）'!E29+'[1]公営企業会計を除く市の会計（行政目的別）'!E30+'[1]公営企業会計を除く市の会計（行政目的別）'!E31)/1000</f>
        <v>1155321.912</v>
      </c>
      <c r="H40" s="30">
        <f>('[1]公営企業会計を除く市の会計（行政目的別）'!F18+'[1]公営企業会計を除く市の会計（行政目的別）'!F19+'[1]公営企業会計を除く市の会計（行政目的別）'!F20+'[1]公営企業会計を除く市の会計（行政目的別）'!F21+'[1]公営企業会計を除く市の会計（行政目的別）'!F22+'[1]公営企業会計を除く市の会計（行政目的別）'!F23+'[1]公営企業会計を除く市の会計（行政目的別）'!F24+'[1]公営企業会計を除く市の会計（行政目的別）'!F25+'[1]公営企業会計を除く市の会計（行政目的別）'!F26+'[1]公営企業会計を除く市の会計（行政目的別）'!F27+'[1]公営企業会計を除く市の会計（行政目的別）'!F28+'[1]公営企業会計を除く市の会計（行政目的別）'!F29+'[1]公営企業会計を除く市の会計（行政目的別）'!F30+'[1]公営企業会計を除く市の会計（行政目的別）'!F31)/1000</f>
        <v>263044.45500000002</v>
      </c>
      <c r="I40" s="30">
        <f>('[1]公営企業会計を除く市の会計（行政目的別）'!G18+'[1]公営企業会計を除く市の会計（行政目的別）'!G19+'[1]公営企業会計を除く市の会計（行政目的別）'!G20+'[1]公営企業会計を除く市の会計（行政目的別）'!G21+'[1]公営企業会計を除く市の会計（行政目的別）'!G22+'[1]公営企業会計を除く市の会計（行政目的別）'!G23+'[1]公営企業会計を除く市の会計（行政目的別）'!G24+'[1]公営企業会計を除く市の会計（行政目的別）'!G25+'[1]公営企業会計を除く市の会計（行政目的別）'!G26+'[1]公営企業会計を除く市の会計（行政目的別）'!G27+'[1]公営企業会計を除く市の会計（行政目的別）'!G28+'[1]公営企業会計を除く市の会計（行政目的別）'!G29+'[1]公営企業会計を除く市の会計（行政目的別）'!G30+'[1]公営企業会計を除く市の会計（行政目的別）'!G31)/1000</f>
        <v>112441.683</v>
      </c>
      <c r="J40" s="30">
        <f>('[1]公営企業会計を除く市の会計（行政目的別）'!H18+'[1]公営企業会計を除く市の会計（行政目的別）'!H19+'[1]公営企業会計を除く市の会計（行政目的別）'!H20+'[1]公営企業会計を除く市の会計（行政目的別）'!H21+'[1]公営企業会計を除く市の会計（行政目的別）'!H22+'[1]公営企業会計を除く市の会計（行政目的別）'!H23+'[1]公営企業会計を除く市の会計（行政目的別）'!H24+'[1]公営企業会計を除く市の会計（行政目的別）'!H25+'[1]公営企業会計を除く市の会計（行政目的別）'!H26+'[1]公営企業会計を除く市の会計（行政目的別）'!H27+'[1]公営企業会計を除く市の会計（行政目的別）'!H28+'[1]公営企業会計を除く市の会計（行政目的別）'!H29+'[1]公営企業会計を除く市の会計（行政目的別）'!H30+'[1]公営企業会計を除く市の会計（行政目的別）'!H31)/1000</f>
        <v>29190.894</v>
      </c>
      <c r="K40" s="70">
        <f>SUM(D40:J40)</f>
        <v>87726841.458999991</v>
      </c>
      <c r="L40" s="24">
        <f t="shared" si="2"/>
        <v>0</v>
      </c>
    </row>
    <row r="41" spans="1:12" ht="20.100000000000001" customHeight="1">
      <c r="A41" s="6"/>
      <c r="B41" s="29" t="s">
        <v>18</v>
      </c>
      <c r="C41" s="29"/>
      <c r="D41" s="34">
        <f>('[1]公営企業会計を除く市の会計（行政目的別）'!B32+'[1]公営企業会計を除く市の会計（行政目的別）'!B38+'[1]公営企業会計を除く市の会計（行政目的別）'!B40+'[1]公営企業会計を除く市の会計（行政目的別）'!B33+'[1]公営企業会計を除く市の会計（行政目的別）'!B42+[1]水道事業!K6+[1]都祁水道!K6+[1]月ヶ瀬簡易水道!K6+[1]下水道!K6)/1000</f>
        <v>11404156.539999999</v>
      </c>
      <c r="E41" s="31" t="s">
        <v>16</v>
      </c>
      <c r="F41" s="31" t="s">
        <v>16</v>
      </c>
      <c r="G41" s="31" t="s">
        <v>16</v>
      </c>
      <c r="H41" s="31" t="s">
        <v>16</v>
      </c>
      <c r="I41" s="31" t="s">
        <v>16</v>
      </c>
      <c r="J41" s="30">
        <f>'[1]公営企業会計を除く市の会計（行政目的別）'!H45/1000</f>
        <v>84578.849000000002</v>
      </c>
      <c r="K41" s="70">
        <f>SUM(D41:J41)</f>
        <v>11488735.388999999</v>
      </c>
      <c r="L41" s="24">
        <f>J17-K41</f>
        <v>0</v>
      </c>
    </row>
    <row r="42" spans="1:12" ht="20.100000000000001" customHeight="1">
      <c r="A42" s="6"/>
      <c r="B42" s="39" t="s">
        <v>19</v>
      </c>
      <c r="C42" s="39"/>
      <c r="D42" s="34">
        <f>('[1]公営企業会計を除く市の会計（行政目的別）'!B46+'[1]公営企業会計を除く市の会計（行政目的別）'!B47+'[1]公営企業会計を除く市の会計（行政目的別）'!B48+'[1]公営企業会計を除く市の会計（行政目的別）'!B49+'[1]公営企業会計を除く市の会計（行政目的別）'!B50+'[1]公営企業会計を除く市の会計（行政目的別）'!B51+'[1]公営企業会計を除く市の会計（行政目的別）'!B52+'[1]公営企業会計を除く市の会計（行政目的別）'!B53+'[1]公営企業会計を除く市の会計（行政目的別）'!B54+'[1]公営企業会計を除く市の会計（行政目的別）'!B55+'[1]公営企業会計を除く市の会計（行政目的別）'!B56+'[1]公営企業会計を除く市の会計（行政目的別）'!B57+'[1]公営企業会計を除く市の会計（行政目的別）'!B58+'[1]公営企業会計を除く市の会計（行政目的別）'!B59+[1]水道事業!K7+[1]都祁水道!K7+[1]月ヶ瀬簡易水道!K7+[1]下水道!K7)/1000</f>
        <v>177111179.81999999</v>
      </c>
      <c r="E42" s="31" t="s">
        <v>16</v>
      </c>
      <c r="F42" s="31" t="s">
        <v>16</v>
      </c>
      <c r="G42" s="30">
        <f>('[1]公営企業会計を除く市の会計（行政目的別）'!E46+'[1]公営企業会計を除く市の会計（行政目的別）'!E47+'[1]公営企業会計を除く市の会計（行政目的別）'!E48+'[1]公営企業会計を除く市の会計（行政目的別）'!E49+'[1]公営企業会計を除く市の会計（行政目的別）'!E50+'[1]公営企業会計を除く市の会計（行政目的別）'!E51+'[1]公営企業会計を除く市の会計（行政目的別）'!E52+'[1]公営企業会計を除く市の会計（行政目的別）'!E53+'[1]公営企業会計を除く市の会計（行政目的別）'!E54+'[1]公営企業会計を除く市の会計（行政目的別）'!E55+'[1]公営企業会計を除く市の会計（行政目的別）'!E56+'[1]公営企業会計を除く市の会計（行政目的別）'!E57+'[1]公営企業会計を除く市の会計（行政目的別）'!E58+'[1]公営企業会計を除く市の会計（行政目的別）'!E59+[1]水道事業!N7+[1]都祁水道!N7+[1]月ヶ瀬簡易水道!N7+[1]下水道!N7)/1000+[1]山辺環境衛生組合済!G42</f>
        <v>3462</v>
      </c>
      <c r="H42" s="31" t="s">
        <v>16</v>
      </c>
      <c r="I42" s="31" t="s">
        <v>16</v>
      </c>
      <c r="J42" s="30">
        <f>('[1]公営企業会計を除く市の会計（行政目的別）'!H52+'[1]公営企業会計を除く市の会計（行政目的別）'!H59)/1000</f>
        <v>80571.232000000004</v>
      </c>
      <c r="K42" s="70">
        <f>SUM(D42:J42)</f>
        <v>177195213.05199999</v>
      </c>
      <c r="L42" s="24">
        <f>J18-K42</f>
        <v>0</v>
      </c>
    </row>
    <row r="43" spans="1:12" ht="20.100000000000001" customHeight="1">
      <c r="A43" s="6"/>
      <c r="B43" s="29" t="s">
        <v>23</v>
      </c>
      <c r="C43" s="29"/>
      <c r="D43" s="30">
        <f>([1]水道事業!K12+[1]都祁水道!K12+[1]月ヶ瀬簡易水道!K12+[1]下水道!K12)/1000</f>
        <v>6341921.6140000001</v>
      </c>
      <c r="E43" s="31" t="s">
        <v>16</v>
      </c>
      <c r="F43" s="31" t="s">
        <v>16</v>
      </c>
      <c r="G43" s="31" t="s">
        <v>16</v>
      </c>
      <c r="H43" s="31" t="s">
        <v>16</v>
      </c>
      <c r="I43" s="31" t="s">
        <v>16</v>
      </c>
      <c r="J43" s="31" t="s">
        <v>16</v>
      </c>
      <c r="K43" s="71">
        <f t="shared" ref="K43:K44" si="3">SUM(D43:J43)</f>
        <v>6341921.6140000001</v>
      </c>
      <c r="L43" s="24">
        <f>J19-K43</f>
        <v>0</v>
      </c>
    </row>
    <row r="44" spans="1:12" ht="20.100000000000001" customHeight="1">
      <c r="A44" s="6"/>
      <c r="B44" s="39" t="s">
        <v>24</v>
      </c>
      <c r="C44" s="39"/>
      <c r="D44" s="34">
        <f>('[1]公営企業会計を除く市の会計（行政目的別）'!B61+[1]水道事業!K16+[1]下水道!K16)/1000</f>
        <v>3578866.753</v>
      </c>
      <c r="E44" s="31" t="s">
        <v>16</v>
      </c>
      <c r="F44" s="31" t="s">
        <v>16</v>
      </c>
      <c r="G44" s="31" t="s">
        <v>16</v>
      </c>
      <c r="H44" s="31" t="s">
        <v>16</v>
      </c>
      <c r="I44" s="31" t="s">
        <v>16</v>
      </c>
      <c r="J44" s="31" t="s">
        <v>16</v>
      </c>
      <c r="K44" s="70">
        <f t="shared" si="3"/>
        <v>3578866.753</v>
      </c>
      <c r="L44" s="24">
        <f t="shared" si="2"/>
        <v>0</v>
      </c>
    </row>
    <row r="45" spans="1:12" ht="20.100000000000001" customHeight="1">
      <c r="A45" s="6"/>
      <c r="B45" s="75" t="s">
        <v>27</v>
      </c>
      <c r="C45" s="76"/>
      <c r="D45" s="34">
        <f>('[1]公営企業会計を除く市の会計（行政目的別）'!B62+[1]水道事業!K13+[1]水道事業!K14+[1]月ヶ瀬簡易水道!K14+[1]下水道!K13+[1]下水道!K14)/1000</f>
        <v>136610.71799999999</v>
      </c>
      <c r="E45" s="34">
        <f>('[1]公営企業会計を除く市の会計（行政目的別）'!C62+[1]生涯学習財団済!K15)/1000</f>
        <v>706507.28300000005</v>
      </c>
      <c r="F45" s="34">
        <f>('[1]公営企業会計を除く市の会計（行政目的別）'!D62)/1000+[1]後期高齢広域連合済!H48</f>
        <v>253371.598</v>
      </c>
      <c r="G45" s="34">
        <f>('[1]公営企業会計を除く市の会計（行政目的別）'!E62+[1]病院事業!K12+[1]病院事業!K14+[1]清美公社済!K12+[1]清美公社済!K13+[1]清美公社済!K14)/1000+[1]山辺環境衛生組合済!G45</f>
        <v>282843.52799999999</v>
      </c>
      <c r="H45" s="34">
        <f>('[1]公営企業会計を除く市の会計（行政目的別）'!F62+[1]市街地開発済!K12+[1]市街地開発済!K13+[1]まちづくり奈良!K14+[1]市街地開発済!K14)/1000</f>
        <v>49753.921000000002</v>
      </c>
      <c r="I45" s="34">
        <f>('[1]公営企業会計を除く市の会計（行政目的別）'!G62)/1000</f>
        <v>428878.17099999997</v>
      </c>
      <c r="J45" s="34">
        <f>('[1]公営企業会計を除く市の会計（行政目的別）'!H62+[1]総合財団済!K14+[1]奈良県市町村総合事務組合済!I46)/1000+[1]後期高齢広域連合済!P48</f>
        <v>1881065.24</v>
      </c>
      <c r="K45" s="77">
        <f>SUM(D45:J45)</f>
        <v>3739030.4589999998</v>
      </c>
      <c r="L45" s="24">
        <f>J21-K45</f>
        <v>0</v>
      </c>
    </row>
    <row r="46" spans="1:12" ht="20.100000000000001" customHeight="1">
      <c r="A46" s="6"/>
      <c r="B46" s="78" t="s">
        <v>28</v>
      </c>
      <c r="C46" s="78"/>
      <c r="D46" s="34">
        <f>('[1]公営企業会計を除く市の会計（行政目的別）'!B66+[1]水道事業!K18+[1]都祁水道!K18+[1]月ヶ瀬簡易水道!K18+[1]下水道!K18)/1000</f>
        <v>321763575.77399999</v>
      </c>
      <c r="E46" s="34">
        <f>('[1]公営企業会計を除く市の会計（行政目的別）'!C66+[1]生涯学習財団済!K18)/1000</f>
        <v>148680797.92399999</v>
      </c>
      <c r="F46" s="34">
        <f>('[1]公営企業会計を除く市の会計（行政目的別）'!D66)/1000+[1]後期高齢広域連合済!H49</f>
        <v>19104109.998</v>
      </c>
      <c r="G46" s="34">
        <f>('[1]公営企業会計を除く市の会計（行政目的別）'!E66+[1]病院事業!K18+[1]清美公社済!K18)/1000+[1]山辺環境衛生組合済!G46</f>
        <v>16682378.41</v>
      </c>
      <c r="H46" s="34">
        <f>('[1]公営企業会計を除く市の会計（行政目的別）'!F66+[1]市街地開発済!K18+[1]まちづくり奈良!K18)/1000</f>
        <v>4810040.6050000004</v>
      </c>
      <c r="I46" s="34">
        <f>'[1]公営企業会計を除く市の会計（行政目的別）'!G66/1000</f>
        <v>6066131.4069999997</v>
      </c>
      <c r="J46" s="34">
        <f>('[1]公営企業会計を除く市の会計（行政目的別）'!H66+[1]総合財団済!K18+[1]奈良県市町村総合事務組合済!I47)/1000+[1]後期高齢広域連合済!P49</f>
        <v>59771559.409000002</v>
      </c>
      <c r="K46" s="70">
        <f>SUM(D46:J46)-2</f>
        <v>576878591.52700007</v>
      </c>
      <c r="L46" s="24">
        <f>J22-K46</f>
        <v>0</v>
      </c>
    </row>
    <row r="47" spans="1:12" ht="18.75">
      <c r="A47" s="6"/>
      <c r="B47" s="6"/>
      <c r="C47" s="6"/>
      <c r="D47" s="6"/>
      <c r="E47" s="6"/>
      <c r="F47" s="6"/>
      <c r="G47" s="6"/>
      <c r="H47" s="6"/>
      <c r="I47" s="6"/>
      <c r="J47" s="6"/>
      <c r="K47" s="79"/>
    </row>
    <row r="48" spans="1:12" ht="18.75">
      <c r="A48" s="6"/>
      <c r="B48" s="6"/>
      <c r="C48" s="6"/>
      <c r="D48" s="6"/>
      <c r="E48" s="6"/>
      <c r="F48" s="6"/>
      <c r="G48" s="6"/>
      <c r="H48" s="6"/>
      <c r="I48" s="6"/>
      <c r="J48" s="6"/>
    </row>
    <row r="65" s="3" customFormat="1"/>
    <row r="66" s="3" customFormat="1"/>
  </sheetData>
  <mergeCells count="48">
    <mergeCell ref="B45:C45"/>
    <mergeCell ref="B46:C46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J27:J28"/>
    <mergeCell ref="K27:K28"/>
    <mergeCell ref="B29:C29"/>
    <mergeCell ref="B30:C30"/>
    <mergeCell ref="B31:C31"/>
    <mergeCell ref="B32:C32"/>
    <mergeCell ref="B21:C21"/>
    <mergeCell ref="B22:C22"/>
    <mergeCell ref="J26:K26"/>
    <mergeCell ref="B27:C28"/>
    <mergeCell ref="D27:D28"/>
    <mergeCell ref="E27:E28"/>
    <mergeCell ref="F27:F28"/>
    <mergeCell ref="G27:G28"/>
    <mergeCell ref="H27:H28"/>
    <mergeCell ref="I27:I28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2:F2"/>
    <mergeCell ref="B4:C4"/>
    <mergeCell ref="B5:C5"/>
    <mergeCell ref="B6:C6"/>
    <mergeCell ref="B7:C7"/>
    <mergeCell ref="B8:C8"/>
  </mergeCells>
  <phoneticPr fontId="3"/>
  <pageMargins left="0.70866141732283472" right="0.70866141732283472" top="0.59055118110236227" bottom="0.59055118110236227" header="0.31496062992125984" footer="0.31496062992125984"/>
  <pageSetup paperSize="9" scale="88" orientation="landscape" r:id="rId1"/>
  <rowBreaks count="1" manualBreakCount="1">
    <brk id="2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連結有形固定資産明細・行政目的別明細（転記用） </vt:lpstr>
      <vt:lpstr>'連結有形固定資産明細・行政目的別明細（転記用）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2021-03-17T00:51:57Z</dcterms:created>
  <dcterms:modified xsi:type="dcterms:W3CDTF">2021-03-17T00:53:36Z</dcterms:modified>
</cp:coreProperties>
</file>