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js-fil001.nara.local\共有\300200障がい福祉課\療育係\28　　地域生活支援事業\11 てびき\事業所向け請求様式・マニュアル\"/>
    </mc:Choice>
  </mc:AlternateContent>
  <xr:revisionPtr revIDLastSave="0" documentId="13_ncr:1_{893FB3FC-191F-492F-BBA1-1A366513EA4A}" xr6:coauthVersionLast="47" xr6:coauthVersionMax="47" xr10:uidLastSave="{00000000-0000-0000-0000-000000000000}"/>
  <workbookProtection workbookAlgorithmName="SHA-512" workbookHashValue="cGEnAyxNF2fPAd2+1HqzbCmNIoopBaluykYevRVd72x43rObfu+ck1GrqGWUx8dl25yJTgsf56Y45IZ7dniZdg==" workbookSaltValue="37t1o9vDzrHqX+/fQcDAtA==" workbookSpinCount="100000" lockStructure="1"/>
  <bookViews>
    <workbookView xWindow="-120" yWindow="-120" windowWidth="20730" windowHeight="11160" xr2:uid="{00000000-000D-0000-FFFF-FFFF00000000}"/>
  </bookViews>
  <sheets>
    <sheet name="提出先" sheetId="231" r:id="rId1"/>
    <sheet name="事業所情報" sheetId="10" r:id="rId2"/>
    <sheet name="利用者情報" sheetId="8" r:id="rId3"/>
    <sheet name="請求書" sheetId="11" r:id="rId4"/>
    <sheet name="明細書" sheetId="36" r:id="rId5"/>
    <sheet name="例" sheetId="37" r:id="rId6"/>
    <sheet name="1" sheetId="168" r:id="rId7"/>
    <sheet name="2" sheetId="232" r:id="rId8"/>
    <sheet name="3" sheetId="233" r:id="rId9"/>
    <sheet name="4" sheetId="234" r:id="rId10"/>
    <sheet name="5" sheetId="235" r:id="rId11"/>
    <sheet name="6" sheetId="236" r:id="rId12"/>
    <sheet name="7" sheetId="237" r:id="rId13"/>
    <sheet name="8" sheetId="238" r:id="rId14"/>
    <sheet name="9" sheetId="239" r:id="rId15"/>
    <sheet name="10" sheetId="240" r:id="rId16"/>
    <sheet name="11" sheetId="241" r:id="rId17"/>
    <sheet name="12" sheetId="242" r:id="rId18"/>
    <sheet name="13" sheetId="243" r:id="rId19"/>
    <sheet name="14" sheetId="244" r:id="rId20"/>
    <sheet name="15" sheetId="245" r:id="rId21"/>
    <sheet name="16" sheetId="246" r:id="rId22"/>
    <sheet name="17" sheetId="247" r:id="rId23"/>
    <sheet name="18" sheetId="248" r:id="rId24"/>
    <sheet name="19" sheetId="249" r:id="rId25"/>
    <sheet name="20" sheetId="250" r:id="rId26"/>
    <sheet name="21" sheetId="251" r:id="rId27"/>
    <sheet name="22" sheetId="252" r:id="rId28"/>
    <sheet name="23" sheetId="253" r:id="rId29"/>
    <sheet name="24" sheetId="254" r:id="rId30"/>
    <sheet name="25" sheetId="255" r:id="rId31"/>
    <sheet name="26" sheetId="256" r:id="rId32"/>
    <sheet name="27" sheetId="257" r:id="rId33"/>
    <sheet name="28" sheetId="258" r:id="rId34"/>
    <sheet name="29" sheetId="259" r:id="rId35"/>
    <sheet name="30" sheetId="260" r:id="rId36"/>
    <sheet name="目的リスト" sheetId="34" state="hidden" r:id="rId37"/>
    <sheet name="明細元" sheetId="20" state="hidden" r:id="rId38"/>
    <sheet name="サービス費" sheetId="13" state="hidden" r:id="rId39"/>
  </sheets>
  <definedNames>
    <definedName name="_xlnm._FilterDatabase" localSheetId="2" hidden="1">利用者情報!$A$6:$Z$6</definedName>
    <definedName name="_xlnm.Print_Area" localSheetId="6">'1'!$A$1:$AS$215</definedName>
    <definedName name="_xlnm.Print_Area" localSheetId="15">'10'!$A$1:$AS$215</definedName>
    <definedName name="_xlnm.Print_Area" localSheetId="16">'11'!$A$1:$AS$215</definedName>
    <definedName name="_xlnm.Print_Area" localSheetId="17">'12'!$A$1:$AS$215</definedName>
    <definedName name="_xlnm.Print_Area" localSheetId="18">'13'!$A$1:$AS$215</definedName>
    <definedName name="_xlnm.Print_Area" localSheetId="19">'14'!$A$1:$AS$215</definedName>
    <definedName name="_xlnm.Print_Area" localSheetId="20">'15'!$A$1:$AS$215</definedName>
    <definedName name="_xlnm.Print_Area" localSheetId="21">'16'!$A$1:$AS$215</definedName>
    <definedName name="_xlnm.Print_Area" localSheetId="22">'17'!$A$1:$AS$215</definedName>
    <definedName name="_xlnm.Print_Area" localSheetId="23">'18'!$A$1:$AS$215</definedName>
    <definedName name="_xlnm.Print_Area" localSheetId="24">'19'!$A$1:$AS$215</definedName>
    <definedName name="_xlnm.Print_Area" localSheetId="7">'2'!$A$1:$AS$215</definedName>
    <definedName name="_xlnm.Print_Area" localSheetId="25">'20'!$A$1:$AS$215</definedName>
    <definedName name="_xlnm.Print_Area" localSheetId="26">'21'!$A$1:$AS$215</definedName>
    <definedName name="_xlnm.Print_Area" localSheetId="27">'22'!$A$1:$AS$215</definedName>
    <definedName name="_xlnm.Print_Area" localSheetId="28">'23'!$A$1:$AS$215</definedName>
    <definedName name="_xlnm.Print_Area" localSheetId="29">'24'!$A$1:$AS$215</definedName>
    <definedName name="_xlnm.Print_Area" localSheetId="30">'25'!$A$1:$AS$215</definedName>
    <definedName name="_xlnm.Print_Area" localSheetId="31">'26'!$A$1:$AS$215</definedName>
    <definedName name="_xlnm.Print_Area" localSheetId="32">'27'!$A$1:$AS$215</definedName>
    <definedName name="_xlnm.Print_Area" localSheetId="33">'28'!$A$1:$AS$215</definedName>
    <definedName name="_xlnm.Print_Area" localSheetId="34">'29'!$A$1:$AS$215</definedName>
    <definedName name="_xlnm.Print_Area" localSheetId="8">'3'!$A$1:$AS$215</definedName>
    <definedName name="_xlnm.Print_Area" localSheetId="35">'30'!$A$1:$AS$215</definedName>
    <definedName name="_xlnm.Print_Area" localSheetId="9">'4'!$A$1:$AS$215</definedName>
    <definedName name="_xlnm.Print_Area" localSheetId="10">'5'!$A$1:$AS$215</definedName>
    <definedName name="_xlnm.Print_Area" localSheetId="11">'6'!$A$1:$AS$215</definedName>
    <definedName name="_xlnm.Print_Area" localSheetId="12">'7'!$A$1:$AS$215</definedName>
    <definedName name="_xlnm.Print_Area" localSheetId="13">'8'!$A$1:$AS$215</definedName>
    <definedName name="_xlnm.Print_Area" localSheetId="14">'9'!$A$1:$AS$215</definedName>
    <definedName name="_xlnm.Print_Area" localSheetId="1">事業所情報!$A$1:$B$12</definedName>
    <definedName name="_xlnm.Print_Area" localSheetId="3">請求書!$A$1:$AM$56</definedName>
    <definedName name="_xlnm.Print_Area" localSheetId="0">提出先!$A$1:$E$16</definedName>
    <definedName name="_xlnm.Print_Area" localSheetId="4">明細書!$A$1:$AM$63</definedName>
    <definedName name="_xlnm.Print_Area" localSheetId="2">利用者情報!$A$1:$AB$37</definedName>
    <definedName name="_xlnm.Print_Area" localSheetId="5">例!$A$1:$BA$43</definedName>
    <definedName name="_xlnm.Print_Titles" localSheetId="4">明細書!$8:$13</definedName>
    <definedName name="_xlnm.Print_Titles" localSheetId="2">利用者情報!$5:$6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212" i="260" l="1"/>
  <c r="AW212" i="260"/>
  <c r="Z212" i="260"/>
  <c r="AC212" i="260" s="1"/>
  <c r="D212" i="260"/>
  <c r="AX210" i="260"/>
  <c r="AW210" i="260"/>
  <c r="Z210" i="260"/>
  <c r="AC210" i="260" s="1"/>
  <c r="BA210" i="260" s="1"/>
  <c r="D210" i="260"/>
  <c r="AX208" i="260"/>
  <c r="AW208" i="260"/>
  <c r="AC208" i="260"/>
  <c r="AY208" i="260" s="1"/>
  <c r="AZ208" i="260" s="1"/>
  <c r="Z208" i="260"/>
  <c r="D208" i="260"/>
  <c r="AX206" i="260"/>
  <c r="AW206" i="260"/>
  <c r="Z206" i="260"/>
  <c r="AC206" i="260" s="1"/>
  <c r="BA206" i="260" s="1"/>
  <c r="D206" i="260"/>
  <c r="BA204" i="260"/>
  <c r="AX204" i="260"/>
  <c r="AW204" i="260"/>
  <c r="AC204" i="260"/>
  <c r="AY204" i="260" s="1"/>
  <c r="AZ204" i="260" s="1"/>
  <c r="Z204" i="260"/>
  <c r="D204" i="260"/>
  <c r="AX202" i="260"/>
  <c r="AW202" i="260"/>
  <c r="Z202" i="260"/>
  <c r="AC202" i="260" s="1"/>
  <c r="BA202" i="260" s="1"/>
  <c r="D202" i="260"/>
  <c r="AY200" i="260"/>
  <c r="AZ200" i="260" s="1"/>
  <c r="AX200" i="260"/>
  <c r="AW200" i="260"/>
  <c r="Z200" i="260"/>
  <c r="AC200" i="260" s="1"/>
  <c r="BA200" i="260" s="1"/>
  <c r="D200" i="260"/>
  <c r="AX198" i="260"/>
  <c r="AW198" i="260"/>
  <c r="Z198" i="260"/>
  <c r="AC198" i="260" s="1"/>
  <c r="D198" i="260"/>
  <c r="AX196" i="260"/>
  <c r="AW196" i="260"/>
  <c r="Z196" i="260"/>
  <c r="AC196" i="260" s="1"/>
  <c r="D196" i="260"/>
  <c r="AX194" i="260"/>
  <c r="AW194" i="260"/>
  <c r="Z194" i="260"/>
  <c r="AC194" i="260" s="1"/>
  <c r="BA194" i="260" s="1"/>
  <c r="D194" i="260"/>
  <c r="AX192" i="260"/>
  <c r="AW192" i="260"/>
  <c r="AC192" i="260"/>
  <c r="AY192" i="260" s="1"/>
  <c r="AZ192" i="260" s="1"/>
  <c r="Z192" i="260"/>
  <c r="D192" i="260"/>
  <c r="AX190" i="260"/>
  <c r="AW190" i="260"/>
  <c r="Z190" i="260"/>
  <c r="AC190" i="260" s="1"/>
  <c r="BA190" i="260" s="1"/>
  <c r="D190" i="260"/>
  <c r="AX188" i="260"/>
  <c r="AW188" i="260"/>
  <c r="Z188" i="260"/>
  <c r="AC188" i="260" s="1"/>
  <c r="D188" i="260"/>
  <c r="AX186" i="260"/>
  <c r="AW186" i="260"/>
  <c r="Z186" i="260"/>
  <c r="AC186" i="260" s="1"/>
  <c r="BA186" i="260" s="1"/>
  <c r="D186" i="260"/>
  <c r="AX184" i="260"/>
  <c r="AW184" i="260"/>
  <c r="Z184" i="260"/>
  <c r="AC184" i="260" s="1"/>
  <c r="BA184" i="260" s="1"/>
  <c r="D184" i="260"/>
  <c r="AX169" i="260"/>
  <c r="AW169" i="260"/>
  <c r="AC169" i="260"/>
  <c r="AY169" i="260" s="1"/>
  <c r="AZ169" i="260" s="1"/>
  <c r="Z169" i="260"/>
  <c r="D169" i="260"/>
  <c r="AX167" i="260"/>
  <c r="AW167" i="260"/>
  <c r="AC167" i="260"/>
  <c r="BA167" i="260" s="1"/>
  <c r="Z167" i="260"/>
  <c r="D167" i="260"/>
  <c r="AX165" i="260"/>
  <c r="AW165" i="260"/>
  <c r="Z165" i="260"/>
  <c r="AC165" i="260" s="1"/>
  <c r="D165" i="260"/>
  <c r="AX163" i="260"/>
  <c r="AW163" i="260"/>
  <c r="Z163" i="260"/>
  <c r="AC163" i="260" s="1"/>
  <c r="AY163" i="260" s="1"/>
  <c r="AZ163" i="260" s="1"/>
  <c r="D163" i="260"/>
  <c r="AX161" i="260"/>
  <c r="AW161" i="260"/>
  <c r="Z161" i="260"/>
  <c r="AC161" i="260" s="1"/>
  <c r="BA161" i="260" s="1"/>
  <c r="D161" i="260"/>
  <c r="AX159" i="260"/>
  <c r="AW159" i="260"/>
  <c r="Z159" i="260"/>
  <c r="AC159" i="260" s="1"/>
  <c r="D159" i="260"/>
  <c r="AX157" i="260"/>
  <c r="AW157" i="260"/>
  <c r="Z157" i="260"/>
  <c r="AC157" i="260" s="1"/>
  <c r="D157" i="260"/>
  <c r="AX155" i="260"/>
  <c r="AW155" i="260"/>
  <c r="Z155" i="260"/>
  <c r="AC155" i="260" s="1"/>
  <c r="BA155" i="260" s="1"/>
  <c r="D155" i="260"/>
  <c r="AX153" i="260"/>
  <c r="AW153" i="260"/>
  <c r="Z153" i="260"/>
  <c r="AC153" i="260" s="1"/>
  <c r="D153" i="260"/>
  <c r="AX151" i="260"/>
  <c r="AW151" i="260"/>
  <c r="Z151" i="260"/>
  <c r="AC151" i="260" s="1"/>
  <c r="BA151" i="260" s="1"/>
  <c r="D151" i="260"/>
  <c r="AX149" i="260"/>
  <c r="AW149" i="260"/>
  <c r="Z149" i="260"/>
  <c r="AC149" i="260" s="1"/>
  <c r="D149" i="260"/>
  <c r="AX147" i="260"/>
  <c r="AW147" i="260"/>
  <c r="AC147" i="260"/>
  <c r="AY147" i="260" s="1"/>
  <c r="AZ147" i="260" s="1"/>
  <c r="Z147" i="260"/>
  <c r="D147" i="260"/>
  <c r="AX145" i="260"/>
  <c r="AW145" i="260"/>
  <c r="Z145" i="260"/>
  <c r="AC145" i="260" s="1"/>
  <c r="BA145" i="260" s="1"/>
  <c r="D145" i="260"/>
  <c r="AX143" i="260"/>
  <c r="AW143" i="260"/>
  <c r="Z143" i="260"/>
  <c r="AC143" i="260" s="1"/>
  <c r="AY143" i="260" s="1"/>
  <c r="AZ143" i="260" s="1"/>
  <c r="D143" i="260"/>
  <c r="AX141" i="260"/>
  <c r="AW141" i="260"/>
  <c r="Z141" i="260"/>
  <c r="AC141" i="260" s="1"/>
  <c r="D141" i="260"/>
  <c r="AH135" i="260"/>
  <c r="AX126" i="260"/>
  <c r="AW126" i="260"/>
  <c r="Z126" i="260"/>
  <c r="AC126" i="260" s="1"/>
  <c r="D126" i="260"/>
  <c r="AX124" i="260"/>
  <c r="AW124" i="260"/>
  <c r="AC124" i="260"/>
  <c r="AY124" i="260" s="1"/>
  <c r="AZ124" i="260" s="1"/>
  <c r="Z124" i="260"/>
  <c r="D124" i="260"/>
  <c r="AX122" i="260"/>
  <c r="AW122" i="260"/>
  <c r="Z122" i="260"/>
  <c r="AC122" i="260" s="1"/>
  <c r="BA122" i="260" s="1"/>
  <c r="D122" i="260"/>
  <c r="AX120" i="260"/>
  <c r="AW120" i="260"/>
  <c r="Z120" i="260"/>
  <c r="AC120" i="260" s="1"/>
  <c r="D120" i="260"/>
  <c r="AX118" i="260"/>
  <c r="AW118" i="260"/>
  <c r="Z118" i="260"/>
  <c r="AC118" i="260" s="1"/>
  <c r="D118" i="260"/>
  <c r="AX116" i="260"/>
  <c r="AW116" i="260"/>
  <c r="Z116" i="260"/>
  <c r="AC116" i="260" s="1"/>
  <c r="BA116" i="260" s="1"/>
  <c r="D116" i="260"/>
  <c r="AX114" i="260"/>
  <c r="AW114" i="260"/>
  <c r="Z114" i="260"/>
  <c r="AC114" i="260" s="1"/>
  <c r="D114" i="260"/>
  <c r="AX112" i="260"/>
  <c r="AW112" i="260"/>
  <c r="AC112" i="260"/>
  <c r="BA112" i="260" s="1"/>
  <c r="Z112" i="260"/>
  <c r="D112" i="260"/>
  <c r="AX110" i="260"/>
  <c r="AW110" i="260"/>
  <c r="Z110" i="260"/>
  <c r="AC110" i="260" s="1"/>
  <c r="D110" i="260"/>
  <c r="AX108" i="260"/>
  <c r="AW108" i="260"/>
  <c r="Z108" i="260"/>
  <c r="AC108" i="260" s="1"/>
  <c r="D108" i="260"/>
  <c r="AX106" i="260"/>
  <c r="AW106" i="260"/>
  <c r="Z106" i="260"/>
  <c r="AC106" i="260" s="1"/>
  <c r="BA106" i="260" s="1"/>
  <c r="D106" i="260"/>
  <c r="AX104" i="260"/>
  <c r="AW104" i="260"/>
  <c r="Z104" i="260"/>
  <c r="AC104" i="260" s="1"/>
  <c r="AY104" i="260" s="1"/>
  <c r="AZ104" i="260" s="1"/>
  <c r="D104" i="260"/>
  <c r="AX102" i="260"/>
  <c r="AW102" i="260"/>
  <c r="Z102" i="260"/>
  <c r="AC102" i="260" s="1"/>
  <c r="D102" i="260"/>
  <c r="AX100" i="260"/>
  <c r="AW100" i="260"/>
  <c r="Z100" i="260"/>
  <c r="AC100" i="260" s="1"/>
  <c r="BA100" i="260" s="1"/>
  <c r="D100" i="260"/>
  <c r="AX98" i="260"/>
  <c r="AW98" i="260"/>
  <c r="Z98" i="260"/>
  <c r="AC98" i="260" s="1"/>
  <c r="D98" i="260"/>
  <c r="AX83" i="260"/>
  <c r="AW83" i="260"/>
  <c r="Z83" i="260"/>
  <c r="AC83" i="260" s="1"/>
  <c r="BA83" i="260" s="1"/>
  <c r="D83" i="260"/>
  <c r="AX81" i="260"/>
  <c r="AW81" i="260"/>
  <c r="Z81" i="260"/>
  <c r="AC81" i="260" s="1"/>
  <c r="D81" i="260"/>
  <c r="AX79" i="260"/>
  <c r="AW79" i="260"/>
  <c r="Z79" i="260"/>
  <c r="AC79" i="260" s="1"/>
  <c r="D79" i="260"/>
  <c r="AY77" i="260"/>
  <c r="AZ77" i="260" s="1"/>
  <c r="AX77" i="260"/>
  <c r="AW77" i="260"/>
  <c r="Z77" i="260"/>
  <c r="AC77" i="260" s="1"/>
  <c r="BA77" i="260" s="1"/>
  <c r="D77" i="260"/>
  <c r="AX75" i="260"/>
  <c r="AW75" i="260"/>
  <c r="Z75" i="260"/>
  <c r="AC75" i="260" s="1"/>
  <c r="D75" i="260"/>
  <c r="AX73" i="260"/>
  <c r="AW73" i="260"/>
  <c r="AC73" i="260"/>
  <c r="BA73" i="260" s="1"/>
  <c r="Z73" i="260"/>
  <c r="D73" i="260"/>
  <c r="AX71" i="260"/>
  <c r="AW71" i="260"/>
  <c r="Z71" i="260"/>
  <c r="AC71" i="260" s="1"/>
  <c r="D71" i="260"/>
  <c r="AX69" i="260"/>
  <c r="AW69" i="260"/>
  <c r="AC69" i="260"/>
  <c r="AY69" i="260" s="1"/>
  <c r="AZ69" i="260" s="1"/>
  <c r="Z69" i="260"/>
  <c r="D69" i="260"/>
  <c r="AX67" i="260"/>
  <c r="AW67" i="260"/>
  <c r="Z67" i="260"/>
  <c r="AC67" i="260" s="1"/>
  <c r="BA67" i="260" s="1"/>
  <c r="D67" i="260"/>
  <c r="AX65" i="260"/>
  <c r="AW65" i="260"/>
  <c r="Z65" i="260"/>
  <c r="AC65" i="260" s="1"/>
  <c r="BA65" i="260" s="1"/>
  <c r="D65" i="260"/>
  <c r="AX63" i="260"/>
  <c r="AW63" i="260"/>
  <c r="Z63" i="260"/>
  <c r="AC63" i="260" s="1"/>
  <c r="D63" i="260"/>
  <c r="AX61" i="260"/>
  <c r="AW61" i="260"/>
  <c r="Z61" i="260"/>
  <c r="AC61" i="260" s="1"/>
  <c r="BA61" i="260" s="1"/>
  <c r="D61" i="260"/>
  <c r="AX59" i="260"/>
  <c r="AW59" i="260"/>
  <c r="Z59" i="260"/>
  <c r="AC59" i="260" s="1"/>
  <c r="D59" i="260"/>
  <c r="AX57" i="260"/>
  <c r="AW57" i="260"/>
  <c r="AC57" i="260"/>
  <c r="BA57" i="260" s="1"/>
  <c r="Z57" i="260"/>
  <c r="D57" i="260"/>
  <c r="AX55" i="260"/>
  <c r="AW55" i="260"/>
  <c r="Z55" i="260"/>
  <c r="AC55" i="260" s="1"/>
  <c r="D55" i="260"/>
  <c r="AX40" i="260"/>
  <c r="AW40" i="260"/>
  <c r="Z40" i="260"/>
  <c r="AC40" i="260" s="1"/>
  <c r="D40" i="260"/>
  <c r="AX38" i="260"/>
  <c r="AW38" i="260"/>
  <c r="Z38" i="260"/>
  <c r="AC38" i="260" s="1"/>
  <c r="BA38" i="260" s="1"/>
  <c r="D38" i="260"/>
  <c r="AX36" i="260"/>
  <c r="AW36" i="260"/>
  <c r="Z36" i="260"/>
  <c r="AC36" i="260" s="1"/>
  <c r="D36" i="260"/>
  <c r="AX34" i="260"/>
  <c r="AW34" i="260"/>
  <c r="AC34" i="260"/>
  <c r="Z34" i="260"/>
  <c r="D34" i="260"/>
  <c r="AX32" i="260"/>
  <c r="AW32" i="260"/>
  <c r="Z32" i="260"/>
  <c r="AC32" i="260" s="1"/>
  <c r="BA32" i="260" s="1"/>
  <c r="D32" i="260"/>
  <c r="AX30" i="260"/>
  <c r="AW30" i="260"/>
  <c r="AC30" i="260"/>
  <c r="AY30" i="260" s="1"/>
  <c r="AZ30" i="260" s="1"/>
  <c r="Z30" i="260"/>
  <c r="D30" i="260"/>
  <c r="AX28" i="260"/>
  <c r="AW28" i="260"/>
  <c r="Z28" i="260"/>
  <c r="AC28" i="260" s="1"/>
  <c r="BA28" i="260" s="1"/>
  <c r="D28" i="260"/>
  <c r="AX26" i="260"/>
  <c r="AW26" i="260"/>
  <c r="Z26" i="260"/>
  <c r="AC26" i="260" s="1"/>
  <c r="AY26" i="260" s="1"/>
  <c r="AZ26" i="260" s="1"/>
  <c r="D26" i="260"/>
  <c r="AX24" i="260"/>
  <c r="AW24" i="260"/>
  <c r="Z24" i="260"/>
  <c r="AC24" i="260" s="1"/>
  <c r="D24" i="260"/>
  <c r="AX22" i="260"/>
  <c r="AW22" i="260"/>
  <c r="Z22" i="260"/>
  <c r="AC22" i="260" s="1"/>
  <c r="BA22" i="260" s="1"/>
  <c r="D22" i="260"/>
  <c r="AX20" i="260"/>
  <c r="AW20" i="260"/>
  <c r="Z20" i="260"/>
  <c r="AC20" i="260" s="1"/>
  <c r="AY20" i="260" s="1"/>
  <c r="AZ20" i="260" s="1"/>
  <c r="D20" i="260"/>
  <c r="AX18" i="260"/>
  <c r="AW18" i="260"/>
  <c r="Z18" i="260"/>
  <c r="AC18" i="260" s="1"/>
  <c r="D18" i="260"/>
  <c r="AX16" i="260"/>
  <c r="AW16" i="260"/>
  <c r="Z16" i="260"/>
  <c r="AC16" i="260" s="1"/>
  <c r="D16" i="260"/>
  <c r="AX14" i="260"/>
  <c r="AW14" i="260"/>
  <c r="AC14" i="260"/>
  <c r="BA14" i="260" s="1"/>
  <c r="Z14" i="260"/>
  <c r="D14" i="260"/>
  <c r="AX12" i="260"/>
  <c r="AW12" i="260"/>
  <c r="Z12" i="260"/>
  <c r="AC12" i="260" s="1"/>
  <c r="BA12" i="260" s="1"/>
  <c r="D12" i="260"/>
  <c r="AH6" i="260"/>
  <c r="AH178" i="260" s="1"/>
  <c r="AH4" i="260"/>
  <c r="AV2" i="260"/>
  <c r="AV196" i="260" s="1"/>
  <c r="H2" i="260"/>
  <c r="H174" i="260" s="1"/>
  <c r="B2" i="260"/>
  <c r="B45" i="260" s="1"/>
  <c r="AX212" i="259"/>
  <c r="AW212" i="259"/>
  <c r="Z212" i="259"/>
  <c r="AC212" i="259" s="1"/>
  <c r="D212" i="259"/>
  <c r="BA210" i="259"/>
  <c r="AX210" i="259"/>
  <c r="AW210" i="259"/>
  <c r="Z210" i="259"/>
  <c r="AC210" i="259" s="1"/>
  <c r="AY210" i="259" s="1"/>
  <c r="AZ210" i="259" s="1"/>
  <c r="D210" i="259"/>
  <c r="AX208" i="259"/>
  <c r="AW208" i="259"/>
  <c r="Z208" i="259"/>
  <c r="AC208" i="259" s="1"/>
  <c r="D208" i="259"/>
  <c r="AX206" i="259"/>
  <c r="AW206" i="259"/>
  <c r="Z206" i="259"/>
  <c r="AC206" i="259" s="1"/>
  <c r="BA206" i="259" s="1"/>
  <c r="D206" i="259"/>
  <c r="AX204" i="259"/>
  <c r="AW204" i="259"/>
  <c r="AC204" i="259"/>
  <c r="BA204" i="259" s="1"/>
  <c r="Z204" i="259"/>
  <c r="D204" i="259"/>
  <c r="AX202" i="259"/>
  <c r="AW202" i="259"/>
  <c r="Z202" i="259"/>
  <c r="AC202" i="259" s="1"/>
  <c r="D202" i="259"/>
  <c r="AX200" i="259"/>
  <c r="AW200" i="259"/>
  <c r="Z200" i="259"/>
  <c r="AC200" i="259" s="1"/>
  <c r="BA200" i="259" s="1"/>
  <c r="D200" i="259"/>
  <c r="AX198" i="259"/>
  <c r="AW198" i="259"/>
  <c r="Z198" i="259"/>
  <c r="AC198" i="259" s="1"/>
  <c r="AY198" i="259" s="1"/>
  <c r="AZ198" i="259" s="1"/>
  <c r="D198" i="259"/>
  <c r="AX196" i="259"/>
  <c r="AW196" i="259"/>
  <c r="Z196" i="259"/>
  <c r="AC196" i="259" s="1"/>
  <c r="D196" i="259"/>
  <c r="AX194" i="259"/>
  <c r="AW194" i="259"/>
  <c r="Z194" i="259"/>
  <c r="AC194" i="259" s="1"/>
  <c r="D194" i="259"/>
  <c r="AX192" i="259"/>
  <c r="AW192" i="259"/>
  <c r="Z192" i="259"/>
  <c r="AC192" i="259" s="1"/>
  <c r="BA192" i="259" s="1"/>
  <c r="D192" i="259"/>
  <c r="AY190" i="259"/>
  <c r="AZ190" i="259" s="1"/>
  <c r="AX190" i="259"/>
  <c r="AW190" i="259"/>
  <c r="Z190" i="259"/>
  <c r="AC190" i="259" s="1"/>
  <c r="BA190" i="259" s="1"/>
  <c r="D190" i="259"/>
  <c r="AX188" i="259"/>
  <c r="AW188" i="259"/>
  <c r="Z188" i="259"/>
  <c r="AC188" i="259" s="1"/>
  <c r="BA188" i="259" s="1"/>
  <c r="D188" i="259"/>
  <c r="AX186" i="259"/>
  <c r="AW186" i="259"/>
  <c r="Z186" i="259"/>
  <c r="AC186" i="259" s="1"/>
  <c r="D186" i="259"/>
  <c r="AX184" i="259"/>
  <c r="AW184" i="259"/>
  <c r="Z184" i="259"/>
  <c r="AC184" i="259" s="1"/>
  <c r="D184" i="259"/>
  <c r="AX169" i="259"/>
  <c r="AW169" i="259"/>
  <c r="Z169" i="259"/>
  <c r="AC169" i="259" s="1"/>
  <c r="D169" i="259"/>
  <c r="AX167" i="259"/>
  <c r="AW167" i="259"/>
  <c r="Z167" i="259"/>
  <c r="AC167" i="259" s="1"/>
  <c r="D167" i="259"/>
  <c r="AX165" i="259"/>
  <c r="AW165" i="259"/>
  <c r="Z165" i="259"/>
  <c r="AC165" i="259" s="1"/>
  <c r="BA165" i="259" s="1"/>
  <c r="D165" i="259"/>
  <c r="AX163" i="259"/>
  <c r="AW163" i="259"/>
  <c r="Z163" i="259"/>
  <c r="AC163" i="259" s="1"/>
  <c r="D163" i="259"/>
  <c r="AX161" i="259"/>
  <c r="AW161" i="259"/>
  <c r="AC161" i="259"/>
  <c r="AY161" i="259" s="1"/>
  <c r="AZ161" i="259" s="1"/>
  <c r="Z161" i="259"/>
  <c r="D161" i="259"/>
  <c r="AX159" i="259"/>
  <c r="AW159" i="259"/>
  <c r="Z159" i="259"/>
  <c r="AC159" i="259" s="1"/>
  <c r="BA159" i="259" s="1"/>
  <c r="D159" i="259"/>
  <c r="AX157" i="259"/>
  <c r="AW157" i="259"/>
  <c r="Z157" i="259"/>
  <c r="AC157" i="259" s="1"/>
  <c r="D157" i="259"/>
  <c r="AX155" i="259"/>
  <c r="AW155" i="259"/>
  <c r="Z155" i="259"/>
  <c r="AC155" i="259" s="1"/>
  <c r="D155" i="259"/>
  <c r="AX153" i="259"/>
  <c r="AW153" i="259"/>
  <c r="Z153" i="259"/>
  <c r="AC153" i="259" s="1"/>
  <c r="D153" i="259"/>
  <c r="AX151" i="259"/>
  <c r="AW151" i="259"/>
  <c r="Z151" i="259"/>
  <c r="AC151" i="259" s="1"/>
  <c r="D151" i="259"/>
  <c r="AX149" i="259"/>
  <c r="AW149" i="259"/>
  <c r="Z149" i="259"/>
  <c r="AC149" i="259" s="1"/>
  <c r="D149" i="259"/>
  <c r="AX147" i="259"/>
  <c r="AW147" i="259"/>
  <c r="Z147" i="259"/>
  <c r="AC147" i="259" s="1"/>
  <c r="D147" i="259"/>
  <c r="AX145" i="259"/>
  <c r="AW145" i="259"/>
  <c r="AC145" i="259"/>
  <c r="AY145" i="259" s="1"/>
  <c r="AZ145" i="259" s="1"/>
  <c r="Z145" i="259"/>
  <c r="D145" i="259"/>
  <c r="AX143" i="259"/>
  <c r="AW143" i="259"/>
  <c r="Z143" i="259"/>
  <c r="AC143" i="259" s="1"/>
  <c r="BA143" i="259" s="1"/>
  <c r="D143" i="259"/>
  <c r="AX141" i="259"/>
  <c r="AW141" i="259"/>
  <c r="Z141" i="259"/>
  <c r="AC141" i="259" s="1"/>
  <c r="D141" i="259"/>
  <c r="AX126" i="259"/>
  <c r="AW126" i="259"/>
  <c r="Z126" i="259"/>
  <c r="AC126" i="259" s="1"/>
  <c r="D126" i="259"/>
  <c r="AX124" i="259"/>
  <c r="AW124" i="259"/>
  <c r="Z124" i="259"/>
  <c r="AC124" i="259" s="1"/>
  <c r="D124" i="259"/>
  <c r="AX122" i="259"/>
  <c r="AW122" i="259"/>
  <c r="AC122" i="259"/>
  <c r="AY122" i="259" s="1"/>
  <c r="AZ122" i="259" s="1"/>
  <c r="Z122" i="259"/>
  <c r="D122" i="259"/>
  <c r="AX120" i="259"/>
  <c r="AW120" i="259"/>
  <c r="Z120" i="259"/>
  <c r="AC120" i="259" s="1"/>
  <c r="BA120" i="259" s="1"/>
  <c r="D120" i="259"/>
  <c r="AX118" i="259"/>
  <c r="AW118" i="259"/>
  <c r="Z118" i="259"/>
  <c r="AC118" i="259" s="1"/>
  <c r="D118" i="259"/>
  <c r="AX116" i="259"/>
  <c r="AW116" i="259"/>
  <c r="Z116" i="259"/>
  <c r="AC116" i="259" s="1"/>
  <c r="D116" i="259"/>
  <c r="AX114" i="259"/>
  <c r="AW114" i="259"/>
  <c r="Z114" i="259"/>
  <c r="AC114" i="259" s="1"/>
  <c r="D114" i="259"/>
  <c r="AX112" i="259"/>
  <c r="AW112" i="259"/>
  <c r="Z112" i="259"/>
  <c r="AC112" i="259" s="1"/>
  <c r="D112" i="259"/>
  <c r="AX110" i="259"/>
  <c r="AW110" i="259"/>
  <c r="Z110" i="259"/>
  <c r="AC110" i="259" s="1"/>
  <c r="D110" i="259"/>
  <c r="AX108" i="259"/>
  <c r="AW108" i="259"/>
  <c r="Z108" i="259"/>
  <c r="AC108" i="259" s="1"/>
  <c r="D108" i="259"/>
  <c r="AX106" i="259"/>
  <c r="AW106" i="259"/>
  <c r="AC106" i="259"/>
  <c r="AY106" i="259" s="1"/>
  <c r="AZ106" i="259" s="1"/>
  <c r="Z106" i="259"/>
  <c r="D106" i="259"/>
  <c r="AX104" i="259"/>
  <c r="AW104" i="259"/>
  <c r="Z104" i="259"/>
  <c r="AC104" i="259" s="1"/>
  <c r="BA104" i="259" s="1"/>
  <c r="D104" i="259"/>
  <c r="AX102" i="259"/>
  <c r="AW102" i="259"/>
  <c r="Z102" i="259"/>
  <c r="AC102" i="259" s="1"/>
  <c r="D102" i="259"/>
  <c r="AX100" i="259"/>
  <c r="AW100" i="259"/>
  <c r="Z100" i="259"/>
  <c r="AC100" i="259" s="1"/>
  <c r="D100" i="259"/>
  <c r="AX98" i="259"/>
  <c r="AW98" i="259"/>
  <c r="Z98" i="259"/>
  <c r="AC98" i="259" s="1"/>
  <c r="D98" i="259"/>
  <c r="AX83" i="259"/>
  <c r="AW83" i="259"/>
  <c r="AC83" i="259"/>
  <c r="AY83" i="259" s="1"/>
  <c r="AZ83" i="259" s="1"/>
  <c r="Z83" i="259"/>
  <c r="D83" i="259"/>
  <c r="AX81" i="259"/>
  <c r="AW81" i="259"/>
  <c r="AC81" i="259"/>
  <c r="BA81" i="259" s="1"/>
  <c r="Z81" i="259"/>
  <c r="D81" i="259"/>
  <c r="AX79" i="259"/>
  <c r="AW79" i="259"/>
  <c r="Z79" i="259"/>
  <c r="AC79" i="259" s="1"/>
  <c r="D79" i="259"/>
  <c r="AX77" i="259"/>
  <c r="AW77" i="259"/>
  <c r="Z77" i="259"/>
  <c r="AC77" i="259" s="1"/>
  <c r="D77" i="259"/>
  <c r="AX75" i="259"/>
  <c r="AW75" i="259"/>
  <c r="Z75" i="259"/>
  <c r="AC75" i="259" s="1"/>
  <c r="D75" i="259"/>
  <c r="AX73" i="259"/>
  <c r="AW73" i="259"/>
  <c r="Z73" i="259"/>
  <c r="AC73" i="259" s="1"/>
  <c r="D73" i="259"/>
  <c r="AX71" i="259"/>
  <c r="AW71" i="259"/>
  <c r="Z71" i="259"/>
  <c r="AC71" i="259" s="1"/>
  <c r="D71" i="259"/>
  <c r="AX69" i="259"/>
  <c r="AW69" i="259"/>
  <c r="Z69" i="259"/>
  <c r="AC69" i="259" s="1"/>
  <c r="D69" i="259"/>
  <c r="AX67" i="259"/>
  <c r="AW67" i="259"/>
  <c r="AC67" i="259"/>
  <c r="AY67" i="259" s="1"/>
  <c r="AZ67" i="259" s="1"/>
  <c r="Z67" i="259"/>
  <c r="D67" i="259"/>
  <c r="AX65" i="259"/>
  <c r="AW65" i="259"/>
  <c r="AC65" i="259"/>
  <c r="BA65" i="259" s="1"/>
  <c r="Z65" i="259"/>
  <c r="D65" i="259"/>
  <c r="AX63" i="259"/>
  <c r="AW63" i="259"/>
  <c r="Z63" i="259"/>
  <c r="AC63" i="259" s="1"/>
  <c r="D63" i="259"/>
  <c r="AX61" i="259"/>
  <c r="AW61" i="259"/>
  <c r="Z61" i="259"/>
  <c r="AC61" i="259" s="1"/>
  <c r="D61" i="259"/>
  <c r="AX59" i="259"/>
  <c r="AW59" i="259"/>
  <c r="Z59" i="259"/>
  <c r="AC59" i="259" s="1"/>
  <c r="D59" i="259"/>
  <c r="AX57" i="259"/>
  <c r="AW57" i="259"/>
  <c r="Z57" i="259"/>
  <c r="AC57" i="259" s="1"/>
  <c r="D57" i="259"/>
  <c r="AX55" i="259"/>
  <c r="AW55" i="259"/>
  <c r="Z55" i="259"/>
  <c r="AC55" i="259" s="1"/>
  <c r="D55" i="259"/>
  <c r="AY40" i="259"/>
  <c r="AZ40" i="259" s="1"/>
  <c r="AX40" i="259"/>
  <c r="AW40" i="259"/>
  <c r="AC40" i="259"/>
  <c r="BA40" i="259" s="1"/>
  <c r="Z40" i="259"/>
  <c r="D40" i="259"/>
  <c r="AX38" i="259"/>
  <c r="AW38" i="259"/>
  <c r="Z38" i="259"/>
  <c r="AC38" i="259" s="1"/>
  <c r="D38" i="259"/>
  <c r="AX36" i="259"/>
  <c r="AW36" i="259"/>
  <c r="Z36" i="259"/>
  <c r="AC36" i="259" s="1"/>
  <c r="D36" i="259"/>
  <c r="AX34" i="259"/>
  <c r="AW34" i="259"/>
  <c r="Z34" i="259"/>
  <c r="AC34" i="259" s="1"/>
  <c r="D34" i="259"/>
  <c r="AX32" i="259"/>
  <c r="AW32" i="259"/>
  <c r="Z32" i="259"/>
  <c r="AC32" i="259" s="1"/>
  <c r="D32" i="259"/>
  <c r="AX30" i="259"/>
  <c r="AW30" i="259"/>
  <c r="Z30" i="259"/>
  <c r="AC30" i="259" s="1"/>
  <c r="D30" i="259"/>
  <c r="AX28" i="259"/>
  <c r="AW28" i="259"/>
  <c r="Z28" i="259"/>
  <c r="AC28" i="259" s="1"/>
  <c r="AY28" i="259" s="1"/>
  <c r="AZ28" i="259" s="1"/>
  <c r="D28" i="259"/>
  <c r="AX26" i="259"/>
  <c r="AW26" i="259"/>
  <c r="Z26" i="259"/>
  <c r="AC26" i="259" s="1"/>
  <c r="BA26" i="259" s="1"/>
  <c r="D26" i="259"/>
  <c r="AY24" i="259"/>
  <c r="AZ24" i="259" s="1"/>
  <c r="AX24" i="259"/>
  <c r="AW24" i="259"/>
  <c r="AC24" i="259"/>
  <c r="BA24" i="259" s="1"/>
  <c r="Z24" i="259"/>
  <c r="D24" i="259"/>
  <c r="AX22" i="259"/>
  <c r="AW22" i="259"/>
  <c r="Z22" i="259"/>
  <c r="AC22" i="259" s="1"/>
  <c r="D22" i="259"/>
  <c r="AX20" i="259"/>
  <c r="AW20" i="259"/>
  <c r="Z20" i="259"/>
  <c r="AC20" i="259" s="1"/>
  <c r="BA20" i="259" s="1"/>
  <c r="D20" i="259"/>
  <c r="AX18" i="259"/>
  <c r="AW18" i="259"/>
  <c r="Z18" i="259"/>
  <c r="AC18" i="259" s="1"/>
  <c r="D18" i="259"/>
  <c r="AX16" i="259"/>
  <c r="AW16" i="259"/>
  <c r="AC16" i="259"/>
  <c r="AY16" i="259" s="1"/>
  <c r="AZ16" i="259" s="1"/>
  <c r="Z16" i="259"/>
  <c r="D16" i="259"/>
  <c r="AX14" i="259"/>
  <c r="AW14" i="259"/>
  <c r="Z14" i="259"/>
  <c r="AC14" i="259" s="1"/>
  <c r="D14" i="259"/>
  <c r="AX12" i="259"/>
  <c r="AW12" i="259"/>
  <c r="Z12" i="259"/>
  <c r="AC12" i="259" s="1"/>
  <c r="D12" i="259"/>
  <c r="AH6" i="259"/>
  <c r="AH92" i="259" s="1"/>
  <c r="AH4" i="259"/>
  <c r="AH133" i="259" s="1"/>
  <c r="AV2" i="259"/>
  <c r="AV210" i="259" s="1"/>
  <c r="H2" i="259"/>
  <c r="H45" i="259" s="1"/>
  <c r="B2" i="259"/>
  <c r="AX212" i="258"/>
  <c r="AW212" i="258"/>
  <c r="Z212" i="258"/>
  <c r="AC212" i="258" s="1"/>
  <c r="D212" i="258"/>
  <c r="AX210" i="258"/>
  <c r="AW210" i="258"/>
  <c r="Z210" i="258"/>
  <c r="AC210" i="258" s="1"/>
  <c r="D210" i="258"/>
  <c r="AX208" i="258"/>
  <c r="AW208" i="258"/>
  <c r="Z208" i="258"/>
  <c r="AC208" i="258" s="1"/>
  <c r="D208" i="258"/>
  <c r="AX206" i="258"/>
  <c r="AW206" i="258"/>
  <c r="AC206" i="258"/>
  <c r="AY206" i="258" s="1"/>
  <c r="AZ206" i="258" s="1"/>
  <c r="Z206" i="258"/>
  <c r="D206" i="258"/>
  <c r="AX204" i="258"/>
  <c r="AW204" i="258"/>
  <c r="Z204" i="258"/>
  <c r="AC204" i="258" s="1"/>
  <c r="D204" i="258"/>
  <c r="AX202" i="258"/>
  <c r="AW202" i="258"/>
  <c r="Z202" i="258"/>
  <c r="AC202" i="258" s="1"/>
  <c r="BA202" i="258" s="1"/>
  <c r="D202" i="258"/>
  <c r="AX200" i="258"/>
  <c r="AW200" i="258"/>
  <c r="Z200" i="258"/>
  <c r="AC200" i="258" s="1"/>
  <c r="D200" i="258"/>
  <c r="AX198" i="258"/>
  <c r="AW198" i="258"/>
  <c r="Z198" i="258"/>
  <c r="AC198" i="258" s="1"/>
  <c r="D198" i="258"/>
  <c r="AX196" i="258"/>
  <c r="AW196" i="258"/>
  <c r="Z196" i="258"/>
  <c r="AC196" i="258" s="1"/>
  <c r="D196" i="258"/>
  <c r="AX194" i="258"/>
  <c r="AW194" i="258"/>
  <c r="AC194" i="258"/>
  <c r="AY194" i="258" s="1"/>
  <c r="AZ194" i="258" s="1"/>
  <c r="Z194" i="258"/>
  <c r="D194" i="258"/>
  <c r="AX192" i="258"/>
  <c r="AW192" i="258"/>
  <c r="Z192" i="258"/>
  <c r="AC192" i="258" s="1"/>
  <c r="D192" i="258"/>
  <c r="AX190" i="258"/>
  <c r="AW190" i="258"/>
  <c r="Z190" i="258"/>
  <c r="AC190" i="258" s="1"/>
  <c r="BA190" i="258" s="1"/>
  <c r="D190" i="258"/>
  <c r="AX188" i="258"/>
  <c r="AW188" i="258"/>
  <c r="Z188" i="258"/>
  <c r="AC188" i="258" s="1"/>
  <c r="D188" i="258"/>
  <c r="AX186" i="258"/>
  <c r="AW186" i="258"/>
  <c r="Z186" i="258"/>
  <c r="AC186" i="258" s="1"/>
  <c r="BA186" i="258" s="1"/>
  <c r="D186" i="258"/>
  <c r="AX184" i="258"/>
  <c r="AW184" i="258"/>
  <c r="Z184" i="258"/>
  <c r="AC184" i="258" s="1"/>
  <c r="D184" i="258"/>
  <c r="AX169" i="258"/>
  <c r="AW169" i="258"/>
  <c r="Z169" i="258"/>
  <c r="AC169" i="258" s="1"/>
  <c r="D169" i="258"/>
  <c r="AX167" i="258"/>
  <c r="AW167" i="258"/>
  <c r="AC167" i="258"/>
  <c r="BA167" i="258" s="1"/>
  <c r="Z167" i="258"/>
  <c r="D167" i="258"/>
  <c r="AX165" i="258"/>
  <c r="AW165" i="258"/>
  <c r="Z165" i="258"/>
  <c r="AC165" i="258" s="1"/>
  <c r="D165" i="258"/>
  <c r="AX163" i="258"/>
  <c r="AW163" i="258"/>
  <c r="Z163" i="258"/>
  <c r="AC163" i="258" s="1"/>
  <c r="D163" i="258"/>
  <c r="AX161" i="258"/>
  <c r="AW161" i="258"/>
  <c r="Z161" i="258"/>
  <c r="AC161" i="258" s="1"/>
  <c r="BA161" i="258" s="1"/>
  <c r="D161" i="258"/>
  <c r="AX159" i="258"/>
  <c r="AW159" i="258"/>
  <c r="Z159" i="258"/>
  <c r="AC159" i="258" s="1"/>
  <c r="D159" i="258"/>
  <c r="AX157" i="258"/>
  <c r="AW157" i="258"/>
  <c r="Z157" i="258"/>
  <c r="AC157" i="258" s="1"/>
  <c r="D157" i="258"/>
  <c r="AX155" i="258"/>
  <c r="AW155" i="258"/>
  <c r="Z155" i="258"/>
  <c r="AC155" i="258" s="1"/>
  <c r="D155" i="258"/>
  <c r="AX153" i="258"/>
  <c r="AW153" i="258"/>
  <c r="Z153" i="258"/>
  <c r="AC153" i="258" s="1"/>
  <c r="D153" i="258"/>
  <c r="AX151" i="258"/>
  <c r="AW151" i="258"/>
  <c r="Z151" i="258"/>
  <c r="AC151" i="258" s="1"/>
  <c r="D151" i="258"/>
  <c r="AX149" i="258"/>
  <c r="AW149" i="258"/>
  <c r="Z149" i="258"/>
  <c r="AC149" i="258" s="1"/>
  <c r="D149" i="258"/>
  <c r="AX147" i="258"/>
  <c r="AW147" i="258"/>
  <c r="Z147" i="258"/>
  <c r="AC147" i="258" s="1"/>
  <c r="D147" i="258"/>
  <c r="AX145" i="258"/>
  <c r="AW145" i="258"/>
  <c r="Z145" i="258"/>
  <c r="AC145" i="258" s="1"/>
  <c r="BA145" i="258" s="1"/>
  <c r="D145" i="258"/>
  <c r="AX143" i="258"/>
  <c r="AW143" i="258"/>
  <c r="AC143" i="258"/>
  <c r="AY143" i="258" s="1"/>
  <c r="AZ143" i="258" s="1"/>
  <c r="Z143" i="258"/>
  <c r="D143" i="258"/>
  <c r="AX141" i="258"/>
  <c r="AW141" i="258"/>
  <c r="Z141" i="258"/>
  <c r="AC141" i="258" s="1"/>
  <c r="D141" i="258"/>
  <c r="AX126" i="258"/>
  <c r="AW126" i="258"/>
  <c r="Z126" i="258"/>
  <c r="AC126" i="258" s="1"/>
  <c r="D126" i="258"/>
  <c r="AX124" i="258"/>
  <c r="AW124" i="258"/>
  <c r="Z124" i="258"/>
  <c r="AC124" i="258" s="1"/>
  <c r="BA124" i="258" s="1"/>
  <c r="D124" i="258"/>
  <c r="AX122" i="258"/>
  <c r="AW122" i="258"/>
  <c r="Z122" i="258"/>
  <c r="AC122" i="258" s="1"/>
  <c r="D122" i="258"/>
  <c r="AX120" i="258"/>
  <c r="AW120" i="258"/>
  <c r="AC120" i="258"/>
  <c r="BA120" i="258" s="1"/>
  <c r="Z120" i="258"/>
  <c r="D120" i="258"/>
  <c r="AY118" i="258"/>
  <c r="AZ118" i="258" s="1"/>
  <c r="AX118" i="258"/>
  <c r="AW118" i="258"/>
  <c r="Z118" i="258"/>
  <c r="AC118" i="258" s="1"/>
  <c r="BA118" i="258" s="1"/>
  <c r="D118" i="258"/>
  <c r="AX116" i="258"/>
  <c r="AW116" i="258"/>
  <c r="AC116" i="258"/>
  <c r="BA116" i="258" s="1"/>
  <c r="Z116" i="258"/>
  <c r="D116" i="258"/>
  <c r="AX114" i="258"/>
  <c r="AW114" i="258"/>
  <c r="Z114" i="258"/>
  <c r="AC114" i="258" s="1"/>
  <c r="D114" i="258"/>
  <c r="AX112" i="258"/>
  <c r="AW112" i="258"/>
  <c r="Z112" i="258"/>
  <c r="AC112" i="258" s="1"/>
  <c r="BA112" i="258" s="1"/>
  <c r="D112" i="258"/>
  <c r="AX110" i="258"/>
  <c r="AW110" i="258"/>
  <c r="Z110" i="258"/>
  <c r="AC110" i="258" s="1"/>
  <c r="D110" i="258"/>
  <c r="AY108" i="258"/>
  <c r="AZ108" i="258" s="1"/>
  <c r="AX108" i="258"/>
  <c r="AW108" i="258"/>
  <c r="AC108" i="258"/>
  <c r="BA108" i="258" s="1"/>
  <c r="Z108" i="258"/>
  <c r="D108" i="258"/>
  <c r="AX106" i="258"/>
  <c r="AW106" i="258"/>
  <c r="AC106" i="258"/>
  <c r="BA106" i="258" s="1"/>
  <c r="Z106" i="258"/>
  <c r="D106" i="258"/>
  <c r="AX104" i="258"/>
  <c r="AW104" i="258"/>
  <c r="Z104" i="258"/>
  <c r="AC104" i="258" s="1"/>
  <c r="D104" i="258"/>
  <c r="AX102" i="258"/>
  <c r="AW102" i="258"/>
  <c r="Z102" i="258"/>
  <c r="AC102" i="258" s="1"/>
  <c r="D102" i="258"/>
  <c r="AX100" i="258"/>
  <c r="AW100" i="258"/>
  <c r="Z100" i="258"/>
  <c r="AC100" i="258" s="1"/>
  <c r="D100" i="258"/>
  <c r="AX98" i="258"/>
  <c r="AW98" i="258"/>
  <c r="Z98" i="258"/>
  <c r="AC98" i="258" s="1"/>
  <c r="D98" i="258"/>
  <c r="AX83" i="258"/>
  <c r="AW83" i="258"/>
  <c r="Z83" i="258"/>
  <c r="AC83" i="258" s="1"/>
  <c r="BA83" i="258" s="1"/>
  <c r="D83" i="258"/>
  <c r="AX81" i="258"/>
  <c r="AW81" i="258"/>
  <c r="Z81" i="258"/>
  <c r="AC81" i="258" s="1"/>
  <c r="D81" i="258"/>
  <c r="AX79" i="258"/>
  <c r="AW79" i="258"/>
  <c r="Z79" i="258"/>
  <c r="AC79" i="258" s="1"/>
  <c r="D79" i="258"/>
  <c r="AX77" i="258"/>
  <c r="AW77" i="258"/>
  <c r="Z77" i="258"/>
  <c r="AC77" i="258" s="1"/>
  <c r="D77" i="258"/>
  <c r="AX75" i="258"/>
  <c r="AW75" i="258"/>
  <c r="Z75" i="258"/>
  <c r="AC75" i="258" s="1"/>
  <c r="D75" i="258"/>
  <c r="AX73" i="258"/>
  <c r="AW73" i="258"/>
  <c r="AC73" i="258"/>
  <c r="AY73" i="258" s="1"/>
  <c r="AZ73" i="258" s="1"/>
  <c r="Z73" i="258"/>
  <c r="D73" i="258"/>
  <c r="AX71" i="258"/>
  <c r="AW71" i="258"/>
  <c r="Z71" i="258"/>
  <c r="AC71" i="258" s="1"/>
  <c r="D71" i="258"/>
  <c r="AX69" i="258"/>
  <c r="AW69" i="258"/>
  <c r="Z69" i="258"/>
  <c r="AC69" i="258" s="1"/>
  <c r="D69" i="258"/>
  <c r="AX67" i="258"/>
  <c r="AW67" i="258"/>
  <c r="Z67" i="258"/>
  <c r="AC67" i="258" s="1"/>
  <c r="BA67" i="258" s="1"/>
  <c r="D67" i="258"/>
  <c r="AX65" i="258"/>
  <c r="AW65" i="258"/>
  <c r="Z65" i="258"/>
  <c r="AC65" i="258" s="1"/>
  <c r="D65" i="258"/>
  <c r="AX63" i="258"/>
  <c r="AW63" i="258"/>
  <c r="Z63" i="258"/>
  <c r="AC63" i="258" s="1"/>
  <c r="D63" i="258"/>
  <c r="AX61" i="258"/>
  <c r="AW61" i="258"/>
  <c r="Z61" i="258"/>
  <c r="AC61" i="258" s="1"/>
  <c r="D61" i="258"/>
  <c r="AX59" i="258"/>
  <c r="AW59" i="258"/>
  <c r="Z59" i="258"/>
  <c r="AC59" i="258" s="1"/>
  <c r="D59" i="258"/>
  <c r="AX57" i="258"/>
  <c r="AW57" i="258"/>
  <c r="AC57" i="258"/>
  <c r="AY57" i="258" s="1"/>
  <c r="AZ57" i="258" s="1"/>
  <c r="Z57" i="258"/>
  <c r="D57" i="258"/>
  <c r="AX55" i="258"/>
  <c r="AW55" i="258"/>
  <c r="Z55" i="258"/>
  <c r="AC55" i="258" s="1"/>
  <c r="D55" i="258"/>
  <c r="AX40" i="258"/>
  <c r="AW40" i="258"/>
  <c r="Z40" i="258"/>
  <c r="AC40" i="258" s="1"/>
  <c r="D40" i="258"/>
  <c r="AX38" i="258"/>
  <c r="AW38" i="258"/>
  <c r="Z38" i="258"/>
  <c r="AC38" i="258" s="1"/>
  <c r="D38" i="258"/>
  <c r="AX36" i="258"/>
  <c r="AW36" i="258"/>
  <c r="Z36" i="258"/>
  <c r="AC36" i="258" s="1"/>
  <c r="D36" i="258"/>
  <c r="AX34" i="258"/>
  <c r="AW34" i="258"/>
  <c r="AC34" i="258"/>
  <c r="AY34" i="258" s="1"/>
  <c r="AZ34" i="258" s="1"/>
  <c r="Z34" i="258"/>
  <c r="D34" i="258"/>
  <c r="AX32" i="258"/>
  <c r="AW32" i="258"/>
  <c r="Z32" i="258"/>
  <c r="AC32" i="258" s="1"/>
  <c r="D32" i="258"/>
  <c r="AX30" i="258"/>
  <c r="AW30" i="258"/>
  <c r="Z30" i="258"/>
  <c r="AC30" i="258" s="1"/>
  <c r="D30" i="258"/>
  <c r="AX28" i="258"/>
  <c r="AW28" i="258"/>
  <c r="AC28" i="258"/>
  <c r="BA28" i="258" s="1"/>
  <c r="Z28" i="258"/>
  <c r="D28" i="258"/>
  <c r="AX26" i="258"/>
  <c r="AW26" i="258"/>
  <c r="Z26" i="258"/>
  <c r="AC26" i="258" s="1"/>
  <c r="D26" i="258"/>
  <c r="AX24" i="258"/>
  <c r="AW24" i="258"/>
  <c r="Z24" i="258"/>
  <c r="AC24" i="258" s="1"/>
  <c r="D24" i="258"/>
  <c r="AX22" i="258"/>
  <c r="AW22" i="258"/>
  <c r="Z22" i="258"/>
  <c r="AC22" i="258" s="1"/>
  <c r="D22" i="258"/>
  <c r="AX20" i="258"/>
  <c r="AW20" i="258"/>
  <c r="Z20" i="258"/>
  <c r="AC20" i="258" s="1"/>
  <c r="D20" i="258"/>
  <c r="AX18" i="258"/>
  <c r="AW18" i="258"/>
  <c r="AC18" i="258"/>
  <c r="AY18" i="258" s="1"/>
  <c r="AZ18" i="258" s="1"/>
  <c r="Z18" i="258"/>
  <c r="D18" i="258"/>
  <c r="AX16" i="258"/>
  <c r="AW16" i="258"/>
  <c r="Z16" i="258"/>
  <c r="AC16" i="258" s="1"/>
  <c r="D16" i="258"/>
  <c r="AX14" i="258"/>
  <c r="AW14" i="258"/>
  <c r="Z14" i="258"/>
  <c r="AC14" i="258" s="1"/>
  <c r="D14" i="258"/>
  <c r="AX12" i="258"/>
  <c r="AW12" i="258"/>
  <c r="AC12" i="258"/>
  <c r="BA12" i="258" s="1"/>
  <c r="Z12" i="258"/>
  <c r="D12" i="258"/>
  <c r="AH6" i="258"/>
  <c r="AH178" i="258" s="1"/>
  <c r="AH4" i="258"/>
  <c r="AV2" i="258"/>
  <c r="AV200" i="258" s="1"/>
  <c r="H2" i="258"/>
  <c r="H131" i="258" s="1"/>
  <c r="B2" i="258"/>
  <c r="B174" i="258" s="1"/>
  <c r="AX212" i="257"/>
  <c r="AW212" i="257"/>
  <c r="Z212" i="257"/>
  <c r="AC212" i="257" s="1"/>
  <c r="AY212" i="257" s="1"/>
  <c r="AZ212" i="257" s="1"/>
  <c r="D212" i="257"/>
  <c r="AX210" i="257"/>
  <c r="AW210" i="257"/>
  <c r="Z210" i="257"/>
  <c r="AC210" i="257" s="1"/>
  <c r="D210" i="257"/>
  <c r="AX208" i="257"/>
  <c r="AW208" i="257"/>
  <c r="AC208" i="257"/>
  <c r="BA208" i="257" s="1"/>
  <c r="Z208" i="257"/>
  <c r="D208" i="257"/>
  <c r="AX206" i="257"/>
  <c r="AW206" i="257"/>
  <c r="Z206" i="257"/>
  <c r="AC206" i="257" s="1"/>
  <c r="BA206" i="257" s="1"/>
  <c r="D206" i="257"/>
  <c r="AX204" i="257"/>
  <c r="AW204" i="257"/>
  <c r="Z204" i="257"/>
  <c r="AC204" i="257" s="1"/>
  <c r="D204" i="257"/>
  <c r="AX202" i="257"/>
  <c r="AW202" i="257"/>
  <c r="Z202" i="257"/>
  <c r="AC202" i="257" s="1"/>
  <c r="D202" i="257"/>
  <c r="AX200" i="257"/>
  <c r="AW200" i="257"/>
  <c r="Z200" i="257"/>
  <c r="AC200" i="257" s="1"/>
  <c r="D200" i="257"/>
  <c r="AX198" i="257"/>
  <c r="AW198" i="257"/>
  <c r="Z198" i="257"/>
  <c r="AC198" i="257" s="1"/>
  <c r="BA198" i="257" s="1"/>
  <c r="D198" i="257"/>
  <c r="AX196" i="257"/>
  <c r="AW196" i="257"/>
  <c r="AC196" i="257"/>
  <c r="AY196" i="257" s="1"/>
  <c r="AZ196" i="257" s="1"/>
  <c r="Z196" i="257"/>
  <c r="D196" i="257"/>
  <c r="AX194" i="257"/>
  <c r="AW194" i="257"/>
  <c r="Z194" i="257"/>
  <c r="AC194" i="257" s="1"/>
  <c r="D194" i="257"/>
  <c r="AX192" i="257"/>
  <c r="AW192" i="257"/>
  <c r="AC192" i="257"/>
  <c r="BA192" i="257" s="1"/>
  <c r="Z192" i="257"/>
  <c r="D192" i="257"/>
  <c r="AX190" i="257"/>
  <c r="AW190" i="257"/>
  <c r="AC190" i="257"/>
  <c r="BA190" i="257" s="1"/>
  <c r="Z190" i="257"/>
  <c r="D190" i="257"/>
  <c r="AX188" i="257"/>
  <c r="AW188" i="257"/>
  <c r="Z188" i="257"/>
  <c r="AC188" i="257" s="1"/>
  <c r="D188" i="257"/>
  <c r="AX186" i="257"/>
  <c r="AW186" i="257"/>
  <c r="Z186" i="257"/>
  <c r="AC186" i="257" s="1"/>
  <c r="D186" i="257"/>
  <c r="AX184" i="257"/>
  <c r="AW184" i="257"/>
  <c r="Z184" i="257"/>
  <c r="AC184" i="257" s="1"/>
  <c r="D184" i="257"/>
  <c r="AX169" i="257"/>
  <c r="AW169" i="257"/>
  <c r="AC169" i="257"/>
  <c r="BA169" i="257" s="1"/>
  <c r="Z169" i="257"/>
  <c r="D169" i="257"/>
  <c r="AX167" i="257"/>
  <c r="AW167" i="257"/>
  <c r="Z167" i="257"/>
  <c r="AC167" i="257" s="1"/>
  <c r="BA167" i="257" s="1"/>
  <c r="D167" i="257"/>
  <c r="AX165" i="257"/>
  <c r="AW165" i="257"/>
  <c r="Z165" i="257"/>
  <c r="AC165" i="257" s="1"/>
  <c r="D165" i="257"/>
  <c r="AX163" i="257"/>
  <c r="AW163" i="257"/>
  <c r="Z163" i="257"/>
  <c r="AC163" i="257" s="1"/>
  <c r="D163" i="257"/>
  <c r="AX161" i="257"/>
  <c r="AW161" i="257"/>
  <c r="Z161" i="257"/>
  <c r="AC161" i="257" s="1"/>
  <c r="D161" i="257"/>
  <c r="AX159" i="257"/>
  <c r="AW159" i="257"/>
  <c r="Z159" i="257"/>
  <c r="AC159" i="257" s="1"/>
  <c r="D159" i="257"/>
  <c r="AX157" i="257"/>
  <c r="AW157" i="257"/>
  <c r="Z157" i="257"/>
  <c r="AC157" i="257" s="1"/>
  <c r="D157" i="257"/>
  <c r="AX155" i="257"/>
  <c r="AW155" i="257"/>
  <c r="Z155" i="257"/>
  <c r="AC155" i="257" s="1"/>
  <c r="D155" i="257"/>
  <c r="AX153" i="257"/>
  <c r="AW153" i="257"/>
  <c r="Z153" i="257"/>
  <c r="AC153" i="257" s="1"/>
  <c r="D153" i="257"/>
  <c r="AX151" i="257"/>
  <c r="AW151" i="257"/>
  <c r="Z151" i="257"/>
  <c r="AC151" i="257" s="1"/>
  <c r="BA151" i="257" s="1"/>
  <c r="D151" i="257"/>
  <c r="AX149" i="257"/>
  <c r="AW149" i="257"/>
  <c r="Z149" i="257"/>
  <c r="AC149" i="257" s="1"/>
  <c r="D149" i="257"/>
  <c r="AX147" i="257"/>
  <c r="AW147" i="257"/>
  <c r="Z147" i="257"/>
  <c r="AC147" i="257" s="1"/>
  <c r="D147" i="257"/>
  <c r="AX145" i="257"/>
  <c r="AW145" i="257"/>
  <c r="Z145" i="257"/>
  <c r="AC145" i="257" s="1"/>
  <c r="D145" i="257"/>
  <c r="AX143" i="257"/>
  <c r="AW143" i="257"/>
  <c r="Z143" i="257"/>
  <c r="AC143" i="257" s="1"/>
  <c r="AY143" i="257" s="1"/>
  <c r="AZ143" i="257" s="1"/>
  <c r="D143" i="257"/>
  <c r="AX141" i="257"/>
  <c r="AW141" i="257"/>
  <c r="AC141" i="257"/>
  <c r="AY141" i="257" s="1"/>
  <c r="AZ141" i="257" s="1"/>
  <c r="Z141" i="257"/>
  <c r="D141" i="257"/>
  <c r="AX126" i="257"/>
  <c r="AW126" i="257"/>
  <c r="Z126" i="257"/>
  <c r="AC126" i="257" s="1"/>
  <c r="D126" i="257"/>
  <c r="AX124" i="257"/>
  <c r="AW124" i="257"/>
  <c r="Z124" i="257"/>
  <c r="AC124" i="257" s="1"/>
  <c r="D124" i="257"/>
  <c r="AX122" i="257"/>
  <c r="AW122" i="257"/>
  <c r="Z122" i="257"/>
  <c r="AC122" i="257" s="1"/>
  <c r="D122" i="257"/>
  <c r="AX120" i="257"/>
  <c r="AW120" i="257"/>
  <c r="AC120" i="257"/>
  <c r="AY120" i="257" s="1"/>
  <c r="AZ120" i="257" s="1"/>
  <c r="Z120" i="257"/>
  <c r="D120" i="257"/>
  <c r="AX118" i="257"/>
  <c r="AW118" i="257"/>
  <c r="AC118" i="257"/>
  <c r="AY118" i="257" s="1"/>
  <c r="AZ118" i="257" s="1"/>
  <c r="Z118" i="257"/>
  <c r="D118" i="257"/>
  <c r="AX116" i="257"/>
  <c r="AW116" i="257"/>
  <c r="AC116" i="257"/>
  <c r="BA116" i="257" s="1"/>
  <c r="Z116" i="257"/>
  <c r="D116" i="257"/>
  <c r="AX114" i="257"/>
  <c r="AW114" i="257"/>
  <c r="AC114" i="257"/>
  <c r="BA114" i="257" s="1"/>
  <c r="Z114" i="257"/>
  <c r="D114" i="257"/>
  <c r="AX112" i="257"/>
  <c r="AW112" i="257"/>
  <c r="Z112" i="257"/>
  <c r="AC112" i="257" s="1"/>
  <c r="BA112" i="257" s="1"/>
  <c r="D112" i="257"/>
  <c r="AX110" i="257"/>
  <c r="AW110" i="257"/>
  <c r="Z110" i="257"/>
  <c r="AC110" i="257" s="1"/>
  <c r="D110" i="257"/>
  <c r="AX108" i="257"/>
  <c r="AW108" i="257"/>
  <c r="Z108" i="257"/>
  <c r="AC108" i="257" s="1"/>
  <c r="D108" i="257"/>
  <c r="AX106" i="257"/>
  <c r="AW106" i="257"/>
  <c r="Z106" i="257"/>
  <c r="AC106" i="257" s="1"/>
  <c r="D106" i="257"/>
  <c r="AX104" i="257"/>
  <c r="AW104" i="257"/>
  <c r="Z104" i="257"/>
  <c r="AC104" i="257" s="1"/>
  <c r="D104" i="257"/>
  <c r="AX102" i="257"/>
  <c r="AW102" i="257"/>
  <c r="Z102" i="257"/>
  <c r="AC102" i="257" s="1"/>
  <c r="D102" i="257"/>
  <c r="AX100" i="257"/>
  <c r="AW100" i="257"/>
  <c r="Z100" i="257"/>
  <c r="AC100" i="257" s="1"/>
  <c r="D100" i="257"/>
  <c r="AX98" i="257"/>
  <c r="AW98" i="257"/>
  <c r="AC98" i="257"/>
  <c r="BA98" i="257" s="1"/>
  <c r="Z98" i="257"/>
  <c r="D98" i="257"/>
  <c r="H88" i="257"/>
  <c r="AX83" i="257"/>
  <c r="AW83" i="257"/>
  <c r="Z83" i="257"/>
  <c r="AC83" i="257" s="1"/>
  <c r="D83" i="257"/>
  <c r="AX81" i="257"/>
  <c r="AW81" i="257"/>
  <c r="AC81" i="257"/>
  <c r="AY81" i="257" s="1"/>
  <c r="AZ81" i="257" s="1"/>
  <c r="Z81" i="257"/>
  <c r="D81" i="257"/>
  <c r="AX79" i="257"/>
  <c r="AW79" i="257"/>
  <c r="AC79" i="257"/>
  <c r="AY79" i="257" s="1"/>
  <c r="AZ79" i="257" s="1"/>
  <c r="Z79" i="257"/>
  <c r="D79" i="257"/>
  <c r="AX77" i="257"/>
  <c r="AW77" i="257"/>
  <c r="Z77" i="257"/>
  <c r="AC77" i="257" s="1"/>
  <c r="D77" i="257"/>
  <c r="AX75" i="257"/>
  <c r="AW75" i="257"/>
  <c r="AC75" i="257"/>
  <c r="BA75" i="257" s="1"/>
  <c r="Z75" i="257"/>
  <c r="D75" i="257"/>
  <c r="AX73" i="257"/>
  <c r="AW73" i="257"/>
  <c r="Z73" i="257"/>
  <c r="AC73" i="257" s="1"/>
  <c r="AY73" i="257" s="1"/>
  <c r="AZ73" i="257" s="1"/>
  <c r="D73" i="257"/>
  <c r="AX71" i="257"/>
  <c r="AW71" i="257"/>
  <c r="Z71" i="257"/>
  <c r="AC71" i="257" s="1"/>
  <c r="BA71" i="257" s="1"/>
  <c r="D71" i="257"/>
  <c r="AX69" i="257"/>
  <c r="AW69" i="257"/>
  <c r="Z69" i="257"/>
  <c r="AC69" i="257" s="1"/>
  <c r="BA69" i="257" s="1"/>
  <c r="D69" i="257"/>
  <c r="AX67" i="257"/>
  <c r="AW67" i="257"/>
  <c r="Z67" i="257"/>
  <c r="AC67" i="257" s="1"/>
  <c r="D67" i="257"/>
  <c r="AX65" i="257"/>
  <c r="AW65" i="257"/>
  <c r="Z65" i="257"/>
  <c r="AC65" i="257" s="1"/>
  <c r="D65" i="257"/>
  <c r="AX63" i="257"/>
  <c r="AW63" i="257"/>
  <c r="Z63" i="257"/>
  <c r="AC63" i="257" s="1"/>
  <c r="AY63" i="257" s="1"/>
  <c r="AZ63" i="257" s="1"/>
  <c r="D63" i="257"/>
  <c r="AX61" i="257"/>
  <c r="AW61" i="257"/>
  <c r="AC61" i="257"/>
  <c r="BA61" i="257" s="1"/>
  <c r="Z61" i="257"/>
  <c r="D61" i="257"/>
  <c r="AX59" i="257"/>
  <c r="AW59" i="257"/>
  <c r="AC59" i="257"/>
  <c r="BA59" i="257" s="1"/>
  <c r="Z59" i="257"/>
  <c r="D59" i="257"/>
  <c r="AX57" i="257"/>
  <c r="AW57" i="257"/>
  <c r="AC57" i="257"/>
  <c r="AY57" i="257" s="1"/>
  <c r="AZ57" i="257" s="1"/>
  <c r="Z57" i="257"/>
  <c r="D57" i="257"/>
  <c r="AX55" i="257"/>
  <c r="AW55" i="257"/>
  <c r="Z55" i="257"/>
  <c r="AC55" i="257" s="1"/>
  <c r="BA55" i="257" s="1"/>
  <c r="D55" i="257"/>
  <c r="AX40" i="257"/>
  <c r="AW40" i="257"/>
  <c r="Z40" i="257"/>
  <c r="AC40" i="257" s="1"/>
  <c r="D40" i="257"/>
  <c r="AX38" i="257"/>
  <c r="AW38" i="257"/>
  <c r="AC38" i="257"/>
  <c r="BA38" i="257" s="1"/>
  <c r="Z38" i="257"/>
  <c r="D38" i="257"/>
  <c r="AX36" i="257"/>
  <c r="AW36" i="257"/>
  <c r="Z36" i="257"/>
  <c r="AC36" i="257" s="1"/>
  <c r="D36" i="257"/>
  <c r="AX34" i="257"/>
  <c r="AW34" i="257"/>
  <c r="AC34" i="257"/>
  <c r="AY34" i="257" s="1"/>
  <c r="AZ34" i="257" s="1"/>
  <c r="Z34" i="257"/>
  <c r="D34" i="257"/>
  <c r="AY32" i="257"/>
  <c r="AZ32" i="257" s="1"/>
  <c r="AX32" i="257"/>
  <c r="AW32" i="257"/>
  <c r="Z32" i="257"/>
  <c r="AC32" i="257" s="1"/>
  <c r="BA32" i="257" s="1"/>
  <c r="D32" i="257"/>
  <c r="AX30" i="257"/>
  <c r="AW30" i="257"/>
  <c r="Z30" i="257"/>
  <c r="AC30" i="257" s="1"/>
  <c r="BA30" i="257" s="1"/>
  <c r="D30" i="257"/>
  <c r="AX28" i="257"/>
  <c r="AW28" i="257"/>
  <c r="Z28" i="257"/>
  <c r="AC28" i="257" s="1"/>
  <c r="D28" i="257"/>
  <c r="AZ26" i="257"/>
  <c r="AX26" i="257"/>
  <c r="AW26" i="257"/>
  <c r="AC26" i="257"/>
  <c r="AY26" i="257" s="1"/>
  <c r="Z26" i="257"/>
  <c r="D26" i="257"/>
  <c r="AX24" i="257"/>
  <c r="AW24" i="257"/>
  <c r="Z24" i="257"/>
  <c r="AC24" i="257" s="1"/>
  <c r="D24" i="257"/>
  <c r="AX22" i="257"/>
  <c r="AW22" i="257"/>
  <c r="Z22" i="257"/>
  <c r="AC22" i="257" s="1"/>
  <c r="D22" i="257"/>
  <c r="BA20" i="257"/>
  <c r="AX20" i="257"/>
  <c r="AW20" i="257"/>
  <c r="AC20" i="257"/>
  <c r="AY20" i="257" s="1"/>
  <c r="AZ20" i="257" s="1"/>
  <c r="Z20" i="257"/>
  <c r="D20" i="257"/>
  <c r="AX18" i="257"/>
  <c r="AW18" i="257"/>
  <c r="AC18" i="257"/>
  <c r="AY18" i="257" s="1"/>
  <c r="AZ18" i="257" s="1"/>
  <c r="Z18" i="257"/>
  <c r="D18" i="257"/>
  <c r="AX16" i="257"/>
  <c r="AW16" i="257"/>
  <c r="Z16" i="257"/>
  <c r="AC16" i="257" s="1"/>
  <c r="BA16" i="257" s="1"/>
  <c r="D16" i="257"/>
  <c r="AX14" i="257"/>
  <c r="AW14" i="257"/>
  <c r="Z14" i="257"/>
  <c r="AC14" i="257" s="1"/>
  <c r="BA14" i="257" s="1"/>
  <c r="D14" i="257"/>
  <c r="AX12" i="257"/>
  <c r="AW12" i="257"/>
  <c r="Z12" i="257"/>
  <c r="AC12" i="257" s="1"/>
  <c r="D12" i="257"/>
  <c r="AH6" i="257"/>
  <c r="AH4" i="257"/>
  <c r="AV2" i="257"/>
  <c r="AV118" i="257" s="1"/>
  <c r="H2" i="257"/>
  <c r="H131" i="257" s="1"/>
  <c r="B2" i="257"/>
  <c r="B45" i="257" s="1"/>
  <c r="AX212" i="256"/>
  <c r="AW212" i="256"/>
  <c r="AC212" i="256"/>
  <c r="AY212" i="256" s="1"/>
  <c r="AZ212" i="256" s="1"/>
  <c r="Z212" i="256"/>
  <c r="D212" i="256"/>
  <c r="AX210" i="256"/>
  <c r="AW210" i="256"/>
  <c r="Z210" i="256"/>
  <c r="AC210" i="256" s="1"/>
  <c r="BA210" i="256" s="1"/>
  <c r="D210" i="256"/>
  <c r="AX208" i="256"/>
  <c r="AW208" i="256"/>
  <c r="Z208" i="256"/>
  <c r="AC208" i="256" s="1"/>
  <c r="BA208" i="256" s="1"/>
  <c r="D208" i="256"/>
  <c r="AX206" i="256"/>
  <c r="AW206" i="256"/>
  <c r="Z206" i="256"/>
  <c r="AC206" i="256" s="1"/>
  <c r="D206" i="256"/>
  <c r="AX204" i="256"/>
  <c r="AW204" i="256"/>
  <c r="Z204" i="256"/>
  <c r="AC204" i="256" s="1"/>
  <c r="D204" i="256"/>
  <c r="AX202" i="256"/>
  <c r="AW202" i="256"/>
  <c r="Z202" i="256"/>
  <c r="AC202" i="256" s="1"/>
  <c r="D202" i="256"/>
  <c r="AX200" i="256"/>
  <c r="AW200" i="256"/>
  <c r="AC200" i="256"/>
  <c r="AY200" i="256" s="1"/>
  <c r="AZ200" i="256" s="1"/>
  <c r="Z200" i="256"/>
  <c r="D200" i="256"/>
  <c r="AX198" i="256"/>
  <c r="AW198" i="256"/>
  <c r="Z198" i="256"/>
  <c r="AC198" i="256" s="1"/>
  <c r="D198" i="256"/>
  <c r="AX196" i="256"/>
  <c r="AW196" i="256"/>
  <c r="AC196" i="256"/>
  <c r="Z196" i="256"/>
  <c r="D196" i="256"/>
  <c r="AX194" i="256"/>
  <c r="AW194" i="256"/>
  <c r="Z194" i="256"/>
  <c r="AC194" i="256" s="1"/>
  <c r="BA194" i="256" s="1"/>
  <c r="D194" i="256"/>
  <c r="AX192" i="256"/>
  <c r="AW192" i="256"/>
  <c r="Z192" i="256"/>
  <c r="AC192" i="256" s="1"/>
  <c r="D192" i="256"/>
  <c r="AX190" i="256"/>
  <c r="AW190" i="256"/>
  <c r="Z190" i="256"/>
  <c r="AC190" i="256" s="1"/>
  <c r="D190" i="256"/>
  <c r="AX188" i="256"/>
  <c r="AW188" i="256"/>
  <c r="Z188" i="256"/>
  <c r="AC188" i="256" s="1"/>
  <c r="AY188" i="256" s="1"/>
  <c r="AZ188" i="256" s="1"/>
  <c r="D188" i="256"/>
  <c r="AX186" i="256"/>
  <c r="AW186" i="256"/>
  <c r="Z186" i="256"/>
  <c r="AC186" i="256" s="1"/>
  <c r="D186" i="256"/>
  <c r="AX184" i="256"/>
  <c r="AW184" i="256"/>
  <c r="Z184" i="256"/>
  <c r="AC184" i="256" s="1"/>
  <c r="D184" i="256"/>
  <c r="AX169" i="256"/>
  <c r="AW169" i="256"/>
  <c r="Z169" i="256"/>
  <c r="AC169" i="256" s="1"/>
  <c r="D169" i="256"/>
  <c r="AX167" i="256"/>
  <c r="AW167" i="256"/>
  <c r="Z167" i="256"/>
  <c r="AC167" i="256" s="1"/>
  <c r="D167" i="256"/>
  <c r="AX165" i="256"/>
  <c r="AW165" i="256"/>
  <c r="Z165" i="256"/>
  <c r="AC165" i="256" s="1"/>
  <c r="AY165" i="256" s="1"/>
  <c r="AZ165" i="256" s="1"/>
  <c r="D165" i="256"/>
  <c r="AX163" i="256"/>
  <c r="AW163" i="256"/>
  <c r="Z163" i="256"/>
  <c r="AC163" i="256" s="1"/>
  <c r="D163" i="256"/>
  <c r="AX161" i="256"/>
  <c r="AW161" i="256"/>
  <c r="Z161" i="256"/>
  <c r="AC161" i="256" s="1"/>
  <c r="D161" i="256"/>
  <c r="AX159" i="256"/>
  <c r="AW159" i="256"/>
  <c r="Z159" i="256"/>
  <c r="AC159" i="256" s="1"/>
  <c r="D159" i="256"/>
  <c r="AX157" i="256"/>
  <c r="AW157" i="256"/>
  <c r="Z157" i="256"/>
  <c r="AC157" i="256" s="1"/>
  <c r="D157" i="256"/>
  <c r="AX155" i="256"/>
  <c r="AW155" i="256"/>
  <c r="Z155" i="256"/>
  <c r="AC155" i="256" s="1"/>
  <c r="BA155" i="256" s="1"/>
  <c r="D155" i="256"/>
  <c r="AX153" i="256"/>
  <c r="AW153" i="256"/>
  <c r="AC153" i="256"/>
  <c r="BA153" i="256" s="1"/>
  <c r="Z153" i="256"/>
  <c r="D153" i="256"/>
  <c r="AX151" i="256"/>
  <c r="AW151" i="256"/>
  <c r="Z151" i="256"/>
  <c r="AC151" i="256" s="1"/>
  <c r="D151" i="256"/>
  <c r="AX149" i="256"/>
  <c r="AW149" i="256"/>
  <c r="AC149" i="256"/>
  <c r="AY149" i="256" s="1"/>
  <c r="AZ149" i="256" s="1"/>
  <c r="Z149" i="256"/>
  <c r="D149" i="256"/>
  <c r="AX147" i="256"/>
  <c r="AW147" i="256"/>
  <c r="Z147" i="256"/>
  <c r="AC147" i="256" s="1"/>
  <c r="D147" i="256"/>
  <c r="AX145" i="256"/>
  <c r="AW145" i="256"/>
  <c r="Z145" i="256"/>
  <c r="AC145" i="256" s="1"/>
  <c r="D145" i="256"/>
  <c r="AX143" i="256"/>
  <c r="AW143" i="256"/>
  <c r="Z143" i="256"/>
  <c r="AC143" i="256" s="1"/>
  <c r="D143" i="256"/>
  <c r="AX141" i="256"/>
  <c r="AW141" i="256"/>
  <c r="Z141" i="256"/>
  <c r="AC141" i="256" s="1"/>
  <c r="AY141" i="256" s="1"/>
  <c r="AZ141" i="256" s="1"/>
  <c r="D141" i="256"/>
  <c r="AX126" i="256"/>
  <c r="AW126" i="256"/>
  <c r="Z126" i="256"/>
  <c r="AC126" i="256" s="1"/>
  <c r="AY126" i="256" s="1"/>
  <c r="AZ126" i="256" s="1"/>
  <c r="D126" i="256"/>
  <c r="AX124" i="256"/>
  <c r="AW124" i="256"/>
  <c r="Z124" i="256"/>
  <c r="AC124" i="256" s="1"/>
  <c r="D124" i="256"/>
  <c r="AX122" i="256"/>
  <c r="AW122" i="256"/>
  <c r="Z122" i="256"/>
  <c r="AC122" i="256" s="1"/>
  <c r="D122" i="256"/>
  <c r="AX120" i="256"/>
  <c r="AW120" i="256"/>
  <c r="Z120" i="256"/>
  <c r="AC120" i="256" s="1"/>
  <c r="D120" i="256"/>
  <c r="AX118" i="256"/>
  <c r="AW118" i="256"/>
  <c r="AC118" i="256"/>
  <c r="AY118" i="256" s="1"/>
  <c r="AZ118" i="256" s="1"/>
  <c r="Z118" i="256"/>
  <c r="D118" i="256"/>
  <c r="AX116" i="256"/>
  <c r="AW116" i="256"/>
  <c r="AC116" i="256"/>
  <c r="BA116" i="256" s="1"/>
  <c r="Z116" i="256"/>
  <c r="D116" i="256"/>
  <c r="AX114" i="256"/>
  <c r="AW114" i="256"/>
  <c r="AC114" i="256"/>
  <c r="BA114" i="256" s="1"/>
  <c r="Z114" i="256"/>
  <c r="D114" i="256"/>
  <c r="AX112" i="256"/>
  <c r="AW112" i="256"/>
  <c r="Z112" i="256"/>
  <c r="AC112" i="256" s="1"/>
  <c r="D112" i="256"/>
  <c r="AX110" i="256"/>
  <c r="AW110" i="256"/>
  <c r="Z110" i="256"/>
  <c r="AC110" i="256" s="1"/>
  <c r="AY110" i="256" s="1"/>
  <c r="AZ110" i="256" s="1"/>
  <c r="D110" i="256"/>
  <c r="AX108" i="256"/>
  <c r="AW108" i="256"/>
  <c r="Z108" i="256"/>
  <c r="AC108" i="256" s="1"/>
  <c r="D108" i="256"/>
  <c r="AX106" i="256"/>
  <c r="AW106" i="256"/>
  <c r="Z106" i="256"/>
  <c r="AC106" i="256" s="1"/>
  <c r="D106" i="256"/>
  <c r="AX104" i="256"/>
  <c r="AW104" i="256"/>
  <c r="Z104" i="256"/>
  <c r="AC104" i="256" s="1"/>
  <c r="D104" i="256"/>
  <c r="AX102" i="256"/>
  <c r="AW102" i="256"/>
  <c r="Z102" i="256"/>
  <c r="AC102" i="256" s="1"/>
  <c r="AY102" i="256" s="1"/>
  <c r="AZ102" i="256" s="1"/>
  <c r="D102" i="256"/>
  <c r="AX100" i="256"/>
  <c r="AW100" i="256"/>
  <c r="Z100" i="256"/>
  <c r="AC100" i="256" s="1"/>
  <c r="BA100" i="256" s="1"/>
  <c r="D100" i="256"/>
  <c r="AX98" i="256"/>
  <c r="AW98" i="256"/>
  <c r="AC98" i="256"/>
  <c r="BA98" i="256" s="1"/>
  <c r="Z98" i="256"/>
  <c r="D98" i="256"/>
  <c r="AX83" i="256"/>
  <c r="AW83" i="256"/>
  <c r="Z83" i="256"/>
  <c r="AC83" i="256" s="1"/>
  <c r="D83" i="256"/>
  <c r="AX81" i="256"/>
  <c r="AW81" i="256"/>
  <c r="Z81" i="256"/>
  <c r="AC81" i="256" s="1"/>
  <c r="D81" i="256"/>
  <c r="AX79" i="256"/>
  <c r="AW79" i="256"/>
  <c r="Z79" i="256"/>
  <c r="AC79" i="256" s="1"/>
  <c r="AY79" i="256" s="1"/>
  <c r="AZ79" i="256" s="1"/>
  <c r="D79" i="256"/>
  <c r="AX77" i="256"/>
  <c r="AW77" i="256"/>
  <c r="Z77" i="256"/>
  <c r="AC77" i="256" s="1"/>
  <c r="BA77" i="256" s="1"/>
  <c r="D77" i="256"/>
  <c r="AX75" i="256"/>
  <c r="AW75" i="256"/>
  <c r="AC75" i="256"/>
  <c r="BA75" i="256" s="1"/>
  <c r="Z75" i="256"/>
  <c r="D75" i="256"/>
  <c r="AX73" i="256"/>
  <c r="AW73" i="256"/>
  <c r="Z73" i="256"/>
  <c r="AC73" i="256" s="1"/>
  <c r="D73" i="256"/>
  <c r="AX71" i="256"/>
  <c r="AW71" i="256"/>
  <c r="AC71" i="256"/>
  <c r="AY71" i="256" s="1"/>
  <c r="AZ71" i="256" s="1"/>
  <c r="Z71" i="256"/>
  <c r="D71" i="256"/>
  <c r="AX69" i="256"/>
  <c r="AW69" i="256"/>
  <c r="Z69" i="256"/>
  <c r="AC69" i="256" s="1"/>
  <c r="D69" i="256"/>
  <c r="AX67" i="256"/>
  <c r="AW67" i="256"/>
  <c r="Z67" i="256"/>
  <c r="AC67" i="256" s="1"/>
  <c r="D67" i="256"/>
  <c r="AX65" i="256"/>
  <c r="AW65" i="256"/>
  <c r="Z65" i="256"/>
  <c r="AC65" i="256" s="1"/>
  <c r="D65" i="256"/>
  <c r="AX63" i="256"/>
  <c r="AW63" i="256"/>
  <c r="AC63" i="256"/>
  <c r="AY63" i="256" s="1"/>
  <c r="AZ63" i="256" s="1"/>
  <c r="Z63" i="256"/>
  <c r="D63" i="256"/>
  <c r="AX61" i="256"/>
  <c r="AW61" i="256"/>
  <c r="Z61" i="256"/>
  <c r="AC61" i="256" s="1"/>
  <c r="BA61" i="256" s="1"/>
  <c r="D61" i="256"/>
  <c r="AX59" i="256"/>
  <c r="AW59" i="256"/>
  <c r="Z59" i="256"/>
  <c r="AC59" i="256" s="1"/>
  <c r="D59" i="256"/>
  <c r="AX57" i="256"/>
  <c r="AW57" i="256"/>
  <c r="Z57" i="256"/>
  <c r="AC57" i="256" s="1"/>
  <c r="D57" i="256"/>
  <c r="AX55" i="256"/>
  <c r="AW55" i="256"/>
  <c r="AC55" i="256"/>
  <c r="AY55" i="256" s="1"/>
  <c r="AZ55" i="256" s="1"/>
  <c r="Z55" i="256"/>
  <c r="D55" i="256"/>
  <c r="B45" i="256"/>
  <c r="AX40" i="256"/>
  <c r="AW40" i="256"/>
  <c r="Z40" i="256"/>
  <c r="AC40" i="256" s="1"/>
  <c r="D40" i="256"/>
  <c r="AX38" i="256"/>
  <c r="AW38" i="256"/>
  <c r="AC38" i="256"/>
  <c r="BA38" i="256" s="1"/>
  <c r="Z38" i="256"/>
  <c r="D38" i="256"/>
  <c r="AX36" i="256"/>
  <c r="AW36" i="256"/>
  <c r="AC36" i="256"/>
  <c r="Z36" i="256"/>
  <c r="D36" i="256"/>
  <c r="AX34" i="256"/>
  <c r="AW34" i="256"/>
  <c r="Z34" i="256"/>
  <c r="AC34" i="256" s="1"/>
  <c r="BA34" i="256" s="1"/>
  <c r="D34" i="256"/>
  <c r="AX32" i="256"/>
  <c r="AW32" i="256"/>
  <c r="Z32" i="256"/>
  <c r="AC32" i="256" s="1"/>
  <c r="AY32" i="256" s="1"/>
  <c r="AZ32" i="256" s="1"/>
  <c r="D32" i="256"/>
  <c r="AX30" i="256"/>
  <c r="AW30" i="256"/>
  <c r="Z30" i="256"/>
  <c r="AC30" i="256" s="1"/>
  <c r="D30" i="256"/>
  <c r="AX28" i="256"/>
  <c r="AW28" i="256"/>
  <c r="Z28" i="256"/>
  <c r="AC28" i="256" s="1"/>
  <c r="D28" i="256"/>
  <c r="AX26" i="256"/>
  <c r="AW26" i="256"/>
  <c r="Z26" i="256"/>
  <c r="AC26" i="256" s="1"/>
  <c r="D26" i="256"/>
  <c r="AX24" i="256"/>
  <c r="AW24" i="256"/>
  <c r="Z24" i="256"/>
  <c r="AC24" i="256" s="1"/>
  <c r="AY24" i="256" s="1"/>
  <c r="AZ24" i="256" s="1"/>
  <c r="D24" i="256"/>
  <c r="AX22" i="256"/>
  <c r="AW22" i="256"/>
  <c r="Z22" i="256"/>
  <c r="AC22" i="256" s="1"/>
  <c r="D22" i="256"/>
  <c r="AX20" i="256"/>
  <c r="AW20" i="256"/>
  <c r="Z20" i="256"/>
  <c r="AC20" i="256" s="1"/>
  <c r="D20" i="256"/>
  <c r="AX18" i="256"/>
  <c r="AW18" i="256"/>
  <c r="Z18" i="256"/>
  <c r="AC18" i="256" s="1"/>
  <c r="BA18" i="256" s="1"/>
  <c r="D18" i="256"/>
  <c r="AX16" i="256"/>
  <c r="AW16" i="256"/>
  <c r="Z16" i="256"/>
  <c r="AC16" i="256" s="1"/>
  <c r="AY16" i="256" s="1"/>
  <c r="AZ16" i="256" s="1"/>
  <c r="D16" i="256"/>
  <c r="AX14" i="256"/>
  <c r="AW14" i="256"/>
  <c r="Z14" i="256"/>
  <c r="AC14" i="256" s="1"/>
  <c r="D14" i="256"/>
  <c r="AX12" i="256"/>
  <c r="AW12" i="256"/>
  <c r="Z12" i="256"/>
  <c r="AC12" i="256" s="1"/>
  <c r="D12" i="256"/>
  <c r="AH6" i="256"/>
  <c r="AH4" i="256"/>
  <c r="AH133" i="256" s="1"/>
  <c r="AV2" i="256"/>
  <c r="AV184" i="256" s="1"/>
  <c r="H2" i="256"/>
  <c r="H45" i="256" s="1"/>
  <c r="B2" i="256"/>
  <c r="AX212" i="255"/>
  <c r="AW212" i="255"/>
  <c r="Z212" i="255"/>
  <c r="AC212" i="255" s="1"/>
  <c r="BA212" i="255" s="1"/>
  <c r="D212" i="255"/>
  <c r="AX210" i="255"/>
  <c r="AW210" i="255"/>
  <c r="Z210" i="255"/>
  <c r="AC210" i="255" s="1"/>
  <c r="D210" i="255"/>
  <c r="AX208" i="255"/>
  <c r="AW208" i="255"/>
  <c r="Z208" i="255"/>
  <c r="AC208" i="255" s="1"/>
  <c r="D208" i="255"/>
  <c r="AX206" i="255"/>
  <c r="AW206" i="255"/>
  <c r="Z206" i="255"/>
  <c r="AC206" i="255" s="1"/>
  <c r="D206" i="255"/>
  <c r="AX204" i="255"/>
  <c r="AW204" i="255"/>
  <c r="Z204" i="255"/>
  <c r="AC204" i="255" s="1"/>
  <c r="D204" i="255"/>
  <c r="AX202" i="255"/>
  <c r="AW202" i="255"/>
  <c r="Z202" i="255"/>
  <c r="AC202" i="255" s="1"/>
  <c r="D202" i="255"/>
  <c r="AX200" i="255"/>
  <c r="AW200" i="255"/>
  <c r="AC200" i="255"/>
  <c r="AY200" i="255" s="1"/>
  <c r="AZ200" i="255" s="1"/>
  <c r="Z200" i="255"/>
  <c r="D200" i="255"/>
  <c r="AX198" i="255"/>
  <c r="AW198" i="255"/>
  <c r="Z198" i="255"/>
  <c r="AC198" i="255" s="1"/>
  <c r="BA198" i="255" s="1"/>
  <c r="D198" i="255"/>
  <c r="AX196" i="255"/>
  <c r="AW196" i="255"/>
  <c r="Z196" i="255"/>
  <c r="AC196" i="255" s="1"/>
  <c r="BA196" i="255" s="1"/>
  <c r="D196" i="255"/>
  <c r="AX194" i="255"/>
  <c r="AW194" i="255"/>
  <c r="Z194" i="255"/>
  <c r="AC194" i="255" s="1"/>
  <c r="D194" i="255"/>
  <c r="AX192" i="255"/>
  <c r="AW192" i="255"/>
  <c r="Z192" i="255"/>
  <c r="AC192" i="255" s="1"/>
  <c r="D192" i="255"/>
  <c r="AX190" i="255"/>
  <c r="AW190" i="255"/>
  <c r="Z190" i="255"/>
  <c r="AC190" i="255" s="1"/>
  <c r="D190" i="255"/>
  <c r="AX188" i="255"/>
  <c r="AW188" i="255"/>
  <c r="Z188" i="255"/>
  <c r="AC188" i="255" s="1"/>
  <c r="D188" i="255"/>
  <c r="AX186" i="255"/>
  <c r="AW186" i="255"/>
  <c r="AC186" i="255"/>
  <c r="AY186" i="255" s="1"/>
  <c r="AZ186" i="255" s="1"/>
  <c r="Z186" i="255"/>
  <c r="D186" i="255"/>
  <c r="AX184" i="255"/>
  <c r="AW184" i="255"/>
  <c r="AC184" i="255"/>
  <c r="AY184" i="255" s="1"/>
  <c r="AZ184" i="255" s="1"/>
  <c r="Z184" i="255"/>
  <c r="D184" i="255"/>
  <c r="AX169" i="255"/>
  <c r="AW169" i="255"/>
  <c r="Z169" i="255"/>
  <c r="AC169" i="255" s="1"/>
  <c r="D169" i="255"/>
  <c r="AX167" i="255"/>
  <c r="AW167" i="255"/>
  <c r="Z167" i="255"/>
  <c r="AC167" i="255" s="1"/>
  <c r="BA167" i="255" s="1"/>
  <c r="D167" i="255"/>
  <c r="AX165" i="255"/>
  <c r="AW165" i="255"/>
  <c r="Z165" i="255"/>
  <c r="AC165" i="255" s="1"/>
  <c r="D165" i="255"/>
  <c r="AX163" i="255"/>
  <c r="AW163" i="255"/>
  <c r="AC163" i="255"/>
  <c r="AY163" i="255" s="1"/>
  <c r="AZ163" i="255" s="1"/>
  <c r="Z163" i="255"/>
  <c r="D163" i="255"/>
  <c r="AX161" i="255"/>
  <c r="AW161" i="255"/>
  <c r="Z161" i="255"/>
  <c r="AC161" i="255" s="1"/>
  <c r="AY161" i="255" s="1"/>
  <c r="AZ161" i="255" s="1"/>
  <c r="D161" i="255"/>
  <c r="AX159" i="255"/>
  <c r="AW159" i="255"/>
  <c r="AC159" i="255"/>
  <c r="BA159" i="255" s="1"/>
  <c r="Z159" i="255"/>
  <c r="D159" i="255"/>
  <c r="AX157" i="255"/>
  <c r="AW157" i="255"/>
  <c r="Z157" i="255"/>
  <c r="AC157" i="255" s="1"/>
  <c r="BA157" i="255" s="1"/>
  <c r="D157" i="255"/>
  <c r="AX155" i="255"/>
  <c r="AW155" i="255"/>
  <c r="Z155" i="255"/>
  <c r="AC155" i="255" s="1"/>
  <c r="BA155" i="255" s="1"/>
  <c r="D155" i="255"/>
  <c r="AX153" i="255"/>
  <c r="AW153" i="255"/>
  <c r="Z153" i="255"/>
  <c r="AC153" i="255" s="1"/>
  <c r="D153" i="255"/>
  <c r="AX151" i="255"/>
  <c r="AW151" i="255"/>
  <c r="Z151" i="255"/>
  <c r="AC151" i="255" s="1"/>
  <c r="BA151" i="255" s="1"/>
  <c r="D151" i="255"/>
  <c r="AX149" i="255"/>
  <c r="AW149" i="255"/>
  <c r="Z149" i="255"/>
  <c r="AC149" i="255" s="1"/>
  <c r="D149" i="255"/>
  <c r="AX147" i="255"/>
  <c r="AW147" i="255"/>
  <c r="AC147" i="255"/>
  <c r="AY147" i="255" s="1"/>
  <c r="AZ147" i="255" s="1"/>
  <c r="Z147" i="255"/>
  <c r="D147" i="255"/>
  <c r="AX145" i="255"/>
  <c r="AW145" i="255"/>
  <c r="Z145" i="255"/>
  <c r="AC145" i="255" s="1"/>
  <c r="D145" i="255"/>
  <c r="AX143" i="255"/>
  <c r="AW143" i="255"/>
  <c r="AC143" i="255"/>
  <c r="AY143" i="255" s="1"/>
  <c r="AZ143" i="255" s="1"/>
  <c r="Z143" i="255"/>
  <c r="D143" i="255"/>
  <c r="AX141" i="255"/>
  <c r="AW141" i="255"/>
  <c r="Z141" i="255"/>
  <c r="AC141" i="255" s="1"/>
  <c r="BA141" i="255" s="1"/>
  <c r="D141" i="255"/>
  <c r="AX126" i="255"/>
  <c r="AW126" i="255"/>
  <c r="Z126" i="255"/>
  <c r="AC126" i="255" s="1"/>
  <c r="D126" i="255"/>
  <c r="AX124" i="255"/>
  <c r="AW124" i="255"/>
  <c r="Z124" i="255"/>
  <c r="AC124" i="255" s="1"/>
  <c r="AY124" i="255" s="1"/>
  <c r="AZ124" i="255" s="1"/>
  <c r="D124" i="255"/>
  <c r="AX122" i="255"/>
  <c r="AW122" i="255"/>
  <c r="Z122" i="255"/>
  <c r="AC122" i="255" s="1"/>
  <c r="D122" i="255"/>
  <c r="AX120" i="255"/>
  <c r="AW120" i="255"/>
  <c r="Z120" i="255"/>
  <c r="AC120" i="255" s="1"/>
  <c r="D120" i="255"/>
  <c r="AX118" i="255"/>
  <c r="AW118" i="255"/>
  <c r="Z118" i="255"/>
  <c r="AC118" i="255" s="1"/>
  <c r="BA118" i="255" s="1"/>
  <c r="D118" i="255"/>
  <c r="AX116" i="255"/>
  <c r="AW116" i="255"/>
  <c r="Z116" i="255"/>
  <c r="AC116" i="255" s="1"/>
  <c r="AY116" i="255" s="1"/>
  <c r="AZ116" i="255" s="1"/>
  <c r="D116" i="255"/>
  <c r="AX114" i="255"/>
  <c r="AW114" i="255"/>
  <c r="Z114" i="255"/>
  <c r="AC114" i="255" s="1"/>
  <c r="D114" i="255"/>
  <c r="AY112" i="255"/>
  <c r="AZ112" i="255" s="1"/>
  <c r="AX112" i="255"/>
  <c r="AW112" i="255"/>
  <c r="Z112" i="255"/>
  <c r="AC112" i="255" s="1"/>
  <c r="BA112" i="255" s="1"/>
  <c r="D112" i="255"/>
  <c r="AX110" i="255"/>
  <c r="AW110" i="255"/>
  <c r="Z110" i="255"/>
  <c r="AC110" i="255" s="1"/>
  <c r="D110" i="255"/>
  <c r="AX108" i="255"/>
  <c r="AW108" i="255"/>
  <c r="AC108" i="255"/>
  <c r="AY108" i="255" s="1"/>
  <c r="AZ108" i="255" s="1"/>
  <c r="Z108" i="255"/>
  <c r="D108" i="255"/>
  <c r="AX106" i="255"/>
  <c r="AW106" i="255"/>
  <c r="Z106" i="255"/>
  <c r="AC106" i="255" s="1"/>
  <c r="D106" i="255"/>
  <c r="AX104" i="255"/>
  <c r="AW104" i="255"/>
  <c r="Z104" i="255"/>
  <c r="AC104" i="255" s="1"/>
  <c r="D104" i="255"/>
  <c r="AX102" i="255"/>
  <c r="AW102" i="255"/>
  <c r="Z102" i="255"/>
  <c r="AC102" i="255" s="1"/>
  <c r="BA102" i="255" s="1"/>
  <c r="D102" i="255"/>
  <c r="AX100" i="255"/>
  <c r="AW100" i="255"/>
  <c r="AC100" i="255"/>
  <c r="BA100" i="255" s="1"/>
  <c r="Z100" i="255"/>
  <c r="D100" i="255"/>
  <c r="AX98" i="255"/>
  <c r="AW98" i="255"/>
  <c r="Z98" i="255"/>
  <c r="AC98" i="255" s="1"/>
  <c r="D98" i="255"/>
  <c r="AX83" i="255"/>
  <c r="AW83" i="255"/>
  <c r="Z83" i="255"/>
  <c r="AC83" i="255" s="1"/>
  <c r="D83" i="255"/>
  <c r="AX81" i="255"/>
  <c r="AW81" i="255"/>
  <c r="AC81" i="255"/>
  <c r="BA81" i="255" s="1"/>
  <c r="Z81" i="255"/>
  <c r="D81" i="255"/>
  <c r="AX79" i="255"/>
  <c r="AW79" i="255"/>
  <c r="Z79" i="255"/>
  <c r="AC79" i="255" s="1"/>
  <c r="BA79" i="255" s="1"/>
  <c r="D79" i="255"/>
  <c r="BA77" i="255"/>
  <c r="AX77" i="255"/>
  <c r="AW77" i="255"/>
  <c r="AC77" i="255"/>
  <c r="AY77" i="255" s="1"/>
  <c r="AZ77" i="255" s="1"/>
  <c r="Z77" i="255"/>
  <c r="D77" i="255"/>
  <c r="AX75" i="255"/>
  <c r="AW75" i="255"/>
  <c r="Z75" i="255"/>
  <c r="AC75" i="255" s="1"/>
  <c r="D75" i="255"/>
  <c r="AX73" i="255"/>
  <c r="AW73" i="255"/>
  <c r="Z73" i="255"/>
  <c r="AC73" i="255" s="1"/>
  <c r="BA73" i="255" s="1"/>
  <c r="D73" i="255"/>
  <c r="AX71" i="255"/>
  <c r="AW71" i="255"/>
  <c r="Z71" i="255"/>
  <c r="AC71" i="255" s="1"/>
  <c r="D71" i="255"/>
  <c r="AX69" i="255"/>
  <c r="AW69" i="255"/>
  <c r="Z69" i="255"/>
  <c r="AC69" i="255" s="1"/>
  <c r="D69" i="255"/>
  <c r="AX67" i="255"/>
  <c r="AW67" i="255"/>
  <c r="Z67" i="255"/>
  <c r="AC67" i="255" s="1"/>
  <c r="D67" i="255"/>
  <c r="AX65" i="255"/>
  <c r="AW65" i="255"/>
  <c r="Z65" i="255"/>
  <c r="AC65" i="255" s="1"/>
  <c r="D65" i="255"/>
  <c r="AX63" i="255"/>
  <c r="AW63" i="255"/>
  <c r="Z63" i="255"/>
  <c r="AC63" i="255" s="1"/>
  <c r="BA63" i="255" s="1"/>
  <c r="D63" i="255"/>
  <c r="AX61" i="255"/>
  <c r="AW61" i="255"/>
  <c r="Z61" i="255"/>
  <c r="AC61" i="255" s="1"/>
  <c r="D61" i="255"/>
  <c r="AX59" i="255"/>
  <c r="AW59" i="255"/>
  <c r="AC59" i="255"/>
  <c r="AY59" i="255" s="1"/>
  <c r="AZ59" i="255" s="1"/>
  <c r="Z59" i="255"/>
  <c r="D59" i="255"/>
  <c r="AX57" i="255"/>
  <c r="AW57" i="255"/>
  <c r="Z57" i="255"/>
  <c r="AC57" i="255" s="1"/>
  <c r="AY57" i="255" s="1"/>
  <c r="AZ57" i="255" s="1"/>
  <c r="D57" i="255"/>
  <c r="AY55" i="255"/>
  <c r="AZ55" i="255" s="1"/>
  <c r="AX55" i="255"/>
  <c r="AW55" i="255"/>
  <c r="Z55" i="255"/>
  <c r="AC55" i="255" s="1"/>
  <c r="BA55" i="255" s="1"/>
  <c r="D55" i="255"/>
  <c r="AX40" i="255"/>
  <c r="AW40" i="255"/>
  <c r="Z40" i="255"/>
  <c r="AC40" i="255" s="1"/>
  <c r="D40" i="255"/>
  <c r="AX38" i="255"/>
  <c r="AW38" i="255"/>
  <c r="Z38" i="255"/>
  <c r="AC38" i="255" s="1"/>
  <c r="D38" i="255"/>
  <c r="AX36" i="255"/>
  <c r="AW36" i="255"/>
  <c r="Z36" i="255"/>
  <c r="AC36" i="255" s="1"/>
  <c r="D36" i="255"/>
  <c r="AX34" i="255"/>
  <c r="AW34" i="255"/>
  <c r="Z34" i="255"/>
  <c r="AC34" i="255" s="1"/>
  <c r="D34" i="255"/>
  <c r="AX32" i="255"/>
  <c r="AW32" i="255"/>
  <c r="Z32" i="255"/>
  <c r="AC32" i="255" s="1"/>
  <c r="AY32" i="255" s="1"/>
  <c r="AZ32" i="255" s="1"/>
  <c r="D32" i="255"/>
  <c r="AX30" i="255"/>
  <c r="AW30" i="255"/>
  <c r="Z30" i="255"/>
  <c r="AC30" i="255" s="1"/>
  <c r="AY30" i="255" s="1"/>
  <c r="AZ30" i="255" s="1"/>
  <c r="D30" i="255"/>
  <c r="AX28" i="255"/>
  <c r="AW28" i="255"/>
  <c r="Z28" i="255"/>
  <c r="AC28" i="255" s="1"/>
  <c r="BA28" i="255" s="1"/>
  <c r="D28" i="255"/>
  <c r="AX26" i="255"/>
  <c r="AW26" i="255"/>
  <c r="AC26" i="255"/>
  <c r="BA26" i="255" s="1"/>
  <c r="Z26" i="255"/>
  <c r="D26" i="255"/>
  <c r="AX24" i="255"/>
  <c r="AW24" i="255"/>
  <c r="Z24" i="255"/>
  <c r="AC24" i="255" s="1"/>
  <c r="D24" i="255"/>
  <c r="AX22" i="255"/>
  <c r="AW22" i="255"/>
  <c r="Z22" i="255"/>
  <c r="AC22" i="255" s="1"/>
  <c r="D22" i="255"/>
  <c r="AX20" i="255"/>
  <c r="AW20" i="255"/>
  <c r="Z20" i="255"/>
  <c r="AC20" i="255" s="1"/>
  <c r="D20" i="255"/>
  <c r="AX18" i="255"/>
  <c r="AW18" i="255"/>
  <c r="Z18" i="255"/>
  <c r="AC18" i="255" s="1"/>
  <c r="D18" i="255"/>
  <c r="AX16" i="255"/>
  <c r="AW16" i="255"/>
  <c r="AC16" i="255"/>
  <c r="AY16" i="255" s="1"/>
  <c r="AZ16" i="255" s="1"/>
  <c r="Z16" i="255"/>
  <c r="D16" i="255"/>
  <c r="BA14" i="255"/>
  <c r="AX14" i="255"/>
  <c r="AW14" i="255"/>
  <c r="AC14" i="255"/>
  <c r="AY14" i="255" s="1"/>
  <c r="AZ14" i="255" s="1"/>
  <c r="Z14" i="255"/>
  <c r="D14" i="255"/>
  <c r="AX12" i="255"/>
  <c r="AW12" i="255"/>
  <c r="Z12" i="255"/>
  <c r="AC12" i="255" s="1"/>
  <c r="BA12" i="255" s="1"/>
  <c r="D12" i="255"/>
  <c r="AH6" i="255"/>
  <c r="AH178" i="255" s="1"/>
  <c r="AH4" i="255"/>
  <c r="AH47" i="255" s="1"/>
  <c r="AV2" i="255"/>
  <c r="AV212" i="255" s="1"/>
  <c r="H2" i="255"/>
  <c r="B2" i="255"/>
  <c r="B88" i="255" s="1"/>
  <c r="AX212" i="254"/>
  <c r="AW212" i="254"/>
  <c r="Z212" i="254"/>
  <c r="AC212" i="254" s="1"/>
  <c r="D212" i="254"/>
  <c r="AX210" i="254"/>
  <c r="AW210" i="254"/>
  <c r="AC210" i="254"/>
  <c r="BA210" i="254" s="1"/>
  <c r="Z210" i="254"/>
  <c r="D210" i="254"/>
  <c r="AX208" i="254"/>
  <c r="AW208" i="254"/>
  <c r="Z208" i="254"/>
  <c r="AC208" i="254" s="1"/>
  <c r="AY208" i="254" s="1"/>
  <c r="AZ208" i="254" s="1"/>
  <c r="D208" i="254"/>
  <c r="AX206" i="254"/>
  <c r="AW206" i="254"/>
  <c r="AC206" i="254"/>
  <c r="Z206" i="254"/>
  <c r="D206" i="254"/>
  <c r="AY204" i="254"/>
  <c r="AZ204" i="254" s="1"/>
  <c r="AX204" i="254"/>
  <c r="AW204" i="254"/>
  <c r="Z204" i="254"/>
  <c r="AC204" i="254" s="1"/>
  <c r="BA204" i="254" s="1"/>
  <c r="D204" i="254"/>
  <c r="AY202" i="254"/>
  <c r="AZ202" i="254" s="1"/>
  <c r="AX202" i="254"/>
  <c r="AW202" i="254"/>
  <c r="Z202" i="254"/>
  <c r="AC202" i="254" s="1"/>
  <c r="BA202" i="254" s="1"/>
  <c r="D202" i="254"/>
  <c r="AX200" i="254"/>
  <c r="AW200" i="254"/>
  <c r="Z200" i="254"/>
  <c r="AC200" i="254" s="1"/>
  <c r="D200" i="254"/>
  <c r="AX198" i="254"/>
  <c r="AW198" i="254"/>
  <c r="Z198" i="254"/>
  <c r="AC198" i="254" s="1"/>
  <c r="D198" i="254"/>
  <c r="AX196" i="254"/>
  <c r="AW196" i="254"/>
  <c r="Z196" i="254"/>
  <c r="AC196" i="254" s="1"/>
  <c r="D196" i="254"/>
  <c r="AX194" i="254"/>
  <c r="AW194" i="254"/>
  <c r="Z194" i="254"/>
  <c r="AC194" i="254" s="1"/>
  <c r="D194" i="254"/>
  <c r="AX192" i="254"/>
  <c r="AW192" i="254"/>
  <c r="Z192" i="254"/>
  <c r="AC192" i="254" s="1"/>
  <c r="AY192" i="254" s="1"/>
  <c r="AZ192" i="254" s="1"/>
  <c r="D192" i="254"/>
  <c r="AX190" i="254"/>
  <c r="AW190" i="254"/>
  <c r="Z190" i="254"/>
  <c r="AC190" i="254" s="1"/>
  <c r="D190" i="254"/>
  <c r="AX188" i="254"/>
  <c r="AW188" i="254"/>
  <c r="Z188" i="254"/>
  <c r="AC188" i="254" s="1"/>
  <c r="D188" i="254"/>
  <c r="AY186" i="254"/>
  <c r="AZ186" i="254" s="1"/>
  <c r="AX186" i="254"/>
  <c r="AW186" i="254"/>
  <c r="Z186" i="254"/>
  <c r="AC186" i="254" s="1"/>
  <c r="BA186" i="254" s="1"/>
  <c r="D186" i="254"/>
  <c r="AX184" i="254"/>
  <c r="AW184" i="254"/>
  <c r="Z184" i="254"/>
  <c r="AC184" i="254" s="1"/>
  <c r="D184" i="254"/>
  <c r="B174" i="254"/>
  <c r="AX169" i="254"/>
  <c r="AW169" i="254"/>
  <c r="AC169" i="254"/>
  <c r="AY169" i="254" s="1"/>
  <c r="AZ169" i="254" s="1"/>
  <c r="Z169" i="254"/>
  <c r="D169" i="254"/>
  <c r="BA167" i="254"/>
  <c r="AX167" i="254"/>
  <c r="AW167" i="254"/>
  <c r="AC167" i="254"/>
  <c r="AY167" i="254" s="1"/>
  <c r="AZ167" i="254" s="1"/>
  <c r="Z167" i="254"/>
  <c r="D167" i="254"/>
  <c r="AX165" i="254"/>
  <c r="AW165" i="254"/>
  <c r="AC165" i="254"/>
  <c r="BA165" i="254" s="1"/>
  <c r="Z165" i="254"/>
  <c r="D165" i="254"/>
  <c r="AX163" i="254"/>
  <c r="AW163" i="254"/>
  <c r="Z163" i="254"/>
  <c r="AC163" i="254" s="1"/>
  <c r="BA163" i="254" s="1"/>
  <c r="D163" i="254"/>
  <c r="AX161" i="254"/>
  <c r="AW161" i="254"/>
  <c r="Z161" i="254"/>
  <c r="AC161" i="254" s="1"/>
  <c r="D161" i="254"/>
  <c r="AX159" i="254"/>
  <c r="AW159" i="254"/>
  <c r="Z159" i="254"/>
  <c r="AC159" i="254" s="1"/>
  <c r="D159" i="254"/>
  <c r="AX157" i="254"/>
  <c r="AW157" i="254"/>
  <c r="Z157" i="254"/>
  <c r="AC157" i="254" s="1"/>
  <c r="D157" i="254"/>
  <c r="AX155" i="254"/>
  <c r="AW155" i="254"/>
  <c r="Z155" i="254"/>
  <c r="AC155" i="254" s="1"/>
  <c r="D155" i="254"/>
  <c r="AX153" i="254"/>
  <c r="AW153" i="254"/>
  <c r="AC153" i="254"/>
  <c r="AY153" i="254" s="1"/>
  <c r="AZ153" i="254" s="1"/>
  <c r="Z153" i="254"/>
  <c r="D153" i="254"/>
  <c r="AX151" i="254"/>
  <c r="AW151" i="254"/>
  <c r="Z151" i="254"/>
  <c r="AC151" i="254" s="1"/>
  <c r="AY151" i="254" s="1"/>
  <c r="AZ151" i="254" s="1"/>
  <c r="D151" i="254"/>
  <c r="AX149" i="254"/>
  <c r="AW149" i="254"/>
  <c r="Z149" i="254"/>
  <c r="AC149" i="254" s="1"/>
  <c r="D149" i="254"/>
  <c r="AX147" i="254"/>
  <c r="AW147" i="254"/>
  <c r="Z147" i="254"/>
  <c r="AC147" i="254" s="1"/>
  <c r="D147" i="254"/>
  <c r="AX145" i="254"/>
  <c r="AW145" i="254"/>
  <c r="Z145" i="254"/>
  <c r="AC145" i="254" s="1"/>
  <c r="D145" i="254"/>
  <c r="AX143" i="254"/>
  <c r="AW143" i="254"/>
  <c r="Z143" i="254"/>
  <c r="AC143" i="254" s="1"/>
  <c r="D143" i="254"/>
  <c r="AX141" i="254"/>
  <c r="AW141" i="254"/>
  <c r="Z141" i="254"/>
  <c r="AC141" i="254" s="1"/>
  <c r="D141" i="254"/>
  <c r="AY126" i="254"/>
  <c r="AZ126" i="254" s="1"/>
  <c r="AX126" i="254"/>
  <c r="AW126" i="254"/>
  <c r="Z126" i="254"/>
  <c r="AC126" i="254" s="1"/>
  <c r="BA126" i="254" s="1"/>
  <c r="D126" i="254"/>
  <c r="AX124" i="254"/>
  <c r="AW124" i="254"/>
  <c r="Z124" i="254"/>
  <c r="AC124" i="254" s="1"/>
  <c r="BA124" i="254" s="1"/>
  <c r="D124" i="254"/>
  <c r="AX122" i="254"/>
  <c r="AW122" i="254"/>
  <c r="Z122" i="254"/>
  <c r="AC122" i="254" s="1"/>
  <c r="D122" i="254"/>
  <c r="AX120" i="254"/>
  <c r="AW120" i="254"/>
  <c r="Z120" i="254"/>
  <c r="AC120" i="254" s="1"/>
  <c r="D120" i="254"/>
  <c r="AX118" i="254"/>
  <c r="AW118" i="254"/>
  <c r="Z118" i="254"/>
  <c r="AC118" i="254" s="1"/>
  <c r="D118" i="254"/>
  <c r="AX116" i="254"/>
  <c r="AW116" i="254"/>
  <c r="Z116" i="254"/>
  <c r="AC116" i="254" s="1"/>
  <c r="D116" i="254"/>
  <c r="AX114" i="254"/>
  <c r="AW114" i="254"/>
  <c r="Z114" i="254"/>
  <c r="AC114" i="254" s="1"/>
  <c r="D114" i="254"/>
  <c r="AX112" i="254"/>
  <c r="AW112" i="254"/>
  <c r="Z112" i="254"/>
  <c r="AC112" i="254" s="1"/>
  <c r="D112" i="254"/>
  <c r="AX110" i="254"/>
  <c r="AW110" i="254"/>
  <c r="Z110" i="254"/>
  <c r="AC110" i="254" s="1"/>
  <c r="D110" i="254"/>
  <c r="AX108" i="254"/>
  <c r="AW108" i="254"/>
  <c r="Z108" i="254"/>
  <c r="AC108" i="254" s="1"/>
  <c r="BA108" i="254" s="1"/>
  <c r="D108" i="254"/>
  <c r="AX106" i="254"/>
  <c r="AW106" i="254"/>
  <c r="Z106" i="254"/>
  <c r="AC106" i="254" s="1"/>
  <c r="D106" i="254"/>
  <c r="AX104" i="254"/>
  <c r="AW104" i="254"/>
  <c r="Z104" i="254"/>
  <c r="AC104" i="254" s="1"/>
  <c r="D104" i="254"/>
  <c r="AX102" i="254"/>
  <c r="AW102" i="254"/>
  <c r="Z102" i="254"/>
  <c r="AC102" i="254" s="1"/>
  <c r="D102" i="254"/>
  <c r="AX100" i="254"/>
  <c r="AW100" i="254"/>
  <c r="Z100" i="254"/>
  <c r="AC100" i="254" s="1"/>
  <c r="D100" i="254"/>
  <c r="AX98" i="254"/>
  <c r="AW98" i="254"/>
  <c r="AC98" i="254"/>
  <c r="AY98" i="254" s="1"/>
  <c r="AZ98" i="254" s="1"/>
  <c r="Z98" i="254"/>
  <c r="D98" i="254"/>
  <c r="AX83" i="254"/>
  <c r="AW83" i="254"/>
  <c r="Z83" i="254"/>
  <c r="AC83" i="254" s="1"/>
  <c r="D83" i="254"/>
  <c r="AX81" i="254"/>
  <c r="AW81" i="254"/>
  <c r="Z81" i="254"/>
  <c r="AC81" i="254" s="1"/>
  <c r="D81" i="254"/>
  <c r="AX79" i="254"/>
  <c r="AW79" i="254"/>
  <c r="Z79" i="254"/>
  <c r="AC79" i="254" s="1"/>
  <c r="D79" i="254"/>
  <c r="AX77" i="254"/>
  <c r="AW77" i="254"/>
  <c r="Z77" i="254"/>
  <c r="AC77" i="254" s="1"/>
  <c r="D77" i="254"/>
  <c r="AX75" i="254"/>
  <c r="AW75" i="254"/>
  <c r="Z75" i="254"/>
  <c r="AC75" i="254" s="1"/>
  <c r="D75" i="254"/>
  <c r="AX73" i="254"/>
  <c r="AW73" i="254"/>
  <c r="Z73" i="254"/>
  <c r="AC73" i="254" s="1"/>
  <c r="D73" i="254"/>
  <c r="AX71" i="254"/>
  <c r="AW71" i="254"/>
  <c r="Z71" i="254"/>
  <c r="AC71" i="254" s="1"/>
  <c r="D71" i="254"/>
  <c r="AX69" i="254"/>
  <c r="AW69" i="254"/>
  <c r="Z69" i="254"/>
  <c r="AC69" i="254" s="1"/>
  <c r="BA69" i="254" s="1"/>
  <c r="D69" i="254"/>
  <c r="AX67" i="254"/>
  <c r="AW67" i="254"/>
  <c r="Z67" i="254"/>
  <c r="AC67" i="254" s="1"/>
  <c r="D67" i="254"/>
  <c r="AX65" i="254"/>
  <c r="AW65" i="254"/>
  <c r="Z65" i="254"/>
  <c r="AC65" i="254" s="1"/>
  <c r="D65" i="254"/>
  <c r="AX63" i="254"/>
  <c r="AW63" i="254"/>
  <c r="Z63" i="254"/>
  <c r="AC63" i="254" s="1"/>
  <c r="D63" i="254"/>
  <c r="AX61" i="254"/>
  <c r="AW61" i="254"/>
  <c r="Z61" i="254"/>
  <c r="AC61" i="254" s="1"/>
  <c r="D61" i="254"/>
  <c r="AX59" i="254"/>
  <c r="AW59" i="254"/>
  <c r="Z59" i="254"/>
  <c r="AC59" i="254" s="1"/>
  <c r="AY59" i="254" s="1"/>
  <c r="AZ59" i="254" s="1"/>
  <c r="D59" i="254"/>
  <c r="AX57" i="254"/>
  <c r="AW57" i="254"/>
  <c r="AC57" i="254"/>
  <c r="Z57" i="254"/>
  <c r="D57" i="254"/>
  <c r="AX55" i="254"/>
  <c r="AW55" i="254"/>
  <c r="Z55" i="254"/>
  <c r="AC55" i="254" s="1"/>
  <c r="D55" i="254"/>
  <c r="AX40" i="254"/>
  <c r="AW40" i="254"/>
  <c r="Z40" i="254"/>
  <c r="AC40" i="254" s="1"/>
  <c r="D40" i="254"/>
  <c r="AX38" i="254"/>
  <c r="AW38" i="254"/>
  <c r="Z38" i="254"/>
  <c r="AC38" i="254" s="1"/>
  <c r="D38" i="254"/>
  <c r="AX36" i="254"/>
  <c r="AW36" i="254"/>
  <c r="AC36" i="254"/>
  <c r="AY36" i="254" s="1"/>
  <c r="AZ36" i="254" s="1"/>
  <c r="Z36" i="254"/>
  <c r="D36" i="254"/>
  <c r="AX34" i="254"/>
  <c r="AW34" i="254"/>
  <c r="AC34" i="254"/>
  <c r="AY34" i="254" s="1"/>
  <c r="AZ34" i="254" s="1"/>
  <c r="Z34" i="254"/>
  <c r="D34" i="254"/>
  <c r="AX32" i="254"/>
  <c r="AW32" i="254"/>
  <c r="Z32" i="254"/>
  <c r="AC32" i="254" s="1"/>
  <c r="D32" i="254"/>
  <c r="AX30" i="254"/>
  <c r="AW30" i="254"/>
  <c r="Z30" i="254"/>
  <c r="AC30" i="254" s="1"/>
  <c r="D30" i="254"/>
  <c r="AX28" i="254"/>
  <c r="AW28" i="254"/>
  <c r="Z28" i="254"/>
  <c r="AC28" i="254" s="1"/>
  <c r="D28" i="254"/>
  <c r="AX26" i="254"/>
  <c r="AW26" i="254"/>
  <c r="Z26" i="254"/>
  <c r="AC26" i="254" s="1"/>
  <c r="D26" i="254"/>
  <c r="AX24" i="254"/>
  <c r="AW24" i="254"/>
  <c r="Z24" i="254"/>
  <c r="AC24" i="254" s="1"/>
  <c r="D24" i="254"/>
  <c r="AX22" i="254"/>
  <c r="AW22" i="254"/>
  <c r="Z22" i="254"/>
  <c r="AC22" i="254" s="1"/>
  <c r="D22" i="254"/>
  <c r="AX20" i="254"/>
  <c r="AW20" i="254"/>
  <c r="Z20" i="254"/>
  <c r="AC20" i="254" s="1"/>
  <c r="D20" i="254"/>
  <c r="AX18" i="254"/>
  <c r="AW18" i="254"/>
  <c r="Z18" i="254"/>
  <c r="AC18" i="254" s="1"/>
  <c r="AY18" i="254" s="1"/>
  <c r="AZ18" i="254" s="1"/>
  <c r="D18" i="254"/>
  <c r="AX16" i="254"/>
  <c r="AW16" i="254"/>
  <c r="AC16" i="254"/>
  <c r="BA16" i="254" s="1"/>
  <c r="Z16" i="254"/>
  <c r="D16" i="254"/>
  <c r="AX14" i="254"/>
  <c r="AW14" i="254"/>
  <c r="Z14" i="254"/>
  <c r="AC14" i="254" s="1"/>
  <c r="BA14" i="254" s="1"/>
  <c r="D14" i="254"/>
  <c r="AX12" i="254"/>
  <c r="AW12" i="254"/>
  <c r="Z12" i="254"/>
  <c r="AC12" i="254" s="1"/>
  <c r="BA12" i="254" s="1"/>
  <c r="D12" i="254"/>
  <c r="AH6" i="254"/>
  <c r="AH92" i="254" s="1"/>
  <c r="AH4" i="254"/>
  <c r="AH133" i="254" s="1"/>
  <c r="AV2" i="254"/>
  <c r="AV204" i="254" s="1"/>
  <c r="H2" i="254"/>
  <c r="H174" i="254" s="1"/>
  <c r="B2" i="254"/>
  <c r="B131" i="254" s="1"/>
  <c r="AX212" i="253"/>
  <c r="AW212" i="253"/>
  <c r="Z212" i="253"/>
  <c r="AC212" i="253" s="1"/>
  <c r="D212" i="253"/>
  <c r="AX210" i="253"/>
  <c r="AW210" i="253"/>
  <c r="Z210" i="253"/>
  <c r="AC210" i="253" s="1"/>
  <c r="D210" i="253"/>
  <c r="AY208" i="253"/>
  <c r="AZ208" i="253" s="1"/>
  <c r="AX208" i="253"/>
  <c r="AW208" i="253"/>
  <c r="Z208" i="253"/>
  <c r="AC208" i="253" s="1"/>
  <c r="BA208" i="253" s="1"/>
  <c r="D208" i="253"/>
  <c r="AX206" i="253"/>
  <c r="AW206" i="253"/>
  <c r="Z206" i="253"/>
  <c r="AC206" i="253" s="1"/>
  <c r="BA206" i="253" s="1"/>
  <c r="D206" i="253"/>
  <c r="AX204" i="253"/>
  <c r="AW204" i="253"/>
  <c r="Z204" i="253"/>
  <c r="AC204" i="253" s="1"/>
  <c r="D204" i="253"/>
  <c r="AX202" i="253"/>
  <c r="AW202" i="253"/>
  <c r="Z202" i="253"/>
  <c r="AC202" i="253" s="1"/>
  <c r="D202" i="253"/>
  <c r="AX200" i="253"/>
  <c r="AW200" i="253"/>
  <c r="Z200" i="253"/>
  <c r="AC200" i="253" s="1"/>
  <c r="AY200" i="253" s="1"/>
  <c r="AZ200" i="253" s="1"/>
  <c r="D200" i="253"/>
  <c r="AX198" i="253"/>
  <c r="AW198" i="253"/>
  <c r="Z198" i="253"/>
  <c r="AC198" i="253" s="1"/>
  <c r="AY198" i="253" s="1"/>
  <c r="AZ198" i="253" s="1"/>
  <c r="D198" i="253"/>
  <c r="AX196" i="253"/>
  <c r="AW196" i="253"/>
  <c r="AC196" i="253"/>
  <c r="AY196" i="253" s="1"/>
  <c r="AZ196" i="253" s="1"/>
  <c r="Z196" i="253"/>
  <c r="D196" i="253"/>
  <c r="AX194" i="253"/>
  <c r="AW194" i="253"/>
  <c r="Z194" i="253"/>
  <c r="AC194" i="253" s="1"/>
  <c r="D194" i="253"/>
  <c r="AX192" i="253"/>
  <c r="AW192" i="253"/>
  <c r="Z192" i="253"/>
  <c r="AC192" i="253" s="1"/>
  <c r="BA192" i="253" s="1"/>
  <c r="D192" i="253"/>
  <c r="AY190" i="253"/>
  <c r="AZ190" i="253" s="1"/>
  <c r="AX190" i="253"/>
  <c r="AW190" i="253"/>
  <c r="Z190" i="253"/>
  <c r="AC190" i="253" s="1"/>
  <c r="BA190" i="253" s="1"/>
  <c r="D190" i="253"/>
  <c r="AX188" i="253"/>
  <c r="AW188" i="253"/>
  <c r="Z188" i="253"/>
  <c r="AC188" i="253" s="1"/>
  <c r="D188" i="253"/>
  <c r="AX186" i="253"/>
  <c r="AW186" i="253"/>
  <c r="Z186" i="253"/>
  <c r="AC186" i="253" s="1"/>
  <c r="D186" i="253"/>
  <c r="AX184" i="253"/>
  <c r="AW184" i="253"/>
  <c r="Z184" i="253"/>
  <c r="AC184" i="253" s="1"/>
  <c r="BA184" i="253" s="1"/>
  <c r="D184" i="253"/>
  <c r="AX169" i="253"/>
  <c r="AW169" i="253"/>
  <c r="Z169" i="253"/>
  <c r="AC169" i="253" s="1"/>
  <c r="BA169" i="253" s="1"/>
  <c r="D169" i="253"/>
  <c r="AX167" i="253"/>
  <c r="AW167" i="253"/>
  <c r="Z167" i="253"/>
  <c r="AC167" i="253" s="1"/>
  <c r="BA167" i="253" s="1"/>
  <c r="D167" i="253"/>
  <c r="AX165" i="253"/>
  <c r="AW165" i="253"/>
  <c r="Z165" i="253"/>
  <c r="AC165" i="253" s="1"/>
  <c r="D165" i="253"/>
  <c r="AX163" i="253"/>
  <c r="AW163" i="253"/>
  <c r="Z163" i="253"/>
  <c r="AC163" i="253" s="1"/>
  <c r="D163" i="253"/>
  <c r="AX161" i="253"/>
  <c r="AW161" i="253"/>
  <c r="Z161" i="253"/>
  <c r="AC161" i="253" s="1"/>
  <c r="BA161" i="253" s="1"/>
  <c r="D161" i="253"/>
  <c r="AX159" i="253"/>
  <c r="AW159" i="253"/>
  <c r="AC159" i="253"/>
  <c r="AY159" i="253" s="1"/>
  <c r="AZ159" i="253" s="1"/>
  <c r="Z159" i="253"/>
  <c r="D159" i="253"/>
  <c r="AX157" i="253"/>
  <c r="AW157" i="253"/>
  <c r="AC157" i="253"/>
  <c r="AY157" i="253" s="1"/>
  <c r="AZ157" i="253" s="1"/>
  <c r="Z157" i="253"/>
  <c r="D157" i="253"/>
  <c r="AX155" i="253"/>
  <c r="AW155" i="253"/>
  <c r="Z155" i="253"/>
  <c r="AC155" i="253" s="1"/>
  <c r="AY155" i="253" s="1"/>
  <c r="AZ155" i="253" s="1"/>
  <c r="D155" i="253"/>
  <c r="AX153" i="253"/>
  <c r="AW153" i="253"/>
  <c r="Z153" i="253"/>
  <c r="AC153" i="253" s="1"/>
  <c r="D153" i="253"/>
  <c r="AX151" i="253"/>
  <c r="AW151" i="253"/>
  <c r="Z151" i="253"/>
  <c r="AC151" i="253" s="1"/>
  <c r="BA151" i="253" s="1"/>
  <c r="D151" i="253"/>
  <c r="AX149" i="253"/>
  <c r="AW149" i="253"/>
  <c r="Z149" i="253"/>
  <c r="AC149" i="253" s="1"/>
  <c r="D149" i="253"/>
  <c r="AX147" i="253"/>
  <c r="AW147" i="253"/>
  <c r="Z147" i="253"/>
  <c r="AC147" i="253" s="1"/>
  <c r="D147" i="253"/>
  <c r="AX145" i="253"/>
  <c r="AW145" i="253"/>
  <c r="Z145" i="253"/>
  <c r="AC145" i="253" s="1"/>
  <c r="D145" i="253"/>
  <c r="AX143" i="253"/>
  <c r="AW143" i="253"/>
  <c r="AC143" i="253"/>
  <c r="Z143" i="253"/>
  <c r="D143" i="253"/>
  <c r="AX141" i="253"/>
  <c r="AW141" i="253"/>
  <c r="Z141" i="253"/>
  <c r="AC141" i="253" s="1"/>
  <c r="D141" i="253"/>
  <c r="AX126" i="253"/>
  <c r="AW126" i="253"/>
  <c r="Z126" i="253"/>
  <c r="AC126" i="253" s="1"/>
  <c r="D126" i="253"/>
  <c r="AX124" i="253"/>
  <c r="AW124" i="253"/>
  <c r="Z124" i="253"/>
  <c r="AC124" i="253" s="1"/>
  <c r="D124" i="253"/>
  <c r="AX122" i="253"/>
  <c r="AW122" i="253"/>
  <c r="Z122" i="253"/>
  <c r="AC122" i="253" s="1"/>
  <c r="BA122" i="253" s="1"/>
  <c r="D122" i="253"/>
  <c r="AX120" i="253"/>
  <c r="AW120" i="253"/>
  <c r="Z120" i="253"/>
  <c r="AC120" i="253" s="1"/>
  <c r="D120" i="253"/>
  <c r="AX118" i="253"/>
  <c r="AW118" i="253"/>
  <c r="Z118" i="253"/>
  <c r="AC118" i="253" s="1"/>
  <c r="D118" i="253"/>
  <c r="AX116" i="253"/>
  <c r="AW116" i="253"/>
  <c r="Z116" i="253"/>
  <c r="AC116" i="253" s="1"/>
  <c r="BA116" i="253" s="1"/>
  <c r="D116" i="253"/>
  <c r="AX114" i="253"/>
  <c r="AW114" i="253"/>
  <c r="Z114" i="253"/>
  <c r="AC114" i="253" s="1"/>
  <c r="BA114" i="253" s="1"/>
  <c r="D114" i="253"/>
  <c r="AX112" i="253"/>
  <c r="AW112" i="253"/>
  <c r="Z112" i="253"/>
  <c r="AC112" i="253" s="1"/>
  <c r="D112" i="253"/>
  <c r="AX110" i="253"/>
  <c r="AW110" i="253"/>
  <c r="Z110" i="253"/>
  <c r="AC110" i="253" s="1"/>
  <c r="D110" i="253"/>
  <c r="AX108" i="253"/>
  <c r="AW108" i="253"/>
  <c r="Z108" i="253"/>
  <c r="AC108" i="253" s="1"/>
  <c r="D108" i="253"/>
  <c r="AX106" i="253"/>
  <c r="AW106" i="253"/>
  <c r="AC106" i="253"/>
  <c r="BA106" i="253" s="1"/>
  <c r="Z106" i="253"/>
  <c r="D106" i="253"/>
  <c r="AX104" i="253"/>
  <c r="AW104" i="253"/>
  <c r="Z104" i="253"/>
  <c r="AC104" i="253" s="1"/>
  <c r="AY104" i="253" s="1"/>
  <c r="AZ104" i="253" s="1"/>
  <c r="D104" i="253"/>
  <c r="AX102" i="253"/>
  <c r="AW102" i="253"/>
  <c r="Z102" i="253"/>
  <c r="AC102" i="253" s="1"/>
  <c r="D102" i="253"/>
  <c r="AX100" i="253"/>
  <c r="AW100" i="253"/>
  <c r="Z100" i="253"/>
  <c r="AC100" i="253" s="1"/>
  <c r="BA100" i="253" s="1"/>
  <c r="D100" i="253"/>
  <c r="AX98" i="253"/>
  <c r="AW98" i="253"/>
  <c r="AC98" i="253"/>
  <c r="BA98" i="253" s="1"/>
  <c r="Z98" i="253"/>
  <c r="D98" i="253"/>
  <c r="AX83" i="253"/>
  <c r="AW83" i="253"/>
  <c r="AC83" i="253"/>
  <c r="BA83" i="253" s="1"/>
  <c r="Z83" i="253"/>
  <c r="D83" i="253"/>
  <c r="BA81" i="253"/>
  <c r="AX81" i="253"/>
  <c r="AW81" i="253"/>
  <c r="AC81" i="253"/>
  <c r="AY81" i="253" s="1"/>
  <c r="AZ81" i="253" s="1"/>
  <c r="Z81" i="253"/>
  <c r="D81" i="253"/>
  <c r="AX79" i="253"/>
  <c r="AW79" i="253"/>
  <c r="Z79" i="253"/>
  <c r="AC79" i="253" s="1"/>
  <c r="D79" i="253"/>
  <c r="AX77" i="253"/>
  <c r="AW77" i="253"/>
  <c r="Z77" i="253"/>
  <c r="AC77" i="253" s="1"/>
  <c r="BA77" i="253" s="1"/>
  <c r="D77" i="253"/>
  <c r="AX75" i="253"/>
  <c r="AW75" i="253"/>
  <c r="Z75" i="253"/>
  <c r="AC75" i="253" s="1"/>
  <c r="BA75" i="253" s="1"/>
  <c r="D75" i="253"/>
  <c r="AX73" i="253"/>
  <c r="AW73" i="253"/>
  <c r="Z73" i="253"/>
  <c r="AC73" i="253" s="1"/>
  <c r="D73" i="253"/>
  <c r="AX71" i="253"/>
  <c r="AW71" i="253"/>
  <c r="Z71" i="253"/>
  <c r="AC71" i="253" s="1"/>
  <c r="D71" i="253"/>
  <c r="AX69" i="253"/>
  <c r="AW69" i="253"/>
  <c r="Z69" i="253"/>
  <c r="AC69" i="253" s="1"/>
  <c r="D69" i="253"/>
  <c r="AX67" i="253"/>
  <c r="AW67" i="253"/>
  <c r="AC67" i="253"/>
  <c r="BA67" i="253" s="1"/>
  <c r="Z67" i="253"/>
  <c r="D67" i="253"/>
  <c r="BA65" i="253"/>
  <c r="AX65" i="253"/>
  <c r="AW65" i="253"/>
  <c r="AC65" i="253"/>
  <c r="AY65" i="253" s="1"/>
  <c r="AZ65" i="253" s="1"/>
  <c r="Z65" i="253"/>
  <c r="D65" i="253"/>
  <c r="AX63" i="253"/>
  <c r="AW63" i="253"/>
  <c r="AC63" i="253"/>
  <c r="BA63" i="253" s="1"/>
  <c r="Z63" i="253"/>
  <c r="D63" i="253"/>
  <c r="AY61" i="253"/>
  <c r="AZ61" i="253" s="1"/>
  <c r="AX61" i="253"/>
  <c r="AW61" i="253"/>
  <c r="Z61" i="253"/>
  <c r="AC61" i="253" s="1"/>
  <c r="BA61" i="253" s="1"/>
  <c r="D61" i="253"/>
  <c r="AX59" i="253"/>
  <c r="AW59" i="253"/>
  <c r="AC59" i="253"/>
  <c r="BA59" i="253" s="1"/>
  <c r="Z59" i="253"/>
  <c r="D59" i="253"/>
  <c r="AX57" i="253"/>
  <c r="AW57" i="253"/>
  <c r="Z57" i="253"/>
  <c r="AC57" i="253" s="1"/>
  <c r="D57" i="253"/>
  <c r="AX55" i="253"/>
  <c r="AW55" i="253"/>
  <c r="Z55" i="253"/>
  <c r="AC55" i="253" s="1"/>
  <c r="D55" i="253"/>
  <c r="AX40" i="253"/>
  <c r="AW40" i="253"/>
  <c r="AC40" i="253"/>
  <c r="BA40" i="253" s="1"/>
  <c r="Z40" i="253"/>
  <c r="D40" i="253"/>
  <c r="AY38" i="253"/>
  <c r="AZ38" i="253" s="1"/>
  <c r="AX38" i="253"/>
  <c r="AW38" i="253"/>
  <c r="Z38" i="253"/>
  <c r="AC38" i="253" s="1"/>
  <c r="BA38" i="253" s="1"/>
  <c r="D38" i="253"/>
  <c r="AX36" i="253"/>
  <c r="AW36" i="253"/>
  <c r="AC36" i="253"/>
  <c r="BA36" i="253" s="1"/>
  <c r="Z36" i="253"/>
  <c r="D36" i="253"/>
  <c r="AX34" i="253"/>
  <c r="AW34" i="253"/>
  <c r="Z34" i="253"/>
  <c r="AC34" i="253" s="1"/>
  <c r="D34" i="253"/>
  <c r="AX32" i="253"/>
  <c r="AW32" i="253"/>
  <c r="Z32" i="253"/>
  <c r="AC32" i="253" s="1"/>
  <c r="D32" i="253"/>
  <c r="AX30" i="253"/>
  <c r="AW30" i="253"/>
  <c r="Z30" i="253"/>
  <c r="AC30" i="253" s="1"/>
  <c r="D30" i="253"/>
  <c r="AX28" i="253"/>
  <c r="AW28" i="253"/>
  <c r="AC28" i="253"/>
  <c r="BA28" i="253" s="1"/>
  <c r="Z28" i="253"/>
  <c r="D28" i="253"/>
  <c r="AX26" i="253"/>
  <c r="AW26" i="253"/>
  <c r="AC26" i="253"/>
  <c r="AY26" i="253" s="1"/>
  <c r="AZ26" i="253" s="1"/>
  <c r="Z26" i="253"/>
  <c r="D26" i="253"/>
  <c r="AX24" i="253"/>
  <c r="AW24" i="253"/>
  <c r="Z24" i="253"/>
  <c r="AC24" i="253" s="1"/>
  <c r="D24" i="253"/>
  <c r="AX22" i="253"/>
  <c r="AW22" i="253"/>
  <c r="Z22" i="253"/>
  <c r="AC22" i="253" s="1"/>
  <c r="BA22" i="253" s="1"/>
  <c r="D22" i="253"/>
  <c r="AX20" i="253"/>
  <c r="AW20" i="253"/>
  <c r="Z20" i="253"/>
  <c r="AC20" i="253" s="1"/>
  <c r="BA20" i="253" s="1"/>
  <c r="D20" i="253"/>
  <c r="AX18" i="253"/>
  <c r="AW18" i="253"/>
  <c r="Z18" i="253"/>
  <c r="AC18" i="253" s="1"/>
  <c r="D18" i="253"/>
  <c r="AX16" i="253"/>
  <c r="AW16" i="253"/>
  <c r="Z16" i="253"/>
  <c r="AC16" i="253" s="1"/>
  <c r="D16" i="253"/>
  <c r="AX14" i="253"/>
  <c r="AW14" i="253"/>
  <c r="Z14" i="253"/>
  <c r="AC14" i="253" s="1"/>
  <c r="D14" i="253"/>
  <c r="AX12" i="253"/>
  <c r="AW12" i="253"/>
  <c r="Z12" i="253"/>
  <c r="AC12" i="253" s="1"/>
  <c r="BA12" i="253" s="1"/>
  <c r="D12" i="253"/>
  <c r="AH6" i="253"/>
  <c r="AH178" i="253" s="1"/>
  <c r="AH4" i="253"/>
  <c r="AH133" i="253" s="1"/>
  <c r="AV2" i="253"/>
  <c r="AV194" i="253" s="1"/>
  <c r="H2" i="253"/>
  <c r="H174" i="253" s="1"/>
  <c r="B2" i="253"/>
  <c r="B174" i="253" s="1"/>
  <c r="AX212" i="252"/>
  <c r="AW212" i="252"/>
  <c r="Z212" i="252"/>
  <c r="AC212" i="252" s="1"/>
  <c r="D212" i="252"/>
  <c r="AY210" i="252"/>
  <c r="AZ210" i="252" s="1"/>
  <c r="AX210" i="252"/>
  <c r="AW210" i="252"/>
  <c r="Z210" i="252"/>
  <c r="AC210" i="252" s="1"/>
  <c r="BA210" i="252" s="1"/>
  <c r="D210" i="252"/>
  <c r="AX208" i="252"/>
  <c r="AW208" i="252"/>
  <c r="Z208" i="252"/>
  <c r="AC208" i="252" s="1"/>
  <c r="D208" i="252"/>
  <c r="AX206" i="252"/>
  <c r="AW206" i="252"/>
  <c r="AC206" i="252"/>
  <c r="BA206" i="252" s="1"/>
  <c r="Z206" i="252"/>
  <c r="D206" i="252"/>
  <c r="AX204" i="252"/>
  <c r="AW204" i="252"/>
  <c r="Z204" i="252"/>
  <c r="AC204" i="252" s="1"/>
  <c r="D204" i="252"/>
  <c r="AX202" i="252"/>
  <c r="AW202" i="252"/>
  <c r="Z202" i="252"/>
  <c r="AC202" i="252" s="1"/>
  <c r="D202" i="252"/>
  <c r="AX200" i="252"/>
  <c r="AW200" i="252"/>
  <c r="Z200" i="252"/>
  <c r="AC200" i="252" s="1"/>
  <c r="BA200" i="252" s="1"/>
  <c r="D200" i="252"/>
  <c r="AX198" i="252"/>
  <c r="AW198" i="252"/>
  <c r="AC198" i="252"/>
  <c r="AY198" i="252" s="1"/>
  <c r="AZ198" i="252" s="1"/>
  <c r="Z198" i="252"/>
  <c r="D198" i="252"/>
  <c r="AX196" i="252"/>
  <c r="AW196" i="252"/>
  <c r="Z196" i="252"/>
  <c r="AC196" i="252" s="1"/>
  <c r="D196" i="252"/>
  <c r="AX194" i="252"/>
  <c r="AW194" i="252"/>
  <c r="Z194" i="252"/>
  <c r="AC194" i="252" s="1"/>
  <c r="BA194" i="252" s="1"/>
  <c r="D194" i="252"/>
  <c r="AX192" i="252"/>
  <c r="AW192" i="252"/>
  <c r="Z192" i="252"/>
  <c r="AC192" i="252" s="1"/>
  <c r="D192" i="252"/>
  <c r="AX190" i="252"/>
  <c r="AW190" i="252"/>
  <c r="AC190" i="252"/>
  <c r="BA190" i="252" s="1"/>
  <c r="Z190" i="252"/>
  <c r="D190" i="252"/>
  <c r="AX188" i="252"/>
  <c r="AW188" i="252"/>
  <c r="Z188" i="252"/>
  <c r="AC188" i="252" s="1"/>
  <c r="AY188" i="252" s="1"/>
  <c r="AZ188" i="252" s="1"/>
  <c r="D188" i="252"/>
  <c r="AX186" i="252"/>
  <c r="AW186" i="252"/>
  <c r="AC186" i="252"/>
  <c r="BA186" i="252" s="1"/>
  <c r="Z186" i="252"/>
  <c r="D186" i="252"/>
  <c r="AY184" i="252"/>
  <c r="AZ184" i="252" s="1"/>
  <c r="AX184" i="252"/>
  <c r="AW184" i="252"/>
  <c r="Z184" i="252"/>
  <c r="AC184" i="252" s="1"/>
  <c r="BA184" i="252" s="1"/>
  <c r="D184" i="252"/>
  <c r="AX169" i="252"/>
  <c r="AW169" i="252"/>
  <c r="Z169" i="252"/>
  <c r="AC169" i="252" s="1"/>
  <c r="D169" i="252"/>
  <c r="AX167" i="252"/>
  <c r="AW167" i="252"/>
  <c r="Z167" i="252"/>
  <c r="AC167" i="252" s="1"/>
  <c r="BA167" i="252" s="1"/>
  <c r="D167" i="252"/>
  <c r="AX165" i="252"/>
  <c r="AW165" i="252"/>
  <c r="Z165" i="252"/>
  <c r="AC165" i="252" s="1"/>
  <c r="AY165" i="252" s="1"/>
  <c r="AZ165" i="252" s="1"/>
  <c r="D165" i="252"/>
  <c r="AX163" i="252"/>
  <c r="AW163" i="252"/>
  <c r="Z163" i="252"/>
  <c r="AC163" i="252" s="1"/>
  <c r="D163" i="252"/>
  <c r="AY161" i="252"/>
  <c r="AZ161" i="252" s="1"/>
  <c r="AX161" i="252"/>
  <c r="AW161" i="252"/>
  <c r="Z161" i="252"/>
  <c r="AC161" i="252" s="1"/>
  <c r="BA161" i="252" s="1"/>
  <c r="D161" i="252"/>
  <c r="AX159" i="252"/>
  <c r="AW159" i="252"/>
  <c r="Z159" i="252"/>
  <c r="AC159" i="252" s="1"/>
  <c r="D159" i="252"/>
  <c r="AX157" i="252"/>
  <c r="AW157" i="252"/>
  <c r="Z157" i="252"/>
  <c r="AC157" i="252" s="1"/>
  <c r="D157" i="252"/>
  <c r="AX155" i="252"/>
  <c r="AW155" i="252"/>
  <c r="Z155" i="252"/>
  <c r="AC155" i="252" s="1"/>
  <c r="BA155" i="252" s="1"/>
  <c r="D155" i="252"/>
  <c r="AX153" i="252"/>
  <c r="AW153" i="252"/>
  <c r="Z153" i="252"/>
  <c r="AC153" i="252" s="1"/>
  <c r="D153" i="252"/>
  <c r="AX151" i="252"/>
  <c r="AW151" i="252"/>
  <c r="AC151" i="252"/>
  <c r="BA151" i="252" s="1"/>
  <c r="Z151" i="252"/>
  <c r="D151" i="252"/>
  <c r="AX149" i="252"/>
  <c r="AW149" i="252"/>
  <c r="Z149" i="252"/>
  <c r="AC149" i="252" s="1"/>
  <c r="D149" i="252"/>
  <c r="AX147" i="252"/>
  <c r="AW147" i="252"/>
  <c r="AC147" i="252"/>
  <c r="Z147" i="252"/>
  <c r="D147" i="252"/>
  <c r="AX145" i="252"/>
  <c r="AW145" i="252"/>
  <c r="Z145" i="252"/>
  <c r="AC145" i="252" s="1"/>
  <c r="BA145" i="252" s="1"/>
  <c r="D145" i="252"/>
  <c r="AX143" i="252"/>
  <c r="AW143" i="252"/>
  <c r="Z143" i="252"/>
  <c r="AC143" i="252" s="1"/>
  <c r="AY143" i="252" s="1"/>
  <c r="AZ143" i="252" s="1"/>
  <c r="D143" i="252"/>
  <c r="AX141" i="252"/>
  <c r="AW141" i="252"/>
  <c r="Z141" i="252"/>
  <c r="AC141" i="252" s="1"/>
  <c r="D141" i="252"/>
  <c r="AX126" i="252"/>
  <c r="AW126" i="252"/>
  <c r="Z126" i="252"/>
  <c r="AC126" i="252" s="1"/>
  <c r="AY126" i="252" s="1"/>
  <c r="AZ126" i="252" s="1"/>
  <c r="D126" i="252"/>
  <c r="AX124" i="252"/>
  <c r="AW124" i="252"/>
  <c r="AC124" i="252"/>
  <c r="Z124" i="252"/>
  <c r="D124" i="252"/>
  <c r="AX122" i="252"/>
  <c r="AW122" i="252"/>
  <c r="Z122" i="252"/>
  <c r="AC122" i="252" s="1"/>
  <c r="BA122" i="252" s="1"/>
  <c r="D122" i="252"/>
  <c r="BA120" i="252"/>
  <c r="AX120" i="252"/>
  <c r="AW120" i="252"/>
  <c r="AC120" i="252"/>
  <c r="AY120" i="252" s="1"/>
  <c r="AZ120" i="252" s="1"/>
  <c r="Z120" i="252"/>
  <c r="D120" i="252"/>
  <c r="AX118" i="252"/>
  <c r="AW118" i="252"/>
  <c r="Z118" i="252"/>
  <c r="AC118" i="252" s="1"/>
  <c r="D118" i="252"/>
  <c r="AX116" i="252"/>
  <c r="AW116" i="252"/>
  <c r="Z116" i="252"/>
  <c r="AC116" i="252" s="1"/>
  <c r="BA116" i="252" s="1"/>
  <c r="D116" i="252"/>
  <c r="AX114" i="252"/>
  <c r="AW114" i="252"/>
  <c r="Z114" i="252"/>
  <c r="AC114" i="252" s="1"/>
  <c r="D114" i="252"/>
  <c r="AX112" i="252"/>
  <c r="AW112" i="252"/>
  <c r="Z112" i="252"/>
  <c r="AC112" i="252" s="1"/>
  <c r="BA112" i="252" s="1"/>
  <c r="D112" i="252"/>
  <c r="AX110" i="252"/>
  <c r="AW110" i="252"/>
  <c r="Z110" i="252"/>
  <c r="AC110" i="252" s="1"/>
  <c r="AY110" i="252" s="1"/>
  <c r="AZ110" i="252" s="1"/>
  <c r="D110" i="252"/>
  <c r="AX108" i="252"/>
  <c r="AW108" i="252"/>
  <c r="Z108" i="252"/>
  <c r="AC108" i="252" s="1"/>
  <c r="D108" i="252"/>
  <c r="AX106" i="252"/>
  <c r="AW106" i="252"/>
  <c r="AC106" i="252"/>
  <c r="BA106" i="252" s="1"/>
  <c r="Z106" i="252"/>
  <c r="D106" i="252"/>
  <c r="AX104" i="252"/>
  <c r="AW104" i="252"/>
  <c r="Z104" i="252"/>
  <c r="AC104" i="252" s="1"/>
  <c r="D104" i="252"/>
  <c r="AX102" i="252"/>
  <c r="AW102" i="252"/>
  <c r="Z102" i="252"/>
  <c r="AC102" i="252" s="1"/>
  <c r="D102" i="252"/>
  <c r="AY100" i="252"/>
  <c r="AZ100" i="252" s="1"/>
  <c r="AX100" i="252"/>
  <c r="AW100" i="252"/>
  <c r="Z100" i="252"/>
  <c r="AC100" i="252" s="1"/>
  <c r="BA100" i="252" s="1"/>
  <c r="D100" i="252"/>
  <c r="AX98" i="252"/>
  <c r="AW98" i="252"/>
  <c r="Z98" i="252"/>
  <c r="AC98" i="252" s="1"/>
  <c r="D98" i="252"/>
  <c r="AX83" i="252"/>
  <c r="AW83" i="252"/>
  <c r="Z83" i="252"/>
  <c r="AC83" i="252" s="1"/>
  <c r="BA83" i="252" s="1"/>
  <c r="D83" i="252"/>
  <c r="AX81" i="252"/>
  <c r="AW81" i="252"/>
  <c r="Z81" i="252"/>
  <c r="AC81" i="252" s="1"/>
  <c r="AY81" i="252" s="1"/>
  <c r="AZ81" i="252" s="1"/>
  <c r="D81" i="252"/>
  <c r="AX79" i="252"/>
  <c r="AW79" i="252"/>
  <c r="Z79" i="252"/>
  <c r="AC79" i="252" s="1"/>
  <c r="D79" i="252"/>
  <c r="AY77" i="252"/>
  <c r="AZ77" i="252" s="1"/>
  <c r="AX77" i="252"/>
  <c r="AW77" i="252"/>
  <c r="Z77" i="252"/>
  <c r="AC77" i="252" s="1"/>
  <c r="BA77" i="252" s="1"/>
  <c r="D77" i="252"/>
  <c r="AX75" i="252"/>
  <c r="AW75" i="252"/>
  <c r="Z75" i="252"/>
  <c r="AC75" i="252" s="1"/>
  <c r="D75" i="252"/>
  <c r="AX73" i="252"/>
  <c r="AW73" i="252"/>
  <c r="Z73" i="252"/>
  <c r="AC73" i="252" s="1"/>
  <c r="D73" i="252"/>
  <c r="AX71" i="252"/>
  <c r="AW71" i="252"/>
  <c r="Z71" i="252"/>
  <c r="AC71" i="252" s="1"/>
  <c r="D71" i="252"/>
  <c r="AX69" i="252"/>
  <c r="AW69" i="252"/>
  <c r="Z69" i="252"/>
  <c r="AC69" i="252" s="1"/>
  <c r="D69" i="252"/>
  <c r="AX67" i="252"/>
  <c r="AW67" i="252"/>
  <c r="Z67" i="252"/>
  <c r="AC67" i="252" s="1"/>
  <c r="BA67" i="252" s="1"/>
  <c r="D67" i="252"/>
  <c r="AX65" i="252"/>
  <c r="AW65" i="252"/>
  <c r="AC65" i="252"/>
  <c r="AY65" i="252" s="1"/>
  <c r="AZ65" i="252" s="1"/>
  <c r="Z65" i="252"/>
  <c r="D65" i="252"/>
  <c r="AX63" i="252"/>
  <c r="AW63" i="252"/>
  <c r="Z63" i="252"/>
  <c r="AC63" i="252" s="1"/>
  <c r="D63" i="252"/>
  <c r="AX61" i="252"/>
  <c r="AW61" i="252"/>
  <c r="Z61" i="252"/>
  <c r="AC61" i="252" s="1"/>
  <c r="BA61" i="252" s="1"/>
  <c r="D61" i="252"/>
  <c r="AX59" i="252"/>
  <c r="AW59" i="252"/>
  <c r="Z59" i="252"/>
  <c r="AC59" i="252" s="1"/>
  <c r="D59" i="252"/>
  <c r="AX57" i="252"/>
  <c r="AW57" i="252"/>
  <c r="AC57" i="252"/>
  <c r="AY57" i="252" s="1"/>
  <c r="AZ57" i="252" s="1"/>
  <c r="Z57" i="252"/>
  <c r="D57" i="252"/>
  <c r="AX55" i="252"/>
  <c r="AW55" i="252"/>
  <c r="Z55" i="252"/>
  <c r="AC55" i="252" s="1"/>
  <c r="D55" i="252"/>
  <c r="AX40" i="252"/>
  <c r="AW40" i="252"/>
  <c r="Z40" i="252"/>
  <c r="AC40" i="252" s="1"/>
  <c r="D40" i="252"/>
  <c r="AX38" i="252"/>
  <c r="AW38" i="252"/>
  <c r="Z38" i="252"/>
  <c r="AC38" i="252" s="1"/>
  <c r="D38" i="252"/>
  <c r="AX36" i="252"/>
  <c r="AW36" i="252"/>
  <c r="Z36" i="252"/>
  <c r="AC36" i="252" s="1"/>
  <c r="D36" i="252"/>
  <c r="AX34" i="252"/>
  <c r="AW34" i="252"/>
  <c r="Z34" i="252"/>
  <c r="AC34" i="252" s="1"/>
  <c r="D34" i="252"/>
  <c r="AX32" i="252"/>
  <c r="AW32" i="252"/>
  <c r="Z32" i="252"/>
  <c r="AC32" i="252" s="1"/>
  <c r="D32" i="252"/>
  <c r="AX30" i="252"/>
  <c r="AW30" i="252"/>
  <c r="Z30" i="252"/>
  <c r="AC30" i="252" s="1"/>
  <c r="D30" i="252"/>
  <c r="AX28" i="252"/>
  <c r="AW28" i="252"/>
  <c r="Z28" i="252"/>
  <c r="AC28" i="252" s="1"/>
  <c r="AY28" i="252" s="1"/>
  <c r="AZ28" i="252" s="1"/>
  <c r="D28" i="252"/>
  <c r="AX26" i="252"/>
  <c r="AW26" i="252"/>
  <c r="AC26" i="252"/>
  <c r="BA26" i="252" s="1"/>
  <c r="Z26" i="252"/>
  <c r="D26" i="252"/>
  <c r="AX24" i="252"/>
  <c r="AW24" i="252"/>
  <c r="Z24" i="252"/>
  <c r="AC24" i="252" s="1"/>
  <c r="D24" i="252"/>
  <c r="AX22" i="252"/>
  <c r="AW22" i="252"/>
  <c r="Z22" i="252"/>
  <c r="AC22" i="252" s="1"/>
  <c r="BA22" i="252" s="1"/>
  <c r="D22" i="252"/>
  <c r="AX20" i="252"/>
  <c r="AW20" i="252"/>
  <c r="Z20" i="252"/>
  <c r="AC20" i="252" s="1"/>
  <c r="D20" i="252"/>
  <c r="AX18" i="252"/>
  <c r="AW18" i="252"/>
  <c r="Z18" i="252"/>
  <c r="AC18" i="252" s="1"/>
  <c r="D18" i="252"/>
  <c r="AX16" i="252"/>
  <c r="AW16" i="252"/>
  <c r="Z16" i="252"/>
  <c r="AC16" i="252" s="1"/>
  <c r="D16" i="252"/>
  <c r="AX14" i="252"/>
  <c r="AW14" i="252"/>
  <c r="Z14" i="252"/>
  <c r="AC14" i="252" s="1"/>
  <c r="D14" i="252"/>
  <c r="AX12" i="252"/>
  <c r="AW12" i="252"/>
  <c r="AC12" i="252"/>
  <c r="AY12" i="252" s="1"/>
  <c r="AZ12" i="252" s="1"/>
  <c r="Z12" i="252"/>
  <c r="D12" i="252"/>
  <c r="AH6" i="252"/>
  <c r="AH92" i="252" s="1"/>
  <c r="AH4" i="252"/>
  <c r="AH90" i="252" s="1"/>
  <c r="AV2" i="252"/>
  <c r="AV69" i="252" s="1"/>
  <c r="H2" i="252"/>
  <c r="H174" i="252" s="1"/>
  <c r="B2" i="252"/>
  <c r="AX212" i="251"/>
  <c r="AW212" i="251"/>
  <c r="Z212" i="251"/>
  <c r="AC212" i="251" s="1"/>
  <c r="D212" i="251"/>
  <c r="AX210" i="251"/>
  <c r="AW210" i="251"/>
  <c r="Z210" i="251"/>
  <c r="AC210" i="251" s="1"/>
  <c r="D210" i="251"/>
  <c r="AX208" i="251"/>
  <c r="AW208" i="251"/>
  <c r="Z208" i="251"/>
  <c r="AC208" i="251" s="1"/>
  <c r="D208" i="251"/>
  <c r="AX206" i="251"/>
  <c r="AW206" i="251"/>
  <c r="Z206" i="251"/>
  <c r="AC206" i="251" s="1"/>
  <c r="AY206" i="251" s="1"/>
  <c r="AZ206" i="251" s="1"/>
  <c r="D206" i="251"/>
  <c r="AX204" i="251"/>
  <c r="AW204" i="251"/>
  <c r="Z204" i="251"/>
  <c r="AC204" i="251" s="1"/>
  <c r="D204" i="251"/>
  <c r="AX202" i="251"/>
  <c r="AW202" i="251"/>
  <c r="Z202" i="251"/>
  <c r="AC202" i="251" s="1"/>
  <c r="D202" i="251"/>
  <c r="AX200" i="251"/>
  <c r="AW200" i="251"/>
  <c r="Z200" i="251"/>
  <c r="AC200" i="251" s="1"/>
  <c r="BA200" i="251" s="1"/>
  <c r="D200" i="251"/>
  <c r="AX198" i="251"/>
  <c r="AW198" i="251"/>
  <c r="Z198" i="251"/>
  <c r="AC198" i="251" s="1"/>
  <c r="D198" i="251"/>
  <c r="AX196" i="251"/>
  <c r="AW196" i="251"/>
  <c r="Z196" i="251"/>
  <c r="AC196" i="251" s="1"/>
  <c r="D196" i="251"/>
  <c r="AX194" i="251"/>
  <c r="AW194" i="251"/>
  <c r="Z194" i="251"/>
  <c r="AC194" i="251" s="1"/>
  <c r="D194" i="251"/>
  <c r="AX192" i="251"/>
  <c r="AW192" i="251"/>
  <c r="Z192" i="251"/>
  <c r="AC192" i="251" s="1"/>
  <c r="D192" i="251"/>
  <c r="AX190" i="251"/>
  <c r="AW190" i="251"/>
  <c r="AC190" i="251"/>
  <c r="AY190" i="251" s="1"/>
  <c r="AZ190" i="251" s="1"/>
  <c r="Z190" i="251"/>
  <c r="D190" i="251"/>
  <c r="AX188" i="251"/>
  <c r="AW188" i="251"/>
  <c r="Z188" i="251"/>
  <c r="AC188" i="251" s="1"/>
  <c r="D188" i="251"/>
  <c r="AX186" i="251"/>
  <c r="AW186" i="251"/>
  <c r="Z186" i="251"/>
  <c r="AC186" i="251" s="1"/>
  <c r="D186" i="251"/>
  <c r="AX184" i="251"/>
  <c r="AW184" i="251"/>
  <c r="Z184" i="251"/>
  <c r="AC184" i="251" s="1"/>
  <c r="BA184" i="251" s="1"/>
  <c r="D184" i="251"/>
  <c r="AH178" i="251"/>
  <c r="AX169" i="251"/>
  <c r="AW169" i="251"/>
  <c r="Z169" i="251"/>
  <c r="AC169" i="251" s="1"/>
  <c r="D169" i="251"/>
  <c r="AX167" i="251"/>
  <c r="AW167" i="251"/>
  <c r="Z167" i="251"/>
  <c r="AC167" i="251" s="1"/>
  <c r="AY167" i="251" s="1"/>
  <c r="AZ167" i="251" s="1"/>
  <c r="D167" i="251"/>
  <c r="AX165" i="251"/>
  <c r="AW165" i="251"/>
  <c r="Z165" i="251"/>
  <c r="AC165" i="251" s="1"/>
  <c r="D165" i="251"/>
  <c r="AX163" i="251"/>
  <c r="AW163" i="251"/>
  <c r="Z163" i="251"/>
  <c r="AC163" i="251" s="1"/>
  <c r="D163" i="251"/>
  <c r="AX161" i="251"/>
  <c r="AW161" i="251"/>
  <c r="Z161" i="251"/>
  <c r="AC161" i="251" s="1"/>
  <c r="BA161" i="251" s="1"/>
  <c r="D161" i="251"/>
  <c r="AX159" i="251"/>
  <c r="AW159" i="251"/>
  <c r="Z159" i="251"/>
  <c r="AC159" i="251" s="1"/>
  <c r="D159" i="251"/>
  <c r="AX157" i="251"/>
  <c r="AW157" i="251"/>
  <c r="Z157" i="251"/>
  <c r="AC157" i="251" s="1"/>
  <c r="D157" i="251"/>
  <c r="AX155" i="251"/>
  <c r="AW155" i="251"/>
  <c r="Z155" i="251"/>
  <c r="AC155" i="251" s="1"/>
  <c r="D155" i="251"/>
  <c r="AX153" i="251"/>
  <c r="AW153" i="251"/>
  <c r="Z153" i="251"/>
  <c r="AC153" i="251" s="1"/>
  <c r="D153" i="251"/>
  <c r="AX151" i="251"/>
  <c r="AW151" i="251"/>
  <c r="Z151" i="251"/>
  <c r="AC151" i="251" s="1"/>
  <c r="AY151" i="251" s="1"/>
  <c r="AZ151" i="251" s="1"/>
  <c r="D151" i="251"/>
  <c r="AX149" i="251"/>
  <c r="AW149" i="251"/>
  <c r="Z149" i="251"/>
  <c r="AC149" i="251" s="1"/>
  <c r="D149" i="251"/>
  <c r="AX147" i="251"/>
  <c r="AW147" i="251"/>
  <c r="Z147" i="251"/>
  <c r="AC147" i="251" s="1"/>
  <c r="D147" i="251"/>
  <c r="AX145" i="251"/>
  <c r="AW145" i="251"/>
  <c r="AC145" i="251"/>
  <c r="BA145" i="251" s="1"/>
  <c r="Z145" i="251"/>
  <c r="D145" i="251"/>
  <c r="AY143" i="251"/>
  <c r="AZ143" i="251" s="1"/>
  <c r="AX143" i="251"/>
  <c r="AW143" i="251"/>
  <c r="AC143" i="251"/>
  <c r="BA143" i="251" s="1"/>
  <c r="Z143" i="251"/>
  <c r="D143" i="251"/>
  <c r="AX141" i="251"/>
  <c r="AW141" i="251"/>
  <c r="Z141" i="251"/>
  <c r="AC141" i="251" s="1"/>
  <c r="D141" i="251"/>
  <c r="AX126" i="251"/>
  <c r="AW126" i="251"/>
  <c r="Z126" i="251"/>
  <c r="AC126" i="251" s="1"/>
  <c r="D126" i="251"/>
  <c r="AX124" i="251"/>
  <c r="AW124" i="251"/>
  <c r="Z124" i="251"/>
  <c r="AC124" i="251" s="1"/>
  <c r="D124" i="251"/>
  <c r="AX122" i="251"/>
  <c r="AW122" i="251"/>
  <c r="Z122" i="251"/>
  <c r="AC122" i="251" s="1"/>
  <c r="BA122" i="251" s="1"/>
  <c r="D122" i="251"/>
  <c r="AX120" i="251"/>
  <c r="AW120" i="251"/>
  <c r="AC120" i="251"/>
  <c r="Z120" i="251"/>
  <c r="D120" i="251"/>
  <c r="AX118" i="251"/>
  <c r="AW118" i="251"/>
  <c r="Z118" i="251"/>
  <c r="AC118" i="251" s="1"/>
  <c r="D118" i="251"/>
  <c r="AX116" i="251"/>
  <c r="AW116" i="251"/>
  <c r="Z116" i="251"/>
  <c r="AC116" i="251" s="1"/>
  <c r="D116" i="251"/>
  <c r="AX114" i="251"/>
  <c r="AW114" i="251"/>
  <c r="Z114" i="251"/>
  <c r="AC114" i="251" s="1"/>
  <c r="D114" i="251"/>
  <c r="AX112" i="251"/>
  <c r="AW112" i="251"/>
  <c r="Z112" i="251"/>
  <c r="AC112" i="251" s="1"/>
  <c r="AY112" i="251" s="1"/>
  <c r="AZ112" i="251" s="1"/>
  <c r="D112" i="251"/>
  <c r="AX110" i="251"/>
  <c r="AW110" i="251"/>
  <c r="Z110" i="251"/>
  <c r="AC110" i="251" s="1"/>
  <c r="D110" i="251"/>
  <c r="AX108" i="251"/>
  <c r="AW108" i="251"/>
  <c r="Z108" i="251"/>
  <c r="AC108" i="251" s="1"/>
  <c r="BA108" i="251" s="1"/>
  <c r="D108" i="251"/>
  <c r="AX106" i="251"/>
  <c r="AW106" i="251"/>
  <c r="Z106" i="251"/>
  <c r="AC106" i="251" s="1"/>
  <c r="BA106" i="251" s="1"/>
  <c r="D106" i="251"/>
  <c r="AX104" i="251"/>
  <c r="AW104" i="251"/>
  <c r="Z104" i="251"/>
  <c r="AC104" i="251" s="1"/>
  <c r="D104" i="251"/>
  <c r="AX102" i="251"/>
  <c r="AW102" i="251"/>
  <c r="Z102" i="251"/>
  <c r="AC102" i="251" s="1"/>
  <c r="D102" i="251"/>
  <c r="AX100" i="251"/>
  <c r="AW100" i="251"/>
  <c r="Z100" i="251"/>
  <c r="AC100" i="251" s="1"/>
  <c r="D100" i="251"/>
  <c r="AX98" i="251"/>
  <c r="AW98" i="251"/>
  <c r="Z98" i="251"/>
  <c r="AC98" i="251" s="1"/>
  <c r="D98" i="251"/>
  <c r="AX83" i="251"/>
  <c r="AW83" i="251"/>
  <c r="Z83" i="251"/>
  <c r="AC83" i="251" s="1"/>
  <c r="BA83" i="251" s="1"/>
  <c r="D83" i="251"/>
  <c r="AY81" i="251"/>
  <c r="AZ81" i="251" s="1"/>
  <c r="AX81" i="251"/>
  <c r="AW81" i="251"/>
  <c r="Z81" i="251"/>
  <c r="AC81" i="251" s="1"/>
  <c r="BA81" i="251" s="1"/>
  <c r="D81" i="251"/>
  <c r="AX79" i="251"/>
  <c r="AW79" i="251"/>
  <c r="Z79" i="251"/>
  <c r="AC79" i="251" s="1"/>
  <c r="D79" i="251"/>
  <c r="AX77" i="251"/>
  <c r="AW77" i="251"/>
  <c r="Z77" i="251"/>
  <c r="AC77" i="251" s="1"/>
  <c r="D77" i="251"/>
  <c r="AX75" i="251"/>
  <c r="AW75" i="251"/>
  <c r="Z75" i="251"/>
  <c r="AC75" i="251" s="1"/>
  <c r="D75" i="251"/>
  <c r="AX73" i="251"/>
  <c r="AW73" i="251"/>
  <c r="AC73" i="251"/>
  <c r="AY73" i="251" s="1"/>
  <c r="AZ73" i="251" s="1"/>
  <c r="Z73" i="251"/>
  <c r="D73" i="251"/>
  <c r="AX71" i="251"/>
  <c r="AW71" i="251"/>
  <c r="Z71" i="251"/>
  <c r="AC71" i="251" s="1"/>
  <c r="D71" i="251"/>
  <c r="AX69" i="251"/>
  <c r="AW69" i="251"/>
  <c r="Z69" i="251"/>
  <c r="AC69" i="251" s="1"/>
  <c r="D69" i="251"/>
  <c r="AX67" i="251"/>
  <c r="AW67" i="251"/>
  <c r="Z67" i="251"/>
  <c r="AC67" i="251" s="1"/>
  <c r="BA67" i="251" s="1"/>
  <c r="D67" i="251"/>
  <c r="AX65" i="251"/>
  <c r="AW65" i="251"/>
  <c r="Z65" i="251"/>
  <c r="AC65" i="251" s="1"/>
  <c r="D65" i="251"/>
  <c r="AX63" i="251"/>
  <c r="AW63" i="251"/>
  <c r="Z63" i="251"/>
  <c r="AC63" i="251" s="1"/>
  <c r="D63" i="251"/>
  <c r="AX61" i="251"/>
  <c r="AW61" i="251"/>
  <c r="Z61" i="251"/>
  <c r="AC61" i="251" s="1"/>
  <c r="D61" i="251"/>
  <c r="AX59" i="251"/>
  <c r="AW59" i="251"/>
  <c r="Z59" i="251"/>
  <c r="AC59" i="251" s="1"/>
  <c r="D59" i="251"/>
  <c r="AX57" i="251"/>
  <c r="AW57" i="251"/>
  <c r="AC57" i="251"/>
  <c r="AY57" i="251" s="1"/>
  <c r="AZ57" i="251" s="1"/>
  <c r="Z57" i="251"/>
  <c r="D57" i="251"/>
  <c r="AX55" i="251"/>
  <c r="AW55" i="251"/>
  <c r="Z55" i="251"/>
  <c r="AC55" i="251" s="1"/>
  <c r="D55" i="251"/>
  <c r="AX40" i="251"/>
  <c r="AW40" i="251"/>
  <c r="Z40" i="251"/>
  <c r="AC40" i="251" s="1"/>
  <c r="D40" i="251"/>
  <c r="AX38" i="251"/>
  <c r="AW38" i="251"/>
  <c r="Z38" i="251"/>
  <c r="AC38" i="251" s="1"/>
  <c r="D38" i="251"/>
  <c r="AX36" i="251"/>
  <c r="AW36" i="251"/>
  <c r="Z36" i="251"/>
  <c r="AC36" i="251" s="1"/>
  <c r="D36" i="251"/>
  <c r="AX34" i="251"/>
  <c r="AW34" i="251"/>
  <c r="AC34" i="251"/>
  <c r="AY34" i="251" s="1"/>
  <c r="AZ34" i="251" s="1"/>
  <c r="Z34" i="251"/>
  <c r="D34" i="251"/>
  <c r="AX32" i="251"/>
  <c r="AW32" i="251"/>
  <c r="Z32" i="251"/>
  <c r="AC32" i="251" s="1"/>
  <c r="D32" i="251"/>
  <c r="AX30" i="251"/>
  <c r="AW30" i="251"/>
  <c r="Z30" i="251"/>
  <c r="AC30" i="251" s="1"/>
  <c r="D30" i="251"/>
  <c r="AX28" i="251"/>
  <c r="AW28" i="251"/>
  <c r="Z28" i="251"/>
  <c r="AC28" i="251" s="1"/>
  <c r="BA28" i="251" s="1"/>
  <c r="D28" i="251"/>
  <c r="AX26" i="251"/>
  <c r="AW26" i="251"/>
  <c r="Z26" i="251"/>
  <c r="AC26" i="251" s="1"/>
  <c r="D26" i="251"/>
  <c r="AX24" i="251"/>
  <c r="AW24" i="251"/>
  <c r="Z24" i="251"/>
  <c r="AC24" i="251" s="1"/>
  <c r="D24" i="251"/>
  <c r="AX22" i="251"/>
  <c r="AW22" i="251"/>
  <c r="Z22" i="251"/>
  <c r="AC22" i="251" s="1"/>
  <c r="D22" i="251"/>
  <c r="AX20" i="251"/>
  <c r="AW20" i="251"/>
  <c r="Z20" i="251"/>
  <c r="AC20" i="251" s="1"/>
  <c r="D20" i="251"/>
  <c r="AX18" i="251"/>
  <c r="AW18" i="251"/>
  <c r="Z18" i="251"/>
  <c r="AC18" i="251" s="1"/>
  <c r="D18" i="251"/>
  <c r="AX16" i="251"/>
  <c r="AW16" i="251"/>
  <c r="Z16" i="251"/>
  <c r="AC16" i="251" s="1"/>
  <c r="D16" i="251"/>
  <c r="AX14" i="251"/>
  <c r="AW14" i="251"/>
  <c r="AC14" i="251"/>
  <c r="BA14" i="251" s="1"/>
  <c r="Z14" i="251"/>
  <c r="D14" i="251"/>
  <c r="AX12" i="251"/>
  <c r="AW12" i="251"/>
  <c r="Z12" i="251"/>
  <c r="AC12" i="251" s="1"/>
  <c r="BA12" i="251" s="1"/>
  <c r="D12" i="251"/>
  <c r="AH6" i="251"/>
  <c r="AH49" i="251" s="1"/>
  <c r="AH4" i="251"/>
  <c r="AH90" i="251" s="1"/>
  <c r="AV2" i="251"/>
  <c r="AV198" i="251" s="1"/>
  <c r="H2" i="251"/>
  <c r="H131" i="251" s="1"/>
  <c r="B2" i="251"/>
  <c r="B131" i="251" s="1"/>
  <c r="AX212" i="250"/>
  <c r="AW212" i="250"/>
  <c r="Z212" i="250"/>
  <c r="AC212" i="250" s="1"/>
  <c r="D212" i="250"/>
  <c r="AX210" i="250"/>
  <c r="AW210" i="250"/>
  <c r="Z210" i="250"/>
  <c r="AC210" i="250" s="1"/>
  <c r="BA210" i="250" s="1"/>
  <c r="D210" i="250"/>
  <c r="AX208" i="250"/>
  <c r="AW208" i="250"/>
  <c r="Z208" i="250"/>
  <c r="AC208" i="250" s="1"/>
  <c r="D208" i="250"/>
  <c r="AX206" i="250"/>
  <c r="AW206" i="250"/>
  <c r="Z206" i="250"/>
  <c r="AC206" i="250" s="1"/>
  <c r="D206" i="250"/>
  <c r="AX204" i="250"/>
  <c r="AW204" i="250"/>
  <c r="AC204" i="250"/>
  <c r="BA204" i="250" s="1"/>
  <c r="Z204" i="250"/>
  <c r="D204" i="250"/>
  <c r="AX202" i="250"/>
  <c r="AW202" i="250"/>
  <c r="Z202" i="250"/>
  <c r="AC202" i="250" s="1"/>
  <c r="D202" i="250"/>
  <c r="AX200" i="250"/>
  <c r="AW200" i="250"/>
  <c r="Z200" i="250"/>
  <c r="AC200" i="250" s="1"/>
  <c r="D200" i="250"/>
  <c r="AX198" i="250"/>
  <c r="AW198" i="250"/>
  <c r="Z198" i="250"/>
  <c r="AC198" i="250" s="1"/>
  <c r="D198" i="250"/>
  <c r="AX196" i="250"/>
  <c r="AW196" i="250"/>
  <c r="AC196" i="250"/>
  <c r="AY196" i="250" s="1"/>
  <c r="AZ196" i="250" s="1"/>
  <c r="Z196" i="250"/>
  <c r="D196" i="250"/>
  <c r="AX194" i="250"/>
  <c r="AW194" i="250"/>
  <c r="Z194" i="250"/>
  <c r="AC194" i="250" s="1"/>
  <c r="BA194" i="250" s="1"/>
  <c r="D194" i="250"/>
  <c r="AX192" i="250"/>
  <c r="AW192" i="250"/>
  <c r="Z192" i="250"/>
  <c r="AC192" i="250" s="1"/>
  <c r="BA192" i="250" s="1"/>
  <c r="D192" i="250"/>
  <c r="AX190" i="250"/>
  <c r="AW190" i="250"/>
  <c r="Z190" i="250"/>
  <c r="AC190" i="250" s="1"/>
  <c r="D190" i="250"/>
  <c r="AX188" i="250"/>
  <c r="AW188" i="250"/>
  <c r="Z188" i="250"/>
  <c r="AC188" i="250" s="1"/>
  <c r="BA188" i="250" s="1"/>
  <c r="D188" i="250"/>
  <c r="AX186" i="250"/>
  <c r="AW186" i="250"/>
  <c r="Z186" i="250"/>
  <c r="AC186" i="250" s="1"/>
  <c r="D186" i="250"/>
  <c r="AX184" i="250"/>
  <c r="AW184" i="250"/>
  <c r="Z184" i="250"/>
  <c r="AC184" i="250" s="1"/>
  <c r="D184" i="250"/>
  <c r="AX169" i="250"/>
  <c r="AW169" i="250"/>
  <c r="Z169" i="250"/>
  <c r="AC169" i="250" s="1"/>
  <c r="BA169" i="250" s="1"/>
  <c r="D169" i="250"/>
  <c r="AX167" i="250"/>
  <c r="AW167" i="250"/>
  <c r="Z167" i="250"/>
  <c r="AC167" i="250" s="1"/>
  <c r="D167" i="250"/>
  <c r="AX165" i="250"/>
  <c r="AW165" i="250"/>
  <c r="Z165" i="250"/>
  <c r="AC165" i="250" s="1"/>
  <c r="D165" i="250"/>
  <c r="AX163" i="250"/>
  <c r="AW163" i="250"/>
  <c r="Z163" i="250"/>
  <c r="AC163" i="250" s="1"/>
  <c r="D163" i="250"/>
  <c r="AX161" i="250"/>
  <c r="AW161" i="250"/>
  <c r="Z161" i="250"/>
  <c r="AC161" i="250" s="1"/>
  <c r="D161" i="250"/>
  <c r="AX159" i="250"/>
  <c r="AW159" i="250"/>
  <c r="Z159" i="250"/>
  <c r="AC159" i="250" s="1"/>
  <c r="D159" i="250"/>
  <c r="AX157" i="250"/>
  <c r="AW157" i="250"/>
  <c r="AC157" i="250"/>
  <c r="AY157" i="250" s="1"/>
  <c r="AZ157" i="250" s="1"/>
  <c r="Z157" i="250"/>
  <c r="D157" i="250"/>
  <c r="AX155" i="250"/>
  <c r="AW155" i="250"/>
  <c r="Z155" i="250"/>
  <c r="AC155" i="250" s="1"/>
  <c r="BA155" i="250" s="1"/>
  <c r="D155" i="250"/>
  <c r="AX153" i="250"/>
  <c r="AW153" i="250"/>
  <c r="AC153" i="250"/>
  <c r="BA153" i="250" s="1"/>
  <c r="Z153" i="250"/>
  <c r="D153" i="250"/>
  <c r="AX151" i="250"/>
  <c r="AW151" i="250"/>
  <c r="Z151" i="250"/>
  <c r="AC151" i="250" s="1"/>
  <c r="D151" i="250"/>
  <c r="AX149" i="250"/>
  <c r="AW149" i="250"/>
  <c r="Z149" i="250"/>
  <c r="AC149" i="250" s="1"/>
  <c r="D149" i="250"/>
  <c r="AX147" i="250"/>
  <c r="AW147" i="250"/>
  <c r="Z147" i="250"/>
  <c r="AC147" i="250" s="1"/>
  <c r="D147" i="250"/>
  <c r="AX145" i="250"/>
  <c r="AW145" i="250"/>
  <c r="Z145" i="250"/>
  <c r="AC145" i="250" s="1"/>
  <c r="D145" i="250"/>
  <c r="AX143" i="250"/>
  <c r="AW143" i="250"/>
  <c r="Z143" i="250"/>
  <c r="AC143" i="250" s="1"/>
  <c r="D143" i="250"/>
  <c r="AX141" i="250"/>
  <c r="AW141" i="250"/>
  <c r="AC141" i="250"/>
  <c r="AY141" i="250" s="1"/>
  <c r="AZ141" i="250" s="1"/>
  <c r="Z141" i="250"/>
  <c r="D141" i="250"/>
  <c r="AX126" i="250"/>
  <c r="AW126" i="250"/>
  <c r="Z126" i="250"/>
  <c r="AC126" i="250" s="1"/>
  <c r="D126" i="250"/>
  <c r="AX124" i="250"/>
  <c r="AW124" i="250"/>
  <c r="Z124" i="250"/>
  <c r="AC124" i="250" s="1"/>
  <c r="D124" i="250"/>
  <c r="AX122" i="250"/>
  <c r="AW122" i="250"/>
  <c r="Z122" i="250"/>
  <c r="AC122" i="250" s="1"/>
  <c r="D122" i="250"/>
  <c r="AX120" i="250"/>
  <c r="AW120" i="250"/>
  <c r="Z120" i="250"/>
  <c r="AC120" i="250" s="1"/>
  <c r="D120" i="250"/>
  <c r="AX118" i="250"/>
  <c r="AW118" i="250"/>
  <c r="Z118" i="250"/>
  <c r="AC118" i="250" s="1"/>
  <c r="AY118" i="250" s="1"/>
  <c r="AZ118" i="250" s="1"/>
  <c r="D118" i="250"/>
  <c r="AX116" i="250"/>
  <c r="AW116" i="250"/>
  <c r="Z116" i="250"/>
  <c r="AC116" i="250" s="1"/>
  <c r="BA116" i="250" s="1"/>
  <c r="D116" i="250"/>
  <c r="AX114" i="250"/>
  <c r="AW114" i="250"/>
  <c r="Z114" i="250"/>
  <c r="AC114" i="250" s="1"/>
  <c r="D114" i="250"/>
  <c r="AX112" i="250"/>
  <c r="AW112" i="250"/>
  <c r="Z112" i="250"/>
  <c r="AC112" i="250" s="1"/>
  <c r="D112" i="250"/>
  <c r="AX110" i="250"/>
  <c r="AW110" i="250"/>
  <c r="Z110" i="250"/>
  <c r="AC110" i="250" s="1"/>
  <c r="D110" i="250"/>
  <c r="AX108" i="250"/>
  <c r="AW108" i="250"/>
  <c r="Z108" i="250"/>
  <c r="AC108" i="250" s="1"/>
  <c r="D108" i="250"/>
  <c r="AX106" i="250"/>
  <c r="AW106" i="250"/>
  <c r="Z106" i="250"/>
  <c r="AC106" i="250" s="1"/>
  <c r="D106" i="250"/>
  <c r="AX104" i="250"/>
  <c r="AW104" i="250"/>
  <c r="Z104" i="250"/>
  <c r="AC104" i="250" s="1"/>
  <c r="D104" i="250"/>
  <c r="AX102" i="250"/>
  <c r="AW102" i="250"/>
  <c r="AC102" i="250"/>
  <c r="Z102" i="250"/>
  <c r="D102" i="250"/>
  <c r="AX100" i="250"/>
  <c r="AW100" i="250"/>
  <c r="AC100" i="250"/>
  <c r="BA100" i="250" s="1"/>
  <c r="Z100" i="250"/>
  <c r="D100" i="250"/>
  <c r="AX98" i="250"/>
  <c r="AW98" i="250"/>
  <c r="Z98" i="250"/>
  <c r="AC98" i="250" s="1"/>
  <c r="D98" i="250"/>
  <c r="AX83" i="250"/>
  <c r="AW83" i="250"/>
  <c r="Z83" i="250"/>
  <c r="AC83" i="250" s="1"/>
  <c r="D83" i="250"/>
  <c r="AX81" i="250"/>
  <c r="AW81" i="250"/>
  <c r="Z81" i="250"/>
  <c r="AC81" i="250" s="1"/>
  <c r="D81" i="250"/>
  <c r="AX79" i="250"/>
  <c r="AW79" i="250"/>
  <c r="AC79" i="250"/>
  <c r="AY79" i="250" s="1"/>
  <c r="AZ79" i="250" s="1"/>
  <c r="Z79" i="250"/>
  <c r="D79" i="250"/>
  <c r="AX77" i="250"/>
  <c r="AW77" i="250"/>
  <c r="Z77" i="250"/>
  <c r="AC77" i="250" s="1"/>
  <c r="BA77" i="250" s="1"/>
  <c r="D77" i="250"/>
  <c r="AX75" i="250"/>
  <c r="AW75" i="250"/>
  <c r="Z75" i="250"/>
  <c r="AC75" i="250" s="1"/>
  <c r="D75" i="250"/>
  <c r="AX73" i="250"/>
  <c r="AW73" i="250"/>
  <c r="Z73" i="250"/>
  <c r="AC73" i="250" s="1"/>
  <c r="D73" i="250"/>
  <c r="AX71" i="250"/>
  <c r="AW71" i="250"/>
  <c r="Z71" i="250"/>
  <c r="AC71" i="250" s="1"/>
  <c r="D71" i="250"/>
  <c r="AX69" i="250"/>
  <c r="AW69" i="250"/>
  <c r="Z69" i="250"/>
  <c r="AC69" i="250" s="1"/>
  <c r="D69" i="250"/>
  <c r="AX67" i="250"/>
  <c r="AW67" i="250"/>
  <c r="Z67" i="250"/>
  <c r="AC67" i="250" s="1"/>
  <c r="D67" i="250"/>
  <c r="AX65" i="250"/>
  <c r="AW65" i="250"/>
  <c r="Z65" i="250"/>
  <c r="AC65" i="250" s="1"/>
  <c r="D65" i="250"/>
  <c r="AX63" i="250"/>
  <c r="AW63" i="250"/>
  <c r="AC63" i="250"/>
  <c r="Z63" i="250"/>
  <c r="D63" i="250"/>
  <c r="AX61" i="250"/>
  <c r="AW61" i="250"/>
  <c r="AC61" i="250"/>
  <c r="BA61" i="250" s="1"/>
  <c r="Z61" i="250"/>
  <c r="D61" i="250"/>
  <c r="AX59" i="250"/>
  <c r="AW59" i="250"/>
  <c r="Z59" i="250"/>
  <c r="AC59" i="250" s="1"/>
  <c r="D59" i="250"/>
  <c r="AX57" i="250"/>
  <c r="AW57" i="250"/>
  <c r="Z57" i="250"/>
  <c r="AC57" i="250" s="1"/>
  <c r="D57" i="250"/>
  <c r="AX55" i="250"/>
  <c r="AW55" i="250"/>
  <c r="Z55" i="250"/>
  <c r="AC55" i="250" s="1"/>
  <c r="D55" i="250"/>
  <c r="AX40" i="250"/>
  <c r="AW40" i="250"/>
  <c r="Z40" i="250"/>
  <c r="AC40" i="250" s="1"/>
  <c r="AY40" i="250" s="1"/>
  <c r="AZ40" i="250" s="1"/>
  <c r="D40" i="250"/>
  <c r="AX38" i="250"/>
  <c r="AW38" i="250"/>
  <c r="AC38" i="250"/>
  <c r="BA38" i="250" s="1"/>
  <c r="Z38" i="250"/>
  <c r="D38" i="250"/>
  <c r="AX36" i="250"/>
  <c r="AW36" i="250"/>
  <c r="Z36" i="250"/>
  <c r="AC36" i="250" s="1"/>
  <c r="BA36" i="250" s="1"/>
  <c r="D36" i="250"/>
  <c r="AX34" i="250"/>
  <c r="AW34" i="250"/>
  <c r="Z34" i="250"/>
  <c r="AC34" i="250" s="1"/>
  <c r="D34" i="250"/>
  <c r="AX32" i="250"/>
  <c r="AW32" i="250"/>
  <c r="Z32" i="250"/>
  <c r="AC32" i="250" s="1"/>
  <c r="D32" i="250"/>
  <c r="AX30" i="250"/>
  <c r="AW30" i="250"/>
  <c r="Z30" i="250"/>
  <c r="AC30" i="250" s="1"/>
  <c r="D30" i="250"/>
  <c r="AX28" i="250"/>
  <c r="AW28" i="250"/>
  <c r="Z28" i="250"/>
  <c r="AC28" i="250" s="1"/>
  <c r="D28" i="250"/>
  <c r="AX26" i="250"/>
  <c r="AW26" i="250"/>
  <c r="Z26" i="250"/>
  <c r="AC26" i="250" s="1"/>
  <c r="D26" i="250"/>
  <c r="AX24" i="250"/>
  <c r="AW24" i="250"/>
  <c r="Z24" i="250"/>
  <c r="AC24" i="250" s="1"/>
  <c r="AY24" i="250" s="1"/>
  <c r="AZ24" i="250" s="1"/>
  <c r="D24" i="250"/>
  <c r="AX22" i="250"/>
  <c r="AW22" i="250"/>
  <c r="AC22" i="250"/>
  <c r="Z22" i="250"/>
  <c r="D22" i="250"/>
  <c r="AX20" i="250"/>
  <c r="AW20" i="250"/>
  <c r="Z20" i="250"/>
  <c r="AC20" i="250" s="1"/>
  <c r="D20" i="250"/>
  <c r="AX18" i="250"/>
  <c r="AW18" i="250"/>
  <c r="Z18" i="250"/>
  <c r="AC18" i="250" s="1"/>
  <c r="D18" i="250"/>
  <c r="AX16" i="250"/>
  <c r="AW16" i="250"/>
  <c r="Z16" i="250"/>
  <c r="AC16" i="250" s="1"/>
  <c r="D16" i="250"/>
  <c r="AX14" i="250"/>
  <c r="AW14" i="250"/>
  <c r="Z14" i="250"/>
  <c r="AC14" i="250" s="1"/>
  <c r="D14" i="250"/>
  <c r="AX12" i="250"/>
  <c r="AW12" i="250"/>
  <c r="Z12" i="250"/>
  <c r="AC12" i="250" s="1"/>
  <c r="D12" i="250"/>
  <c r="AH6" i="250"/>
  <c r="AH4" i="250"/>
  <c r="AH47" i="250" s="1"/>
  <c r="AV2" i="250"/>
  <c r="AV22" i="250" s="1"/>
  <c r="H2" i="250"/>
  <c r="H88" i="250" s="1"/>
  <c r="B2" i="250"/>
  <c r="B45" i="250" s="1"/>
  <c r="AX212" i="249"/>
  <c r="AW212" i="249"/>
  <c r="AC212" i="249"/>
  <c r="AY212" i="249" s="1"/>
  <c r="AZ212" i="249" s="1"/>
  <c r="Z212" i="249"/>
  <c r="D212" i="249"/>
  <c r="AX210" i="249"/>
  <c r="AW210" i="249"/>
  <c r="AC210" i="249"/>
  <c r="Z210" i="249"/>
  <c r="D210" i="249"/>
  <c r="AX208" i="249"/>
  <c r="AW208" i="249"/>
  <c r="Z208" i="249"/>
  <c r="AC208" i="249" s="1"/>
  <c r="BA208" i="249" s="1"/>
  <c r="D208" i="249"/>
  <c r="AX206" i="249"/>
  <c r="AW206" i="249"/>
  <c r="AC206" i="249"/>
  <c r="BA206" i="249" s="1"/>
  <c r="Z206" i="249"/>
  <c r="D206" i="249"/>
  <c r="AX204" i="249"/>
  <c r="AW204" i="249"/>
  <c r="Z204" i="249"/>
  <c r="AC204" i="249" s="1"/>
  <c r="D204" i="249"/>
  <c r="AX202" i="249"/>
  <c r="AW202" i="249"/>
  <c r="Z202" i="249"/>
  <c r="AC202" i="249" s="1"/>
  <c r="D202" i="249"/>
  <c r="AX200" i="249"/>
  <c r="AW200" i="249"/>
  <c r="Z200" i="249"/>
  <c r="AC200" i="249" s="1"/>
  <c r="D200" i="249"/>
  <c r="AX198" i="249"/>
  <c r="AW198" i="249"/>
  <c r="AC198" i="249"/>
  <c r="BA198" i="249" s="1"/>
  <c r="Z198" i="249"/>
  <c r="D198" i="249"/>
  <c r="AX196" i="249"/>
  <c r="AW196" i="249"/>
  <c r="Z196" i="249"/>
  <c r="AC196" i="249" s="1"/>
  <c r="D196" i="249"/>
  <c r="AX194" i="249"/>
  <c r="AW194" i="249"/>
  <c r="Z194" i="249"/>
  <c r="AC194" i="249" s="1"/>
  <c r="D194" i="249"/>
  <c r="AX192" i="249"/>
  <c r="AW192" i="249"/>
  <c r="Z192" i="249"/>
  <c r="AC192" i="249" s="1"/>
  <c r="BA192" i="249" s="1"/>
  <c r="D192" i="249"/>
  <c r="AX190" i="249"/>
  <c r="AW190" i="249"/>
  <c r="Z190" i="249"/>
  <c r="AC190" i="249" s="1"/>
  <c r="D190" i="249"/>
  <c r="AX188" i="249"/>
  <c r="AW188" i="249"/>
  <c r="AC188" i="249"/>
  <c r="AY188" i="249" s="1"/>
  <c r="AZ188" i="249" s="1"/>
  <c r="Z188" i="249"/>
  <c r="D188" i="249"/>
  <c r="AX186" i="249"/>
  <c r="AW186" i="249"/>
  <c r="Z186" i="249"/>
  <c r="AC186" i="249" s="1"/>
  <c r="D186" i="249"/>
  <c r="AX184" i="249"/>
  <c r="AW184" i="249"/>
  <c r="Z184" i="249"/>
  <c r="AC184" i="249" s="1"/>
  <c r="BA184" i="249" s="1"/>
  <c r="D184" i="249"/>
  <c r="AX169" i="249"/>
  <c r="AW169" i="249"/>
  <c r="Z169" i="249"/>
  <c r="AC169" i="249" s="1"/>
  <c r="BA169" i="249" s="1"/>
  <c r="D169" i="249"/>
  <c r="AX167" i="249"/>
  <c r="AW167" i="249"/>
  <c r="AC167" i="249"/>
  <c r="Z167" i="249"/>
  <c r="D167" i="249"/>
  <c r="AX165" i="249"/>
  <c r="AW165" i="249"/>
  <c r="Z165" i="249"/>
  <c r="AC165" i="249" s="1"/>
  <c r="D165" i="249"/>
  <c r="AX163" i="249"/>
  <c r="AW163" i="249"/>
  <c r="Z163" i="249"/>
  <c r="AC163" i="249" s="1"/>
  <c r="D163" i="249"/>
  <c r="AX161" i="249"/>
  <c r="AW161" i="249"/>
  <c r="Z161" i="249"/>
  <c r="AC161" i="249" s="1"/>
  <c r="D161" i="249"/>
  <c r="AX159" i="249"/>
  <c r="AW159" i="249"/>
  <c r="AC159" i="249"/>
  <c r="BA159" i="249" s="1"/>
  <c r="Z159" i="249"/>
  <c r="D159" i="249"/>
  <c r="AX157" i="249"/>
  <c r="AW157" i="249"/>
  <c r="Z157" i="249"/>
  <c r="AC157" i="249" s="1"/>
  <c r="D157" i="249"/>
  <c r="AX155" i="249"/>
  <c r="AW155" i="249"/>
  <c r="Z155" i="249"/>
  <c r="AC155" i="249" s="1"/>
  <c r="AY155" i="249" s="1"/>
  <c r="AZ155" i="249" s="1"/>
  <c r="D155" i="249"/>
  <c r="AX153" i="249"/>
  <c r="AW153" i="249"/>
  <c r="Z153" i="249"/>
  <c r="AC153" i="249" s="1"/>
  <c r="D153" i="249"/>
  <c r="AY151" i="249"/>
  <c r="AZ151" i="249" s="1"/>
  <c r="AX151" i="249"/>
  <c r="AW151" i="249"/>
  <c r="Z151" i="249"/>
  <c r="AC151" i="249" s="1"/>
  <c r="BA151" i="249" s="1"/>
  <c r="D151" i="249"/>
  <c r="AX149" i="249"/>
  <c r="AW149" i="249"/>
  <c r="AC149" i="249"/>
  <c r="AY149" i="249" s="1"/>
  <c r="AZ149" i="249" s="1"/>
  <c r="Z149" i="249"/>
  <c r="D149" i="249"/>
  <c r="AY147" i="249"/>
  <c r="AZ147" i="249" s="1"/>
  <c r="AX147" i="249"/>
  <c r="AW147" i="249"/>
  <c r="Z147" i="249"/>
  <c r="AC147" i="249" s="1"/>
  <c r="BA147" i="249" s="1"/>
  <c r="D147" i="249"/>
  <c r="AX145" i="249"/>
  <c r="AW145" i="249"/>
  <c r="Z145" i="249"/>
  <c r="AC145" i="249" s="1"/>
  <c r="BA145" i="249" s="1"/>
  <c r="D145" i="249"/>
  <c r="AX143" i="249"/>
  <c r="AW143" i="249"/>
  <c r="AC143" i="249"/>
  <c r="BA143" i="249" s="1"/>
  <c r="Z143" i="249"/>
  <c r="D143" i="249"/>
  <c r="AX141" i="249"/>
  <c r="AW141" i="249"/>
  <c r="Z141" i="249"/>
  <c r="AC141" i="249" s="1"/>
  <c r="D141" i="249"/>
  <c r="BA126" i="249"/>
  <c r="AX126" i="249"/>
  <c r="AW126" i="249"/>
  <c r="AC126" i="249"/>
  <c r="AY126" i="249" s="1"/>
  <c r="AZ126" i="249" s="1"/>
  <c r="Z126" i="249"/>
  <c r="D126" i="249"/>
  <c r="AX124" i="249"/>
  <c r="AW124" i="249"/>
  <c r="AC124" i="249"/>
  <c r="Z124" i="249"/>
  <c r="D124" i="249"/>
  <c r="AX122" i="249"/>
  <c r="AW122" i="249"/>
  <c r="Z122" i="249"/>
  <c r="AC122" i="249" s="1"/>
  <c r="D122" i="249"/>
  <c r="AX120" i="249"/>
  <c r="AW120" i="249"/>
  <c r="Z120" i="249"/>
  <c r="AC120" i="249" s="1"/>
  <c r="BA120" i="249" s="1"/>
  <c r="D120" i="249"/>
  <c r="AX118" i="249"/>
  <c r="AW118" i="249"/>
  <c r="Z118" i="249"/>
  <c r="AC118" i="249" s="1"/>
  <c r="D118" i="249"/>
  <c r="AX116" i="249"/>
  <c r="AW116" i="249"/>
  <c r="Z116" i="249"/>
  <c r="AC116" i="249" s="1"/>
  <c r="AY116" i="249" s="1"/>
  <c r="AZ116" i="249" s="1"/>
  <c r="D116" i="249"/>
  <c r="AX114" i="249"/>
  <c r="AW114" i="249"/>
  <c r="Z114" i="249"/>
  <c r="AC114" i="249" s="1"/>
  <c r="D114" i="249"/>
  <c r="AX112" i="249"/>
  <c r="AW112" i="249"/>
  <c r="AC112" i="249"/>
  <c r="BA112" i="249" s="1"/>
  <c r="Z112" i="249"/>
  <c r="D112" i="249"/>
  <c r="AX110" i="249"/>
  <c r="AW110" i="249"/>
  <c r="AC110" i="249"/>
  <c r="AY110" i="249" s="1"/>
  <c r="AZ110" i="249" s="1"/>
  <c r="Z110" i="249"/>
  <c r="D110" i="249"/>
  <c r="AX108" i="249"/>
  <c r="AW108" i="249"/>
  <c r="AC108" i="249"/>
  <c r="BA108" i="249" s="1"/>
  <c r="Z108" i="249"/>
  <c r="D108" i="249"/>
  <c r="AX106" i="249"/>
  <c r="AW106" i="249"/>
  <c r="Z106" i="249"/>
  <c r="AC106" i="249" s="1"/>
  <c r="BA106" i="249" s="1"/>
  <c r="D106" i="249"/>
  <c r="AX104" i="249"/>
  <c r="AW104" i="249"/>
  <c r="Z104" i="249"/>
  <c r="AC104" i="249" s="1"/>
  <c r="BA104" i="249" s="1"/>
  <c r="D104" i="249"/>
  <c r="AX102" i="249"/>
  <c r="AW102" i="249"/>
  <c r="Z102" i="249"/>
  <c r="AC102" i="249" s="1"/>
  <c r="D102" i="249"/>
  <c r="AX100" i="249"/>
  <c r="AW100" i="249"/>
  <c r="AC100" i="249"/>
  <c r="AY100" i="249" s="1"/>
  <c r="AZ100" i="249" s="1"/>
  <c r="Z100" i="249"/>
  <c r="D100" i="249"/>
  <c r="AX98" i="249"/>
  <c r="AW98" i="249"/>
  <c r="Z98" i="249"/>
  <c r="AC98" i="249" s="1"/>
  <c r="D98" i="249"/>
  <c r="AX83" i="249"/>
  <c r="AW83" i="249"/>
  <c r="Z83" i="249"/>
  <c r="AC83" i="249" s="1"/>
  <c r="D83" i="249"/>
  <c r="AX81" i="249"/>
  <c r="AW81" i="249"/>
  <c r="Z81" i="249"/>
  <c r="AC81" i="249" s="1"/>
  <c r="BA81" i="249" s="1"/>
  <c r="D81" i="249"/>
  <c r="AX79" i="249"/>
  <c r="AW79" i="249"/>
  <c r="Z79" i="249"/>
  <c r="AC79" i="249" s="1"/>
  <c r="D79" i="249"/>
  <c r="AX77" i="249"/>
  <c r="AW77" i="249"/>
  <c r="Z77" i="249"/>
  <c r="AC77" i="249" s="1"/>
  <c r="D77" i="249"/>
  <c r="AX75" i="249"/>
  <c r="AW75" i="249"/>
  <c r="Z75" i="249"/>
  <c r="AC75" i="249" s="1"/>
  <c r="D75" i="249"/>
  <c r="AX73" i="249"/>
  <c r="AW73" i="249"/>
  <c r="Z73" i="249"/>
  <c r="AC73" i="249" s="1"/>
  <c r="BA73" i="249" s="1"/>
  <c r="D73" i="249"/>
  <c r="AX71" i="249"/>
  <c r="AW71" i="249"/>
  <c r="Z71" i="249"/>
  <c r="AC71" i="249" s="1"/>
  <c r="D71" i="249"/>
  <c r="AX69" i="249"/>
  <c r="AW69" i="249"/>
  <c r="AC69" i="249"/>
  <c r="Z69" i="249"/>
  <c r="D69" i="249"/>
  <c r="AY67" i="249"/>
  <c r="AZ67" i="249" s="1"/>
  <c r="AX67" i="249"/>
  <c r="AW67" i="249"/>
  <c r="Z67" i="249"/>
  <c r="AC67" i="249" s="1"/>
  <c r="BA67" i="249" s="1"/>
  <c r="D67" i="249"/>
  <c r="AX65" i="249"/>
  <c r="AW65" i="249"/>
  <c r="AC65" i="249"/>
  <c r="Z65" i="249"/>
  <c r="D65" i="249"/>
  <c r="AX63" i="249"/>
  <c r="AW63" i="249"/>
  <c r="Z63" i="249"/>
  <c r="AC63" i="249" s="1"/>
  <c r="D63" i="249"/>
  <c r="AX61" i="249"/>
  <c r="AW61" i="249"/>
  <c r="Z61" i="249"/>
  <c r="AC61" i="249" s="1"/>
  <c r="D61" i="249"/>
  <c r="AX59" i="249"/>
  <c r="AW59" i="249"/>
  <c r="Z59" i="249"/>
  <c r="AC59" i="249" s="1"/>
  <c r="D59" i="249"/>
  <c r="AX57" i="249"/>
  <c r="AW57" i="249"/>
  <c r="Z57" i="249"/>
  <c r="AC57" i="249" s="1"/>
  <c r="D57" i="249"/>
  <c r="AX55" i="249"/>
  <c r="AW55" i="249"/>
  <c r="Z55" i="249"/>
  <c r="AC55" i="249" s="1"/>
  <c r="D55" i="249"/>
  <c r="AX40" i="249"/>
  <c r="AW40" i="249"/>
  <c r="Z40" i="249"/>
  <c r="AC40" i="249" s="1"/>
  <c r="D40" i="249"/>
  <c r="AX38" i="249"/>
  <c r="AW38" i="249"/>
  <c r="Z38" i="249"/>
  <c r="AC38" i="249" s="1"/>
  <c r="D38" i="249"/>
  <c r="AX36" i="249"/>
  <c r="AW36" i="249"/>
  <c r="Z36" i="249"/>
  <c r="AC36" i="249" s="1"/>
  <c r="D36" i="249"/>
  <c r="AX34" i="249"/>
  <c r="AW34" i="249"/>
  <c r="AC34" i="249"/>
  <c r="AY34" i="249" s="1"/>
  <c r="AZ34" i="249" s="1"/>
  <c r="Z34" i="249"/>
  <c r="D34" i="249"/>
  <c r="AX32" i="249"/>
  <c r="AW32" i="249"/>
  <c r="Z32" i="249"/>
  <c r="AC32" i="249" s="1"/>
  <c r="D32" i="249"/>
  <c r="AX30" i="249"/>
  <c r="AW30" i="249"/>
  <c r="Z30" i="249"/>
  <c r="AC30" i="249" s="1"/>
  <c r="D30" i="249"/>
  <c r="AX28" i="249"/>
  <c r="AW28" i="249"/>
  <c r="Z28" i="249"/>
  <c r="AC28" i="249" s="1"/>
  <c r="D28" i="249"/>
  <c r="BA26" i="249"/>
  <c r="AX26" i="249"/>
  <c r="AW26" i="249"/>
  <c r="Z26" i="249"/>
  <c r="AC26" i="249" s="1"/>
  <c r="AY26" i="249" s="1"/>
  <c r="AZ26" i="249" s="1"/>
  <c r="D26" i="249"/>
  <c r="AY24" i="249"/>
  <c r="AZ24" i="249" s="1"/>
  <c r="AX24" i="249"/>
  <c r="AW24" i="249"/>
  <c r="Z24" i="249"/>
  <c r="AC24" i="249" s="1"/>
  <c r="BA24" i="249" s="1"/>
  <c r="D24" i="249"/>
  <c r="AX22" i="249"/>
  <c r="AW22" i="249"/>
  <c r="Z22" i="249"/>
  <c r="AC22" i="249" s="1"/>
  <c r="BA22" i="249" s="1"/>
  <c r="D22" i="249"/>
  <c r="AX20" i="249"/>
  <c r="AW20" i="249"/>
  <c r="Z20" i="249"/>
  <c r="AC20" i="249" s="1"/>
  <c r="D20" i="249"/>
  <c r="AX18" i="249"/>
  <c r="AW18" i="249"/>
  <c r="Z18" i="249"/>
  <c r="AC18" i="249" s="1"/>
  <c r="D18" i="249"/>
  <c r="AX16" i="249"/>
  <c r="AW16" i="249"/>
  <c r="Z16" i="249"/>
  <c r="AC16" i="249" s="1"/>
  <c r="AY16" i="249" s="1"/>
  <c r="AZ16" i="249" s="1"/>
  <c r="D16" i="249"/>
  <c r="AX14" i="249"/>
  <c r="AW14" i="249"/>
  <c r="Z14" i="249"/>
  <c r="AC14" i="249" s="1"/>
  <c r="D14" i="249"/>
  <c r="AX12" i="249"/>
  <c r="AW12" i="249"/>
  <c r="AC12" i="249"/>
  <c r="BA12" i="249" s="1"/>
  <c r="Z12" i="249"/>
  <c r="D12" i="249"/>
  <c r="AH6" i="249"/>
  <c r="AH4" i="249"/>
  <c r="AH90" i="249" s="1"/>
  <c r="AV2" i="249"/>
  <c r="AV202" i="249" s="1"/>
  <c r="H2" i="249"/>
  <c r="B2" i="249"/>
  <c r="AX212" i="248"/>
  <c r="AW212" i="248"/>
  <c r="Z212" i="248"/>
  <c r="AC212" i="248" s="1"/>
  <c r="D212" i="248"/>
  <c r="AY210" i="248"/>
  <c r="AZ210" i="248" s="1"/>
  <c r="AX210" i="248"/>
  <c r="AW210" i="248"/>
  <c r="Z210" i="248"/>
  <c r="AC210" i="248" s="1"/>
  <c r="BA210" i="248" s="1"/>
  <c r="D210" i="248"/>
  <c r="AX208" i="248"/>
  <c r="AW208" i="248"/>
  <c r="Z208" i="248"/>
  <c r="AC208" i="248" s="1"/>
  <c r="D208" i="248"/>
  <c r="AX206" i="248"/>
  <c r="AW206" i="248"/>
  <c r="AC206" i="248"/>
  <c r="BA206" i="248" s="1"/>
  <c r="Z206" i="248"/>
  <c r="D206" i="248"/>
  <c r="BA204" i="248"/>
  <c r="AX204" i="248"/>
  <c r="AW204" i="248"/>
  <c r="AC204" i="248"/>
  <c r="AY204" i="248" s="1"/>
  <c r="AZ204" i="248" s="1"/>
  <c r="Z204" i="248"/>
  <c r="D204" i="248"/>
  <c r="AY202" i="248"/>
  <c r="AZ202" i="248" s="1"/>
  <c r="AX202" i="248"/>
  <c r="AW202" i="248"/>
  <c r="AC202" i="248"/>
  <c r="BA202" i="248" s="1"/>
  <c r="Z202" i="248"/>
  <c r="D202" i="248"/>
  <c r="AX200" i="248"/>
  <c r="AW200" i="248"/>
  <c r="Z200" i="248"/>
  <c r="AC200" i="248" s="1"/>
  <c r="BA200" i="248" s="1"/>
  <c r="D200" i="248"/>
  <c r="AX198" i="248"/>
  <c r="AW198" i="248"/>
  <c r="Z198" i="248"/>
  <c r="AC198" i="248" s="1"/>
  <c r="D198" i="248"/>
  <c r="AX196" i="248"/>
  <c r="AW196" i="248"/>
  <c r="Z196" i="248"/>
  <c r="AC196" i="248" s="1"/>
  <c r="D196" i="248"/>
  <c r="AX194" i="248"/>
  <c r="AW194" i="248"/>
  <c r="Z194" i="248"/>
  <c r="AC194" i="248" s="1"/>
  <c r="BA194" i="248" s="1"/>
  <c r="D194" i="248"/>
  <c r="AX192" i="248"/>
  <c r="AW192" i="248"/>
  <c r="Z192" i="248"/>
  <c r="AC192" i="248" s="1"/>
  <c r="D192" i="248"/>
  <c r="AX190" i="248"/>
  <c r="AW190" i="248"/>
  <c r="AC190" i="248"/>
  <c r="AY190" i="248" s="1"/>
  <c r="AZ190" i="248" s="1"/>
  <c r="Z190" i="248"/>
  <c r="D190" i="248"/>
  <c r="AX188" i="248"/>
  <c r="AW188" i="248"/>
  <c r="Z188" i="248"/>
  <c r="AC188" i="248" s="1"/>
  <c r="D188" i="248"/>
  <c r="AX186" i="248"/>
  <c r="AW186" i="248"/>
  <c r="AC186" i="248"/>
  <c r="Z186" i="248"/>
  <c r="D186" i="248"/>
  <c r="AX184" i="248"/>
  <c r="AW184" i="248"/>
  <c r="Z184" i="248"/>
  <c r="AC184" i="248" s="1"/>
  <c r="D184" i="248"/>
  <c r="AX169" i="248"/>
  <c r="AW169" i="248"/>
  <c r="Z169" i="248"/>
  <c r="AC169" i="248" s="1"/>
  <c r="D169" i="248"/>
  <c r="AX167" i="248"/>
  <c r="AW167" i="248"/>
  <c r="Z167" i="248"/>
  <c r="AC167" i="248" s="1"/>
  <c r="BA167" i="248" s="1"/>
  <c r="D167" i="248"/>
  <c r="AZ165" i="248"/>
  <c r="AX165" i="248"/>
  <c r="AW165" i="248"/>
  <c r="AC165" i="248"/>
  <c r="AY165" i="248" s="1"/>
  <c r="Z165" i="248"/>
  <c r="D165" i="248"/>
  <c r="AX163" i="248"/>
  <c r="AW163" i="248"/>
  <c r="AC163" i="248"/>
  <c r="Z163" i="248"/>
  <c r="D163" i="248"/>
  <c r="AX161" i="248"/>
  <c r="AW161" i="248"/>
  <c r="Z161" i="248"/>
  <c r="AC161" i="248" s="1"/>
  <c r="BA161" i="248" s="1"/>
  <c r="D161" i="248"/>
  <c r="AX159" i="248"/>
  <c r="AW159" i="248"/>
  <c r="Z159" i="248"/>
  <c r="AC159" i="248" s="1"/>
  <c r="D159" i="248"/>
  <c r="AX157" i="248"/>
  <c r="AW157" i="248"/>
  <c r="Z157" i="248"/>
  <c r="AC157" i="248" s="1"/>
  <c r="D157" i="248"/>
  <c r="AX155" i="248"/>
  <c r="AW155" i="248"/>
  <c r="Z155" i="248"/>
  <c r="AC155" i="248" s="1"/>
  <c r="BA155" i="248" s="1"/>
  <c r="D155" i="248"/>
  <c r="AX153" i="248"/>
  <c r="AW153" i="248"/>
  <c r="Z153" i="248"/>
  <c r="AC153" i="248" s="1"/>
  <c r="D153" i="248"/>
  <c r="AX151" i="248"/>
  <c r="AW151" i="248"/>
  <c r="AC151" i="248"/>
  <c r="Z151" i="248"/>
  <c r="D151" i="248"/>
  <c r="AX149" i="248"/>
  <c r="AW149" i="248"/>
  <c r="Z149" i="248"/>
  <c r="AC149" i="248" s="1"/>
  <c r="D149" i="248"/>
  <c r="AX147" i="248"/>
  <c r="AW147" i="248"/>
  <c r="AC147" i="248"/>
  <c r="Z147" i="248"/>
  <c r="D147" i="248"/>
  <c r="AX145" i="248"/>
  <c r="AW145" i="248"/>
  <c r="Z145" i="248"/>
  <c r="AC145" i="248" s="1"/>
  <c r="D145" i="248"/>
  <c r="AX143" i="248"/>
  <c r="AW143" i="248"/>
  <c r="Z143" i="248"/>
  <c r="AC143" i="248" s="1"/>
  <c r="AY143" i="248" s="1"/>
  <c r="AZ143" i="248" s="1"/>
  <c r="D143" i="248"/>
  <c r="AX141" i="248"/>
  <c r="AW141" i="248"/>
  <c r="Z141" i="248"/>
  <c r="AC141" i="248" s="1"/>
  <c r="D141" i="248"/>
  <c r="BA126" i="248"/>
  <c r="AZ126" i="248"/>
  <c r="AX126" i="248"/>
  <c r="AW126" i="248"/>
  <c r="Z126" i="248"/>
  <c r="AC126" i="248" s="1"/>
  <c r="AY126" i="248" s="1"/>
  <c r="D126" i="248"/>
  <c r="AY124" i="248"/>
  <c r="AZ124" i="248" s="1"/>
  <c r="AX124" i="248"/>
  <c r="AW124" i="248"/>
  <c r="AC124" i="248"/>
  <c r="BA124" i="248" s="1"/>
  <c r="Z124" i="248"/>
  <c r="D124" i="248"/>
  <c r="AX122" i="248"/>
  <c r="AW122" i="248"/>
  <c r="Z122" i="248"/>
  <c r="AC122" i="248" s="1"/>
  <c r="BA122" i="248" s="1"/>
  <c r="D122" i="248"/>
  <c r="BA120" i="248"/>
  <c r="AX120" i="248"/>
  <c r="AW120" i="248"/>
  <c r="AC120" i="248"/>
  <c r="AY120" i="248" s="1"/>
  <c r="AZ120" i="248" s="1"/>
  <c r="Z120" i="248"/>
  <c r="D120" i="248"/>
  <c r="AX118" i="248"/>
  <c r="AW118" i="248"/>
  <c r="Z118" i="248"/>
  <c r="AC118" i="248" s="1"/>
  <c r="D118" i="248"/>
  <c r="AX116" i="248"/>
  <c r="AW116" i="248"/>
  <c r="Z116" i="248"/>
  <c r="AC116" i="248" s="1"/>
  <c r="BA116" i="248" s="1"/>
  <c r="D116" i="248"/>
  <c r="AX114" i="248"/>
  <c r="AW114" i="248"/>
  <c r="Z114" i="248"/>
  <c r="AC114" i="248" s="1"/>
  <c r="D114" i="248"/>
  <c r="BA112" i="248"/>
  <c r="AX112" i="248"/>
  <c r="AW112" i="248"/>
  <c r="Z112" i="248"/>
  <c r="AC112" i="248" s="1"/>
  <c r="AY112" i="248" s="1"/>
  <c r="AZ112" i="248" s="1"/>
  <c r="D112" i="248"/>
  <c r="AX110" i="248"/>
  <c r="AW110" i="248"/>
  <c r="AC110" i="248"/>
  <c r="Z110" i="248"/>
  <c r="D110" i="248"/>
  <c r="AX108" i="248"/>
  <c r="AW108" i="248"/>
  <c r="AC108" i="248"/>
  <c r="Z108" i="248"/>
  <c r="D108" i="248"/>
  <c r="AX106" i="248"/>
  <c r="AW106" i="248"/>
  <c r="Z106" i="248"/>
  <c r="AC106" i="248" s="1"/>
  <c r="D106" i="248"/>
  <c r="AX104" i="248"/>
  <c r="AW104" i="248"/>
  <c r="Z104" i="248"/>
  <c r="AC104" i="248" s="1"/>
  <c r="D104" i="248"/>
  <c r="AX102" i="248"/>
  <c r="AW102" i="248"/>
  <c r="Z102" i="248"/>
  <c r="AC102" i="248" s="1"/>
  <c r="D102" i="248"/>
  <c r="AX100" i="248"/>
  <c r="AW100" i="248"/>
  <c r="AC100" i="248"/>
  <c r="AY100" i="248" s="1"/>
  <c r="AZ100" i="248" s="1"/>
  <c r="Z100" i="248"/>
  <c r="D100" i="248"/>
  <c r="AX98" i="248"/>
  <c r="AW98" i="248"/>
  <c r="Z98" i="248"/>
  <c r="AC98" i="248" s="1"/>
  <c r="D98" i="248"/>
  <c r="AZ83" i="248"/>
  <c r="AY83" i="248"/>
  <c r="AX83" i="248"/>
  <c r="AW83" i="248"/>
  <c r="Z83" i="248"/>
  <c r="AC83" i="248" s="1"/>
  <c r="BA83" i="248" s="1"/>
  <c r="D83" i="248"/>
  <c r="AX81" i="248"/>
  <c r="AW81" i="248"/>
  <c r="Z81" i="248"/>
  <c r="AC81" i="248" s="1"/>
  <c r="AY81" i="248" s="1"/>
  <c r="AZ81" i="248" s="1"/>
  <c r="D81" i="248"/>
  <c r="AX79" i="248"/>
  <c r="AW79" i="248"/>
  <c r="AC79" i="248"/>
  <c r="BA79" i="248" s="1"/>
  <c r="Z79" i="248"/>
  <c r="D79" i="248"/>
  <c r="AX77" i="248"/>
  <c r="AW77" i="248"/>
  <c r="AC77" i="248"/>
  <c r="BA77" i="248" s="1"/>
  <c r="Z77" i="248"/>
  <c r="D77" i="248"/>
  <c r="AX75" i="248"/>
  <c r="AW75" i="248"/>
  <c r="Z75" i="248"/>
  <c r="AC75" i="248" s="1"/>
  <c r="AY75" i="248" s="1"/>
  <c r="AZ75" i="248" s="1"/>
  <c r="D75" i="248"/>
  <c r="AX73" i="248"/>
  <c r="AW73" i="248"/>
  <c r="Z73" i="248"/>
  <c r="AC73" i="248" s="1"/>
  <c r="D73" i="248"/>
  <c r="AX71" i="248"/>
  <c r="AW71" i="248"/>
  <c r="Z71" i="248"/>
  <c r="AC71" i="248" s="1"/>
  <c r="D71" i="248"/>
  <c r="AX69" i="248"/>
  <c r="AW69" i="248"/>
  <c r="AC69" i="248"/>
  <c r="BA69" i="248" s="1"/>
  <c r="Z69" i="248"/>
  <c r="D69" i="248"/>
  <c r="AX67" i="248"/>
  <c r="AW67" i="248"/>
  <c r="Z67" i="248"/>
  <c r="AC67" i="248" s="1"/>
  <c r="D67" i="248"/>
  <c r="AX65" i="248"/>
  <c r="AW65" i="248"/>
  <c r="Z65" i="248"/>
  <c r="AC65" i="248" s="1"/>
  <c r="D65" i="248"/>
  <c r="AX63" i="248"/>
  <c r="AW63" i="248"/>
  <c r="Z63" i="248"/>
  <c r="AC63" i="248" s="1"/>
  <c r="BA63" i="248" s="1"/>
  <c r="D63" i="248"/>
  <c r="AX61" i="248"/>
  <c r="AW61" i="248"/>
  <c r="Z61" i="248"/>
  <c r="AC61" i="248" s="1"/>
  <c r="BA61" i="248" s="1"/>
  <c r="D61" i="248"/>
  <c r="AX59" i="248"/>
  <c r="AW59" i="248"/>
  <c r="Z59" i="248"/>
  <c r="AC59" i="248" s="1"/>
  <c r="D59" i="248"/>
  <c r="AX57" i="248"/>
  <c r="AW57" i="248"/>
  <c r="AC57" i="248"/>
  <c r="Z57" i="248"/>
  <c r="D57" i="248"/>
  <c r="AY55" i="248"/>
  <c r="AZ55" i="248" s="1"/>
  <c r="AX55" i="248"/>
  <c r="AW55" i="248"/>
  <c r="AC55" i="248"/>
  <c r="BA55" i="248" s="1"/>
  <c r="Z55" i="248"/>
  <c r="D55" i="248"/>
  <c r="AX40" i="248"/>
  <c r="AW40" i="248"/>
  <c r="AC40" i="248"/>
  <c r="BA40" i="248" s="1"/>
  <c r="Z40" i="248"/>
  <c r="D40" i="248"/>
  <c r="AX38" i="248"/>
  <c r="AW38" i="248"/>
  <c r="AC38" i="248"/>
  <c r="BA38" i="248" s="1"/>
  <c r="Z38" i="248"/>
  <c r="D38" i="248"/>
  <c r="AX36" i="248"/>
  <c r="AW36" i="248"/>
  <c r="Z36" i="248"/>
  <c r="AC36" i="248" s="1"/>
  <c r="D36" i="248"/>
  <c r="AX34" i="248"/>
  <c r="AW34" i="248"/>
  <c r="Z34" i="248"/>
  <c r="AC34" i="248" s="1"/>
  <c r="BA34" i="248" s="1"/>
  <c r="D34" i="248"/>
  <c r="AX32" i="248"/>
  <c r="AW32" i="248"/>
  <c r="AC32" i="248"/>
  <c r="BA32" i="248" s="1"/>
  <c r="Z32" i="248"/>
  <c r="D32" i="248"/>
  <c r="BA30" i="248"/>
  <c r="AX30" i="248"/>
  <c r="AW30" i="248"/>
  <c r="Z30" i="248"/>
  <c r="AC30" i="248" s="1"/>
  <c r="AY30" i="248" s="1"/>
  <c r="AZ30" i="248" s="1"/>
  <c r="D30" i="248"/>
  <c r="AX28" i="248"/>
  <c r="AW28" i="248"/>
  <c r="Z28" i="248"/>
  <c r="AC28" i="248" s="1"/>
  <c r="D28" i="248"/>
  <c r="AX26" i="248"/>
  <c r="AW26" i="248"/>
  <c r="Z26" i="248"/>
  <c r="AC26" i="248" s="1"/>
  <c r="BA26" i="248" s="1"/>
  <c r="D26" i="248"/>
  <c r="AX24" i="248"/>
  <c r="AW24" i="248"/>
  <c r="Z24" i="248"/>
  <c r="AC24" i="248" s="1"/>
  <c r="BA24" i="248" s="1"/>
  <c r="D24" i="248"/>
  <c r="AX22" i="248"/>
  <c r="AW22" i="248"/>
  <c r="AC22" i="248"/>
  <c r="BA22" i="248" s="1"/>
  <c r="Z22" i="248"/>
  <c r="D22" i="248"/>
  <c r="AX20" i="248"/>
  <c r="AW20" i="248"/>
  <c r="Z20" i="248"/>
  <c r="AC20" i="248" s="1"/>
  <c r="AY20" i="248" s="1"/>
  <c r="AZ20" i="248" s="1"/>
  <c r="D20" i="248"/>
  <c r="AX18" i="248"/>
  <c r="AW18" i="248"/>
  <c r="Z18" i="248"/>
  <c r="AC18" i="248" s="1"/>
  <c r="BA18" i="248" s="1"/>
  <c r="D18" i="248"/>
  <c r="AX16" i="248"/>
  <c r="AW16" i="248"/>
  <c r="Z16" i="248"/>
  <c r="AC16" i="248" s="1"/>
  <c r="BA16" i="248" s="1"/>
  <c r="D16" i="248"/>
  <c r="AX14" i="248"/>
  <c r="AW14" i="248"/>
  <c r="AC14" i="248"/>
  <c r="AY14" i="248" s="1"/>
  <c r="AZ14" i="248" s="1"/>
  <c r="Z14" i="248"/>
  <c r="D14" i="248"/>
  <c r="AX12" i="248"/>
  <c r="AW12" i="248"/>
  <c r="Z12" i="248"/>
  <c r="AC12" i="248" s="1"/>
  <c r="D12" i="248"/>
  <c r="AH6" i="248"/>
  <c r="AH135" i="248" s="1"/>
  <c r="AH4" i="248"/>
  <c r="AV2" i="248"/>
  <c r="AV73" i="248" s="1"/>
  <c r="H2" i="248"/>
  <c r="H131" i="248" s="1"/>
  <c r="B2" i="248"/>
  <c r="AX212" i="247"/>
  <c r="AW212" i="247"/>
  <c r="Z212" i="247"/>
  <c r="AC212" i="247" s="1"/>
  <c r="BA212" i="247" s="1"/>
  <c r="D212" i="247"/>
  <c r="AX210" i="247"/>
  <c r="AW210" i="247"/>
  <c r="AC210" i="247"/>
  <c r="BA210" i="247" s="1"/>
  <c r="Z210" i="247"/>
  <c r="D210" i="247"/>
  <c r="AX208" i="247"/>
  <c r="AW208" i="247"/>
  <c r="Z208" i="247"/>
  <c r="AC208" i="247" s="1"/>
  <c r="AY208" i="247" s="1"/>
  <c r="AZ208" i="247" s="1"/>
  <c r="D208" i="247"/>
  <c r="AX206" i="247"/>
  <c r="AW206" i="247"/>
  <c r="Z206" i="247"/>
  <c r="AC206" i="247" s="1"/>
  <c r="D206" i="247"/>
  <c r="AY204" i="247"/>
  <c r="AZ204" i="247" s="1"/>
  <c r="AX204" i="247"/>
  <c r="AW204" i="247"/>
  <c r="Z204" i="247"/>
  <c r="AC204" i="247" s="1"/>
  <c r="BA204" i="247" s="1"/>
  <c r="D204" i="247"/>
  <c r="AX202" i="247"/>
  <c r="AW202" i="247"/>
  <c r="AC202" i="247"/>
  <c r="BA202" i="247" s="1"/>
  <c r="Z202" i="247"/>
  <c r="D202" i="247"/>
  <c r="AX200" i="247"/>
  <c r="AW200" i="247"/>
  <c r="AC200" i="247"/>
  <c r="BA200" i="247" s="1"/>
  <c r="Z200" i="247"/>
  <c r="D200" i="247"/>
  <c r="AX198" i="247"/>
  <c r="AW198" i="247"/>
  <c r="AC198" i="247"/>
  <c r="Z198" i="247"/>
  <c r="D198" i="247"/>
  <c r="AX196" i="247"/>
  <c r="AW196" i="247"/>
  <c r="Z196" i="247"/>
  <c r="AC196" i="247" s="1"/>
  <c r="D196" i="247"/>
  <c r="AX194" i="247"/>
  <c r="AW194" i="247"/>
  <c r="Z194" i="247"/>
  <c r="AC194" i="247" s="1"/>
  <c r="D194" i="247"/>
  <c r="AX192" i="247"/>
  <c r="AW192" i="247"/>
  <c r="Z192" i="247"/>
  <c r="AC192" i="247" s="1"/>
  <c r="AY192" i="247" s="1"/>
  <c r="AZ192" i="247" s="1"/>
  <c r="D192" i="247"/>
  <c r="AX190" i="247"/>
  <c r="AW190" i="247"/>
  <c r="Z190" i="247"/>
  <c r="AC190" i="247" s="1"/>
  <c r="D190" i="247"/>
  <c r="AX188" i="247"/>
  <c r="AW188" i="247"/>
  <c r="Z188" i="247"/>
  <c r="AC188" i="247" s="1"/>
  <c r="BA188" i="247" s="1"/>
  <c r="D188" i="247"/>
  <c r="AX186" i="247"/>
  <c r="AW186" i="247"/>
  <c r="Z186" i="247"/>
  <c r="AC186" i="247" s="1"/>
  <c r="AY186" i="247" s="1"/>
  <c r="AZ186" i="247" s="1"/>
  <c r="D186" i="247"/>
  <c r="AX184" i="247"/>
  <c r="AW184" i="247"/>
  <c r="Z184" i="247"/>
  <c r="AC184" i="247" s="1"/>
  <c r="D184" i="247"/>
  <c r="AX169" i="247"/>
  <c r="AW169" i="247"/>
  <c r="Z169" i="247"/>
  <c r="AC169" i="247" s="1"/>
  <c r="AY169" i="247" s="1"/>
  <c r="AZ169" i="247" s="1"/>
  <c r="D169" i="247"/>
  <c r="AX167" i="247"/>
  <c r="AW167" i="247"/>
  <c r="Z167" i="247"/>
  <c r="AC167" i="247" s="1"/>
  <c r="D167" i="247"/>
  <c r="AX165" i="247"/>
  <c r="AW165" i="247"/>
  <c r="Z165" i="247"/>
  <c r="AC165" i="247" s="1"/>
  <c r="BA165" i="247" s="1"/>
  <c r="D165" i="247"/>
  <c r="AX163" i="247"/>
  <c r="AW163" i="247"/>
  <c r="Z163" i="247"/>
  <c r="AC163" i="247" s="1"/>
  <c r="AY163" i="247" s="1"/>
  <c r="AZ163" i="247" s="1"/>
  <c r="D163" i="247"/>
  <c r="AX161" i="247"/>
  <c r="AW161" i="247"/>
  <c r="AC161" i="247"/>
  <c r="AY161" i="247" s="1"/>
  <c r="AZ161" i="247" s="1"/>
  <c r="Z161" i="247"/>
  <c r="D161" i="247"/>
  <c r="AX159" i="247"/>
  <c r="AW159" i="247"/>
  <c r="Z159" i="247"/>
  <c r="AC159" i="247" s="1"/>
  <c r="AY159" i="247" s="1"/>
  <c r="AZ159" i="247" s="1"/>
  <c r="D159" i="247"/>
  <c r="AX157" i="247"/>
  <c r="AW157" i="247"/>
  <c r="Z157" i="247"/>
  <c r="AC157" i="247" s="1"/>
  <c r="D157" i="247"/>
  <c r="AX155" i="247"/>
  <c r="AW155" i="247"/>
  <c r="Z155" i="247"/>
  <c r="AC155" i="247" s="1"/>
  <c r="BA155" i="247" s="1"/>
  <c r="D155" i="247"/>
  <c r="AX153" i="247"/>
  <c r="AW153" i="247"/>
  <c r="Z153" i="247"/>
  <c r="AC153" i="247" s="1"/>
  <c r="AY153" i="247" s="1"/>
  <c r="AZ153" i="247" s="1"/>
  <c r="D153" i="247"/>
  <c r="AX151" i="247"/>
  <c r="AW151" i="247"/>
  <c r="Z151" i="247"/>
  <c r="AC151" i="247" s="1"/>
  <c r="BA151" i="247" s="1"/>
  <c r="D151" i="247"/>
  <c r="AX149" i="247"/>
  <c r="AW149" i="247"/>
  <c r="Z149" i="247"/>
  <c r="AC149" i="247" s="1"/>
  <c r="BA149" i="247" s="1"/>
  <c r="D149" i="247"/>
  <c r="AX147" i="247"/>
  <c r="AW147" i="247"/>
  <c r="AC147" i="247"/>
  <c r="AY147" i="247" s="1"/>
  <c r="AZ147" i="247" s="1"/>
  <c r="Z147" i="247"/>
  <c r="D147" i="247"/>
  <c r="AZ145" i="247"/>
  <c r="AX145" i="247"/>
  <c r="AW145" i="247"/>
  <c r="AC145" i="247"/>
  <c r="AY145" i="247" s="1"/>
  <c r="Z145" i="247"/>
  <c r="D145" i="247"/>
  <c r="AX143" i="247"/>
  <c r="AW143" i="247"/>
  <c r="Z143" i="247"/>
  <c r="AC143" i="247" s="1"/>
  <c r="D143" i="247"/>
  <c r="AX141" i="247"/>
  <c r="AW141" i="247"/>
  <c r="AC141" i="247"/>
  <c r="Z141" i="247"/>
  <c r="D141" i="247"/>
  <c r="AX126" i="247"/>
  <c r="AW126" i="247"/>
  <c r="Z126" i="247"/>
  <c r="AC126" i="247" s="1"/>
  <c r="BA126" i="247" s="1"/>
  <c r="D126" i="247"/>
  <c r="AX124" i="247"/>
  <c r="AW124" i="247"/>
  <c r="Z124" i="247"/>
  <c r="AC124" i="247" s="1"/>
  <c r="D124" i="247"/>
  <c r="AX122" i="247"/>
  <c r="AW122" i="247"/>
  <c r="AC122" i="247"/>
  <c r="AY122" i="247" s="1"/>
  <c r="AZ122" i="247" s="1"/>
  <c r="Z122" i="247"/>
  <c r="D122" i="247"/>
  <c r="AX120" i="247"/>
  <c r="AW120" i="247"/>
  <c r="Z120" i="247"/>
  <c r="AC120" i="247" s="1"/>
  <c r="D120" i="247"/>
  <c r="AX118" i="247"/>
  <c r="AW118" i="247"/>
  <c r="Z118" i="247"/>
  <c r="AC118" i="247" s="1"/>
  <c r="BA118" i="247" s="1"/>
  <c r="D118" i="247"/>
  <c r="AY116" i="247"/>
  <c r="AZ116" i="247" s="1"/>
  <c r="AX116" i="247"/>
  <c r="AW116" i="247"/>
  <c r="AC116" i="247"/>
  <c r="BA116" i="247" s="1"/>
  <c r="Z116" i="247"/>
  <c r="D116" i="247"/>
  <c r="AX114" i="247"/>
  <c r="AW114" i="247"/>
  <c r="Z114" i="247"/>
  <c r="AC114" i="247" s="1"/>
  <c r="D114" i="247"/>
  <c r="AX112" i="247"/>
  <c r="AW112" i="247"/>
  <c r="Z112" i="247"/>
  <c r="AC112" i="247" s="1"/>
  <c r="BA112" i="247" s="1"/>
  <c r="D112" i="247"/>
  <c r="AX110" i="247"/>
  <c r="AW110" i="247"/>
  <c r="Z110" i="247"/>
  <c r="AC110" i="247" s="1"/>
  <c r="BA110" i="247" s="1"/>
  <c r="D110" i="247"/>
  <c r="AX108" i="247"/>
  <c r="AW108" i="247"/>
  <c r="Z108" i="247"/>
  <c r="AC108" i="247" s="1"/>
  <c r="AY108" i="247" s="1"/>
  <c r="AZ108" i="247" s="1"/>
  <c r="D108" i="247"/>
  <c r="AX106" i="247"/>
  <c r="AW106" i="247"/>
  <c r="Z106" i="247"/>
  <c r="AC106" i="247" s="1"/>
  <c r="D106" i="247"/>
  <c r="AX104" i="247"/>
  <c r="AW104" i="247"/>
  <c r="Z104" i="247"/>
  <c r="AC104" i="247" s="1"/>
  <c r="BA104" i="247" s="1"/>
  <c r="D104" i="247"/>
  <c r="AX102" i="247"/>
  <c r="AW102" i="247"/>
  <c r="Z102" i="247"/>
  <c r="AC102" i="247" s="1"/>
  <c r="D102" i="247"/>
  <c r="BA100" i="247"/>
  <c r="AX100" i="247"/>
  <c r="AW100" i="247"/>
  <c r="AC100" i="247"/>
  <c r="AY100" i="247" s="1"/>
  <c r="AZ100" i="247" s="1"/>
  <c r="Z100" i="247"/>
  <c r="D100" i="247"/>
  <c r="AX98" i="247"/>
  <c r="AW98" i="247"/>
  <c r="AC98" i="247"/>
  <c r="BA98" i="247" s="1"/>
  <c r="Z98" i="247"/>
  <c r="D98" i="247"/>
  <c r="AX83" i="247"/>
  <c r="AW83" i="247"/>
  <c r="AC83" i="247"/>
  <c r="AY83" i="247" s="1"/>
  <c r="AZ83" i="247" s="1"/>
  <c r="Z83" i="247"/>
  <c r="D83" i="247"/>
  <c r="AX81" i="247"/>
  <c r="AW81" i="247"/>
  <c r="Z81" i="247"/>
  <c r="AC81" i="247" s="1"/>
  <c r="D81" i="247"/>
  <c r="AX79" i="247"/>
  <c r="AW79" i="247"/>
  <c r="Z79" i="247"/>
  <c r="AC79" i="247" s="1"/>
  <c r="BA79" i="247" s="1"/>
  <c r="D79" i="247"/>
  <c r="AX77" i="247"/>
  <c r="AW77" i="247"/>
  <c r="AC77" i="247"/>
  <c r="BA77" i="247" s="1"/>
  <c r="Z77" i="247"/>
  <c r="D77" i="247"/>
  <c r="AX75" i="247"/>
  <c r="AW75" i="247"/>
  <c r="Z75" i="247"/>
  <c r="AC75" i="247" s="1"/>
  <c r="D75" i="247"/>
  <c r="AX73" i="247"/>
  <c r="AW73" i="247"/>
  <c r="Z73" i="247"/>
  <c r="AC73" i="247" s="1"/>
  <c r="BA73" i="247" s="1"/>
  <c r="D73" i="247"/>
  <c r="AY71" i="247"/>
  <c r="AZ71" i="247" s="1"/>
  <c r="AX71" i="247"/>
  <c r="AW71" i="247"/>
  <c r="Z71" i="247"/>
  <c r="AC71" i="247" s="1"/>
  <c r="BA71" i="247" s="1"/>
  <c r="D71" i="247"/>
  <c r="AZ69" i="247"/>
  <c r="AX69" i="247"/>
  <c r="AW69" i="247"/>
  <c r="Z69" i="247"/>
  <c r="AC69" i="247" s="1"/>
  <c r="AY69" i="247" s="1"/>
  <c r="D69" i="247"/>
  <c r="AX67" i="247"/>
  <c r="AW67" i="247"/>
  <c r="Z67" i="247"/>
  <c r="AC67" i="247" s="1"/>
  <c r="D67" i="247"/>
  <c r="AX65" i="247"/>
  <c r="AW65" i="247"/>
  <c r="Z65" i="247"/>
  <c r="AC65" i="247" s="1"/>
  <c r="BA65" i="247" s="1"/>
  <c r="D65" i="247"/>
  <c r="AX63" i="247"/>
  <c r="AW63" i="247"/>
  <c r="Z63" i="247"/>
  <c r="AC63" i="247" s="1"/>
  <c r="AY63" i="247" s="1"/>
  <c r="AZ63" i="247" s="1"/>
  <c r="D63" i="247"/>
  <c r="AX61" i="247"/>
  <c r="AW61" i="247"/>
  <c r="Z61" i="247"/>
  <c r="AC61" i="247" s="1"/>
  <c r="D61" i="247"/>
  <c r="AX59" i="247"/>
  <c r="AW59" i="247"/>
  <c r="Z59" i="247"/>
  <c r="AC59" i="247" s="1"/>
  <c r="D59" i="247"/>
  <c r="AX57" i="247"/>
  <c r="AW57" i="247"/>
  <c r="Z57" i="247"/>
  <c r="AC57" i="247" s="1"/>
  <c r="BA57" i="247" s="1"/>
  <c r="D57" i="247"/>
  <c r="AX55" i="247"/>
  <c r="AW55" i="247"/>
  <c r="Z55" i="247"/>
  <c r="AC55" i="247" s="1"/>
  <c r="BA55" i="247" s="1"/>
  <c r="D55" i="247"/>
  <c r="AX40" i="247"/>
  <c r="AW40" i="247"/>
  <c r="AC40" i="247"/>
  <c r="AY40" i="247" s="1"/>
  <c r="AZ40" i="247" s="1"/>
  <c r="Z40" i="247"/>
  <c r="D40" i="247"/>
  <c r="AX38" i="247"/>
  <c r="AW38" i="247"/>
  <c r="Z38" i="247"/>
  <c r="AC38" i="247" s="1"/>
  <c r="D38" i="247"/>
  <c r="AX36" i="247"/>
  <c r="AW36" i="247"/>
  <c r="Z36" i="247"/>
  <c r="AC36" i="247" s="1"/>
  <c r="D36" i="247"/>
  <c r="AX34" i="247"/>
  <c r="AW34" i="247"/>
  <c r="Z34" i="247"/>
  <c r="AC34" i="247" s="1"/>
  <c r="BA34" i="247" s="1"/>
  <c r="D34" i="247"/>
  <c r="AX32" i="247"/>
  <c r="AW32" i="247"/>
  <c r="Z32" i="247"/>
  <c r="AC32" i="247" s="1"/>
  <c r="AY32" i="247" s="1"/>
  <c r="AZ32" i="247" s="1"/>
  <c r="D32" i="247"/>
  <c r="AX30" i="247"/>
  <c r="AW30" i="247"/>
  <c r="Z30" i="247"/>
  <c r="AC30" i="247" s="1"/>
  <c r="D30" i="247"/>
  <c r="AX28" i="247"/>
  <c r="AW28" i="247"/>
  <c r="Z28" i="247"/>
  <c r="AC28" i="247" s="1"/>
  <c r="D28" i="247"/>
  <c r="AX26" i="247"/>
  <c r="AW26" i="247"/>
  <c r="AC26" i="247"/>
  <c r="BA26" i="247" s="1"/>
  <c r="Z26" i="247"/>
  <c r="D26" i="247"/>
  <c r="AX24" i="247"/>
  <c r="AW24" i="247"/>
  <c r="Z24" i="247"/>
  <c r="AC24" i="247" s="1"/>
  <c r="AY24" i="247" s="1"/>
  <c r="AZ24" i="247" s="1"/>
  <c r="D24" i="247"/>
  <c r="AX22" i="247"/>
  <c r="AW22" i="247"/>
  <c r="Z22" i="247"/>
  <c r="AC22" i="247" s="1"/>
  <c r="D22" i="247"/>
  <c r="AX20" i="247"/>
  <c r="AW20" i="247"/>
  <c r="Z20" i="247"/>
  <c r="AC20" i="247" s="1"/>
  <c r="D20" i="247"/>
  <c r="AX18" i="247"/>
  <c r="AW18" i="247"/>
  <c r="AC18" i="247"/>
  <c r="BA18" i="247" s="1"/>
  <c r="Z18" i="247"/>
  <c r="D18" i="247"/>
  <c r="AX16" i="247"/>
  <c r="AW16" i="247"/>
  <c r="Z16" i="247"/>
  <c r="AC16" i="247" s="1"/>
  <c r="D16" i="247"/>
  <c r="AX14" i="247"/>
  <c r="AW14" i="247"/>
  <c r="Z14" i="247"/>
  <c r="AC14" i="247" s="1"/>
  <c r="D14" i="247"/>
  <c r="AY12" i="247"/>
  <c r="AZ12" i="247" s="1"/>
  <c r="AX12" i="247"/>
  <c r="AW12" i="247"/>
  <c r="Z12" i="247"/>
  <c r="AC12" i="247" s="1"/>
  <c r="BA12" i="247" s="1"/>
  <c r="D12" i="247"/>
  <c r="AH6" i="247"/>
  <c r="AH178" i="247" s="1"/>
  <c r="AH4" i="247"/>
  <c r="AV2" i="247"/>
  <c r="AV196" i="247" s="1"/>
  <c r="H2" i="247"/>
  <c r="H88" i="247" s="1"/>
  <c r="B2" i="247"/>
  <c r="B131" i="247" s="1"/>
  <c r="AX212" i="246"/>
  <c r="AW212" i="246"/>
  <c r="AC212" i="246"/>
  <c r="BA212" i="246" s="1"/>
  <c r="Z212" i="246"/>
  <c r="D212" i="246"/>
  <c r="AX210" i="246"/>
  <c r="AW210" i="246"/>
  <c r="Z210" i="246"/>
  <c r="AC210" i="246" s="1"/>
  <c r="AY210" i="246" s="1"/>
  <c r="AZ210" i="246" s="1"/>
  <c r="D210" i="246"/>
  <c r="AX208" i="246"/>
  <c r="AW208" i="246"/>
  <c r="Z208" i="246"/>
  <c r="AC208" i="246" s="1"/>
  <c r="D208" i="246"/>
  <c r="AX206" i="246"/>
  <c r="AW206" i="246"/>
  <c r="Z206" i="246"/>
  <c r="AC206" i="246" s="1"/>
  <c r="BA206" i="246" s="1"/>
  <c r="D206" i="246"/>
  <c r="AX204" i="246"/>
  <c r="AW204" i="246"/>
  <c r="Z204" i="246"/>
  <c r="AC204" i="246" s="1"/>
  <c r="D204" i="246"/>
  <c r="AX202" i="246"/>
  <c r="AW202" i="246"/>
  <c r="Z202" i="246"/>
  <c r="AC202" i="246" s="1"/>
  <c r="AY202" i="246" s="1"/>
  <c r="AZ202" i="246" s="1"/>
  <c r="D202" i="246"/>
  <c r="AX200" i="246"/>
  <c r="AW200" i="246"/>
  <c r="Z200" i="246"/>
  <c r="AC200" i="246" s="1"/>
  <c r="D200" i="246"/>
  <c r="AX198" i="246"/>
  <c r="AW198" i="246"/>
  <c r="Z198" i="246"/>
  <c r="AC198" i="246" s="1"/>
  <c r="AY198" i="246" s="1"/>
  <c r="AZ198" i="246" s="1"/>
  <c r="D198" i="246"/>
  <c r="AX196" i="246"/>
  <c r="AW196" i="246"/>
  <c r="AC196" i="246"/>
  <c r="BA196" i="246" s="1"/>
  <c r="Z196" i="246"/>
  <c r="D196" i="246"/>
  <c r="AX194" i="246"/>
  <c r="AW194" i="246"/>
  <c r="Z194" i="246"/>
  <c r="AC194" i="246" s="1"/>
  <c r="BA194" i="246" s="1"/>
  <c r="D194" i="246"/>
  <c r="AX192" i="246"/>
  <c r="AW192" i="246"/>
  <c r="Z192" i="246"/>
  <c r="AC192" i="246" s="1"/>
  <c r="D192" i="246"/>
  <c r="AX190" i="246"/>
  <c r="AW190" i="246"/>
  <c r="Z190" i="246"/>
  <c r="AC190" i="246" s="1"/>
  <c r="BA190" i="246" s="1"/>
  <c r="D190" i="246"/>
  <c r="AX188" i="246"/>
  <c r="AW188" i="246"/>
  <c r="Z188" i="246"/>
  <c r="AC188" i="246" s="1"/>
  <c r="D188" i="246"/>
  <c r="AX186" i="246"/>
  <c r="AW186" i="246"/>
  <c r="AC186" i="246"/>
  <c r="AY186" i="246" s="1"/>
  <c r="AZ186" i="246" s="1"/>
  <c r="Z186" i="246"/>
  <c r="D186" i="246"/>
  <c r="AX184" i="246"/>
  <c r="AW184" i="246"/>
  <c r="Z184" i="246"/>
  <c r="AC184" i="246" s="1"/>
  <c r="D184" i="246"/>
  <c r="AX169" i="246"/>
  <c r="AW169" i="246"/>
  <c r="Z169" i="246"/>
  <c r="AC169" i="246" s="1"/>
  <c r="D169" i="246"/>
  <c r="AX167" i="246"/>
  <c r="AW167" i="246"/>
  <c r="Z167" i="246"/>
  <c r="AC167" i="246" s="1"/>
  <c r="D167" i="246"/>
  <c r="AX165" i="246"/>
  <c r="AW165" i="246"/>
  <c r="Z165" i="246"/>
  <c r="AC165" i="246" s="1"/>
  <c r="D165" i="246"/>
  <c r="AX163" i="246"/>
  <c r="AW163" i="246"/>
  <c r="Z163" i="246"/>
  <c r="AC163" i="246" s="1"/>
  <c r="D163" i="246"/>
  <c r="AY161" i="246"/>
  <c r="AZ161" i="246" s="1"/>
  <c r="AX161" i="246"/>
  <c r="AW161" i="246"/>
  <c r="Z161" i="246"/>
  <c r="AC161" i="246" s="1"/>
  <c r="BA161" i="246" s="1"/>
  <c r="D161" i="246"/>
  <c r="AX159" i="246"/>
  <c r="AW159" i="246"/>
  <c r="AC159" i="246"/>
  <c r="AY159" i="246" s="1"/>
  <c r="AZ159" i="246" s="1"/>
  <c r="Z159" i="246"/>
  <c r="D159" i="246"/>
  <c r="AX157" i="246"/>
  <c r="AW157" i="246"/>
  <c r="Z157" i="246"/>
  <c r="AC157" i="246" s="1"/>
  <c r="BA157" i="246" s="1"/>
  <c r="D157" i="246"/>
  <c r="AX155" i="246"/>
  <c r="AW155" i="246"/>
  <c r="AC155" i="246"/>
  <c r="Z155" i="246"/>
  <c r="D155" i="246"/>
  <c r="AX153" i="246"/>
  <c r="AW153" i="246"/>
  <c r="Z153" i="246"/>
  <c r="AC153" i="246" s="1"/>
  <c r="D153" i="246"/>
  <c r="AX151" i="246"/>
  <c r="AW151" i="246"/>
  <c r="Z151" i="246"/>
  <c r="AC151" i="246" s="1"/>
  <c r="BA151" i="246" s="1"/>
  <c r="D151" i="246"/>
  <c r="AX149" i="246"/>
  <c r="AW149" i="246"/>
  <c r="AC149" i="246"/>
  <c r="AY149" i="246" s="1"/>
  <c r="AZ149" i="246" s="1"/>
  <c r="Z149" i="246"/>
  <c r="D149" i="246"/>
  <c r="AX147" i="246"/>
  <c r="AW147" i="246"/>
  <c r="Z147" i="246"/>
  <c r="AC147" i="246" s="1"/>
  <c r="D147" i="246"/>
  <c r="AX145" i="246"/>
  <c r="AW145" i="246"/>
  <c r="Z145" i="246"/>
  <c r="AC145" i="246" s="1"/>
  <c r="BA145" i="246" s="1"/>
  <c r="D145" i="246"/>
  <c r="AX143" i="246"/>
  <c r="AW143" i="246"/>
  <c r="AC143" i="246"/>
  <c r="Z143" i="246"/>
  <c r="D143" i="246"/>
  <c r="AX141" i="246"/>
  <c r="AW141" i="246"/>
  <c r="AC141" i="246"/>
  <c r="AY141" i="246" s="1"/>
  <c r="AZ141" i="246" s="1"/>
  <c r="Z141" i="246"/>
  <c r="D141" i="246"/>
  <c r="AX126" i="246"/>
  <c r="AW126" i="246"/>
  <c r="Z126" i="246"/>
  <c r="AC126" i="246" s="1"/>
  <c r="D126" i="246"/>
  <c r="AX124" i="246"/>
  <c r="AW124" i="246"/>
  <c r="Z124" i="246"/>
  <c r="AC124" i="246" s="1"/>
  <c r="D124" i="246"/>
  <c r="AX122" i="246"/>
  <c r="AW122" i="246"/>
  <c r="Z122" i="246"/>
  <c r="AC122" i="246" s="1"/>
  <c r="BA122" i="246" s="1"/>
  <c r="D122" i="246"/>
  <c r="AX120" i="246"/>
  <c r="AW120" i="246"/>
  <c r="AC120" i="246"/>
  <c r="Z120" i="246"/>
  <c r="D120" i="246"/>
  <c r="AX118" i="246"/>
  <c r="AW118" i="246"/>
  <c r="AC118" i="246"/>
  <c r="AY118" i="246" s="1"/>
  <c r="AZ118" i="246" s="1"/>
  <c r="Z118" i="246"/>
  <c r="D118" i="246"/>
  <c r="AX116" i="246"/>
  <c r="AW116" i="246"/>
  <c r="Z116" i="246"/>
  <c r="AC116" i="246" s="1"/>
  <c r="D116" i="246"/>
  <c r="AX114" i="246"/>
  <c r="AW114" i="246"/>
  <c r="Z114" i="246"/>
  <c r="AC114" i="246" s="1"/>
  <c r="D114" i="246"/>
  <c r="AX112" i="246"/>
  <c r="AW112" i="246"/>
  <c r="Z112" i="246"/>
  <c r="AC112" i="246" s="1"/>
  <c r="BA112" i="246" s="1"/>
  <c r="D112" i="246"/>
  <c r="AX110" i="246"/>
  <c r="AW110" i="246"/>
  <c r="Z110" i="246"/>
  <c r="AC110" i="246" s="1"/>
  <c r="D110" i="246"/>
  <c r="AX108" i="246"/>
  <c r="AW108" i="246"/>
  <c r="Z108" i="246"/>
  <c r="AC108" i="246" s="1"/>
  <c r="AY108" i="246" s="1"/>
  <c r="AZ108" i="246" s="1"/>
  <c r="D108" i="246"/>
  <c r="AX106" i="246"/>
  <c r="AW106" i="246"/>
  <c r="Z106" i="246"/>
  <c r="AC106" i="246" s="1"/>
  <c r="BA106" i="246" s="1"/>
  <c r="D106" i="246"/>
  <c r="AX104" i="246"/>
  <c r="AW104" i="246"/>
  <c r="AC104" i="246"/>
  <c r="BA104" i="246" s="1"/>
  <c r="Z104" i="246"/>
  <c r="D104" i="246"/>
  <c r="BA102" i="246"/>
  <c r="AX102" i="246"/>
  <c r="AW102" i="246"/>
  <c r="AC102" i="246"/>
  <c r="AY102" i="246" s="1"/>
  <c r="AZ102" i="246" s="1"/>
  <c r="Z102" i="246"/>
  <c r="D102" i="246"/>
  <c r="AX100" i="246"/>
  <c r="AW100" i="246"/>
  <c r="Z100" i="246"/>
  <c r="AC100" i="246" s="1"/>
  <c r="D100" i="246"/>
  <c r="AX98" i="246"/>
  <c r="AW98" i="246"/>
  <c r="AC98" i="246"/>
  <c r="BA98" i="246" s="1"/>
  <c r="Z98" i="246"/>
  <c r="D98" i="246"/>
  <c r="AX83" i="246"/>
  <c r="AW83" i="246"/>
  <c r="Z83" i="246"/>
  <c r="AC83" i="246" s="1"/>
  <c r="BA83" i="246" s="1"/>
  <c r="D83" i="246"/>
  <c r="AY81" i="246"/>
  <c r="AZ81" i="246" s="1"/>
  <c r="AX81" i="246"/>
  <c r="AW81" i="246"/>
  <c r="Z81" i="246"/>
  <c r="AC81" i="246" s="1"/>
  <c r="BA81" i="246" s="1"/>
  <c r="D81" i="246"/>
  <c r="AX79" i="246"/>
  <c r="AW79" i="246"/>
  <c r="Z79" i="246"/>
  <c r="AC79" i="246" s="1"/>
  <c r="D79" i="246"/>
  <c r="AX77" i="246"/>
  <c r="AW77" i="246"/>
  <c r="Z77" i="246"/>
  <c r="AC77" i="246" s="1"/>
  <c r="D77" i="246"/>
  <c r="AX75" i="246"/>
  <c r="AW75" i="246"/>
  <c r="Z75" i="246"/>
  <c r="AC75" i="246" s="1"/>
  <c r="D75" i="246"/>
  <c r="AX73" i="246"/>
  <c r="AW73" i="246"/>
  <c r="AC73" i="246"/>
  <c r="BA73" i="246" s="1"/>
  <c r="Z73" i="246"/>
  <c r="D73" i="246"/>
  <c r="AX71" i="246"/>
  <c r="AW71" i="246"/>
  <c r="AC71" i="246"/>
  <c r="AY71" i="246" s="1"/>
  <c r="AZ71" i="246" s="1"/>
  <c r="Z71" i="246"/>
  <c r="D71" i="246"/>
  <c r="AX69" i="246"/>
  <c r="AW69" i="246"/>
  <c r="AC69" i="246"/>
  <c r="AY69" i="246" s="1"/>
  <c r="AZ69" i="246" s="1"/>
  <c r="Z69" i="246"/>
  <c r="D69" i="246"/>
  <c r="AX67" i="246"/>
  <c r="AW67" i="246"/>
  <c r="Z67" i="246"/>
  <c r="AC67" i="246" s="1"/>
  <c r="D67" i="246"/>
  <c r="AX65" i="246"/>
  <c r="AW65" i="246"/>
  <c r="Z65" i="246"/>
  <c r="AC65" i="246" s="1"/>
  <c r="D65" i="246"/>
  <c r="AX63" i="246"/>
  <c r="AW63" i="246"/>
  <c r="Z63" i="246"/>
  <c r="AC63" i="246" s="1"/>
  <c r="D63" i="246"/>
  <c r="AX61" i="246"/>
  <c r="AW61" i="246"/>
  <c r="Z61" i="246"/>
  <c r="AC61" i="246" s="1"/>
  <c r="D61" i="246"/>
  <c r="AX59" i="246"/>
  <c r="AW59" i="246"/>
  <c r="Z59" i="246"/>
  <c r="AC59" i="246" s="1"/>
  <c r="D59" i="246"/>
  <c r="AX57" i="246"/>
  <c r="AW57" i="246"/>
  <c r="Z57" i="246"/>
  <c r="AC57" i="246" s="1"/>
  <c r="D57" i="246"/>
  <c r="AX55" i="246"/>
  <c r="AW55" i="246"/>
  <c r="Z55" i="246"/>
  <c r="AC55" i="246" s="1"/>
  <c r="AY55" i="246" s="1"/>
  <c r="AZ55" i="246" s="1"/>
  <c r="D55" i="246"/>
  <c r="AX40" i="246"/>
  <c r="AW40" i="246"/>
  <c r="Z40" i="246"/>
  <c r="AC40" i="246" s="1"/>
  <c r="D40" i="246"/>
  <c r="AX38" i="246"/>
  <c r="AW38" i="246"/>
  <c r="Z38" i="246"/>
  <c r="AC38" i="246" s="1"/>
  <c r="D38" i="246"/>
  <c r="AX36" i="246"/>
  <c r="AW36" i="246"/>
  <c r="Z36" i="246"/>
  <c r="AC36" i="246" s="1"/>
  <c r="D36" i="246"/>
  <c r="AX34" i="246"/>
  <c r="AW34" i="246"/>
  <c r="Z34" i="246"/>
  <c r="AC34" i="246" s="1"/>
  <c r="D34" i="246"/>
  <c r="AX32" i="246"/>
  <c r="AW32" i="246"/>
  <c r="AC32" i="246"/>
  <c r="AY32" i="246" s="1"/>
  <c r="AZ32" i="246" s="1"/>
  <c r="Z32" i="246"/>
  <c r="D32" i="246"/>
  <c r="AX30" i="246"/>
  <c r="AW30" i="246"/>
  <c r="AC30" i="246"/>
  <c r="Z30" i="246"/>
  <c r="D30" i="246"/>
  <c r="AY28" i="246"/>
  <c r="AZ28" i="246" s="1"/>
  <c r="AX28" i="246"/>
  <c r="AW28" i="246"/>
  <c r="AC28" i="246"/>
  <c r="BA28" i="246" s="1"/>
  <c r="Z28" i="246"/>
  <c r="D28" i="246"/>
  <c r="AX26" i="246"/>
  <c r="AW26" i="246"/>
  <c r="AC26" i="246"/>
  <c r="Z26" i="246"/>
  <c r="D26" i="246"/>
  <c r="AX24" i="246"/>
  <c r="AW24" i="246"/>
  <c r="Z24" i="246"/>
  <c r="AC24" i="246" s="1"/>
  <c r="D24" i="246"/>
  <c r="AX22" i="246"/>
  <c r="AW22" i="246"/>
  <c r="Z22" i="246"/>
  <c r="AC22" i="246" s="1"/>
  <c r="D22" i="246"/>
  <c r="AX20" i="246"/>
  <c r="AW20" i="246"/>
  <c r="Z20" i="246"/>
  <c r="AC20" i="246" s="1"/>
  <c r="D20" i="246"/>
  <c r="AX18" i="246"/>
  <c r="AW18" i="246"/>
  <c r="Z18" i="246"/>
  <c r="AC18" i="246" s="1"/>
  <c r="D18" i="246"/>
  <c r="AX16" i="246"/>
  <c r="AW16" i="246"/>
  <c r="Z16" i="246"/>
  <c r="AC16" i="246" s="1"/>
  <c r="D16" i="246"/>
  <c r="AX14" i="246"/>
  <c r="AW14" i="246"/>
  <c r="Z14" i="246"/>
  <c r="AC14" i="246" s="1"/>
  <c r="D14" i="246"/>
  <c r="AX12" i="246"/>
  <c r="AW12" i="246"/>
  <c r="Z12" i="246"/>
  <c r="AC12" i="246" s="1"/>
  <c r="D12" i="246"/>
  <c r="AH6" i="246"/>
  <c r="AH178" i="246" s="1"/>
  <c r="AH4" i="246"/>
  <c r="AH90" i="246" s="1"/>
  <c r="AV2" i="246"/>
  <c r="AV163" i="246" s="1"/>
  <c r="H2" i="246"/>
  <c r="H45" i="246" s="1"/>
  <c r="B2" i="246"/>
  <c r="B174" i="246" s="1"/>
  <c r="AX212" i="245"/>
  <c r="AW212" i="245"/>
  <c r="Z212" i="245"/>
  <c r="AC212" i="245" s="1"/>
  <c r="D212" i="245"/>
  <c r="AX210" i="245"/>
  <c r="AW210" i="245"/>
  <c r="Z210" i="245"/>
  <c r="AC210" i="245" s="1"/>
  <c r="D210" i="245"/>
  <c r="BA208" i="245"/>
  <c r="AX208" i="245"/>
  <c r="AW208" i="245"/>
  <c r="AC208" i="245"/>
  <c r="AY208" i="245" s="1"/>
  <c r="AZ208" i="245" s="1"/>
  <c r="Z208" i="245"/>
  <c r="D208" i="245"/>
  <c r="AX206" i="245"/>
  <c r="AW206" i="245"/>
  <c r="Z206" i="245"/>
  <c r="AC206" i="245" s="1"/>
  <c r="D206" i="245"/>
  <c r="AY204" i="245"/>
  <c r="AZ204" i="245" s="1"/>
  <c r="AX204" i="245"/>
  <c r="AW204" i="245"/>
  <c r="Z204" i="245"/>
  <c r="AC204" i="245" s="1"/>
  <c r="BA204" i="245" s="1"/>
  <c r="D204" i="245"/>
  <c r="AX202" i="245"/>
  <c r="AW202" i="245"/>
  <c r="Z202" i="245"/>
  <c r="AC202" i="245" s="1"/>
  <c r="D202" i="245"/>
  <c r="AX200" i="245"/>
  <c r="AW200" i="245"/>
  <c r="Z200" i="245"/>
  <c r="AC200" i="245" s="1"/>
  <c r="D200" i="245"/>
  <c r="AX198" i="245"/>
  <c r="AW198" i="245"/>
  <c r="Z198" i="245"/>
  <c r="AC198" i="245" s="1"/>
  <c r="D198" i="245"/>
  <c r="AX196" i="245"/>
  <c r="AW196" i="245"/>
  <c r="Z196" i="245"/>
  <c r="AC196" i="245" s="1"/>
  <c r="D196" i="245"/>
  <c r="AX194" i="245"/>
  <c r="AW194" i="245"/>
  <c r="AC194" i="245"/>
  <c r="BA194" i="245" s="1"/>
  <c r="Z194" i="245"/>
  <c r="D194" i="245"/>
  <c r="AX192" i="245"/>
  <c r="AW192" i="245"/>
  <c r="AC192" i="245"/>
  <c r="Z192" i="245"/>
  <c r="D192" i="245"/>
  <c r="AX190" i="245"/>
  <c r="AW190" i="245"/>
  <c r="AC190" i="245"/>
  <c r="BA190" i="245" s="1"/>
  <c r="Z190" i="245"/>
  <c r="D190" i="245"/>
  <c r="AX188" i="245"/>
  <c r="AW188" i="245"/>
  <c r="Z188" i="245"/>
  <c r="AC188" i="245" s="1"/>
  <c r="BA188" i="245" s="1"/>
  <c r="D188" i="245"/>
  <c r="AX186" i="245"/>
  <c r="AW186" i="245"/>
  <c r="Z186" i="245"/>
  <c r="AC186" i="245" s="1"/>
  <c r="D186" i="245"/>
  <c r="AX184" i="245"/>
  <c r="AW184" i="245"/>
  <c r="Z184" i="245"/>
  <c r="AC184" i="245" s="1"/>
  <c r="D184" i="245"/>
  <c r="AX169" i="245"/>
  <c r="AW169" i="245"/>
  <c r="AC169" i="245"/>
  <c r="Z169" i="245"/>
  <c r="D169" i="245"/>
  <c r="AY167" i="245"/>
  <c r="AZ167" i="245" s="1"/>
  <c r="AX167" i="245"/>
  <c r="AW167" i="245"/>
  <c r="AC167" i="245"/>
  <c r="BA167" i="245" s="1"/>
  <c r="Z167" i="245"/>
  <c r="D167" i="245"/>
  <c r="AX165" i="245"/>
  <c r="AW165" i="245"/>
  <c r="Z165" i="245"/>
  <c r="AC165" i="245" s="1"/>
  <c r="D165" i="245"/>
  <c r="AX163" i="245"/>
  <c r="AW163" i="245"/>
  <c r="Z163" i="245"/>
  <c r="AC163" i="245" s="1"/>
  <c r="D163" i="245"/>
  <c r="AX161" i="245"/>
  <c r="AW161" i="245"/>
  <c r="Z161" i="245"/>
  <c r="AC161" i="245" s="1"/>
  <c r="D161" i="245"/>
  <c r="AX159" i="245"/>
  <c r="AW159" i="245"/>
  <c r="Z159" i="245"/>
  <c r="AC159" i="245" s="1"/>
  <c r="D159" i="245"/>
  <c r="AX157" i="245"/>
  <c r="AW157" i="245"/>
  <c r="Z157" i="245"/>
  <c r="AC157" i="245" s="1"/>
  <c r="D157" i="245"/>
  <c r="BA155" i="245"/>
  <c r="AX155" i="245"/>
  <c r="AW155" i="245"/>
  <c r="AC155" i="245"/>
  <c r="AY155" i="245" s="1"/>
  <c r="AZ155" i="245" s="1"/>
  <c r="Z155" i="245"/>
  <c r="D155" i="245"/>
  <c r="AX153" i="245"/>
  <c r="AW153" i="245"/>
  <c r="Z153" i="245"/>
  <c r="AC153" i="245" s="1"/>
  <c r="D153" i="245"/>
  <c r="AX151" i="245"/>
  <c r="AW151" i="245"/>
  <c r="AC151" i="245"/>
  <c r="Z151" i="245"/>
  <c r="D151" i="245"/>
  <c r="AX149" i="245"/>
  <c r="AW149" i="245"/>
  <c r="Z149" i="245"/>
  <c r="AC149" i="245" s="1"/>
  <c r="BA149" i="245" s="1"/>
  <c r="D149" i="245"/>
  <c r="AX147" i="245"/>
  <c r="AW147" i="245"/>
  <c r="Z147" i="245"/>
  <c r="AC147" i="245" s="1"/>
  <c r="BA147" i="245" s="1"/>
  <c r="D147" i="245"/>
  <c r="AX145" i="245"/>
  <c r="AW145" i="245"/>
  <c r="Z145" i="245"/>
  <c r="AC145" i="245" s="1"/>
  <c r="D145" i="245"/>
  <c r="AX143" i="245"/>
  <c r="AW143" i="245"/>
  <c r="Z143" i="245"/>
  <c r="AC143" i="245" s="1"/>
  <c r="D143" i="245"/>
  <c r="AX141" i="245"/>
  <c r="AW141" i="245"/>
  <c r="Z141" i="245"/>
  <c r="AC141" i="245" s="1"/>
  <c r="AY141" i="245" s="1"/>
  <c r="AZ141" i="245" s="1"/>
  <c r="D141" i="245"/>
  <c r="AX126" i="245"/>
  <c r="AW126" i="245"/>
  <c r="Z126" i="245"/>
  <c r="AC126" i="245" s="1"/>
  <c r="D126" i="245"/>
  <c r="AX124" i="245"/>
  <c r="AW124" i="245"/>
  <c r="Z124" i="245"/>
  <c r="AC124" i="245" s="1"/>
  <c r="BA124" i="245" s="1"/>
  <c r="D124" i="245"/>
  <c r="AX122" i="245"/>
  <c r="AW122" i="245"/>
  <c r="AC122" i="245"/>
  <c r="AY122" i="245" s="1"/>
  <c r="AZ122" i="245" s="1"/>
  <c r="Z122" i="245"/>
  <c r="D122" i="245"/>
  <c r="AX120" i="245"/>
  <c r="AW120" i="245"/>
  <c r="Z120" i="245"/>
  <c r="AC120" i="245" s="1"/>
  <c r="D120" i="245"/>
  <c r="AX118" i="245"/>
  <c r="AW118" i="245"/>
  <c r="Z118" i="245"/>
  <c r="AC118" i="245" s="1"/>
  <c r="D118" i="245"/>
  <c r="AX116" i="245"/>
  <c r="AW116" i="245"/>
  <c r="Z116" i="245"/>
  <c r="AC116" i="245" s="1"/>
  <c r="BA116" i="245" s="1"/>
  <c r="D116" i="245"/>
  <c r="AX114" i="245"/>
  <c r="AW114" i="245"/>
  <c r="Z114" i="245"/>
  <c r="AC114" i="245" s="1"/>
  <c r="D114" i="245"/>
  <c r="AX112" i="245"/>
  <c r="AW112" i="245"/>
  <c r="Z112" i="245"/>
  <c r="AC112" i="245" s="1"/>
  <c r="D112" i="245"/>
  <c r="AX110" i="245"/>
  <c r="AW110" i="245"/>
  <c r="Z110" i="245"/>
  <c r="AC110" i="245" s="1"/>
  <c r="D110" i="245"/>
  <c r="AX108" i="245"/>
  <c r="AW108" i="245"/>
  <c r="AC108" i="245"/>
  <c r="BA108" i="245" s="1"/>
  <c r="Z108" i="245"/>
  <c r="D108" i="245"/>
  <c r="AX106" i="245"/>
  <c r="AW106" i="245"/>
  <c r="Z106" i="245"/>
  <c r="AC106" i="245" s="1"/>
  <c r="D106" i="245"/>
  <c r="AX104" i="245"/>
  <c r="AW104" i="245"/>
  <c r="Z104" i="245"/>
  <c r="AC104" i="245" s="1"/>
  <c r="D104" i="245"/>
  <c r="AX102" i="245"/>
  <c r="AW102" i="245"/>
  <c r="Z102" i="245"/>
  <c r="AC102" i="245" s="1"/>
  <c r="BA102" i="245" s="1"/>
  <c r="D102" i="245"/>
  <c r="AX100" i="245"/>
  <c r="AW100" i="245"/>
  <c r="AC100" i="245"/>
  <c r="BA100" i="245" s="1"/>
  <c r="Z100" i="245"/>
  <c r="D100" i="245"/>
  <c r="AX98" i="245"/>
  <c r="AW98" i="245"/>
  <c r="Z98" i="245"/>
  <c r="AC98" i="245" s="1"/>
  <c r="D98" i="245"/>
  <c r="BA83" i="245"/>
  <c r="AX83" i="245"/>
  <c r="AW83" i="245"/>
  <c r="Z83" i="245"/>
  <c r="AC83" i="245" s="1"/>
  <c r="AY83" i="245" s="1"/>
  <c r="AZ83" i="245" s="1"/>
  <c r="D83" i="245"/>
  <c r="AX81" i="245"/>
  <c r="AW81" i="245"/>
  <c r="Z81" i="245"/>
  <c r="AC81" i="245" s="1"/>
  <c r="D81" i="245"/>
  <c r="AX79" i="245"/>
  <c r="AW79" i="245"/>
  <c r="Z79" i="245"/>
  <c r="AC79" i="245" s="1"/>
  <c r="BA79" i="245" s="1"/>
  <c r="D79" i="245"/>
  <c r="AX77" i="245"/>
  <c r="AW77" i="245"/>
  <c r="Z77" i="245"/>
  <c r="AC77" i="245" s="1"/>
  <c r="BA77" i="245" s="1"/>
  <c r="D77" i="245"/>
  <c r="AX75" i="245"/>
  <c r="AW75" i="245"/>
  <c r="Z75" i="245"/>
  <c r="AC75" i="245" s="1"/>
  <c r="D75" i="245"/>
  <c r="AX73" i="245"/>
  <c r="AW73" i="245"/>
  <c r="Z73" i="245"/>
  <c r="AC73" i="245" s="1"/>
  <c r="D73" i="245"/>
  <c r="AX71" i="245"/>
  <c r="AW71" i="245"/>
  <c r="Z71" i="245"/>
  <c r="AC71" i="245" s="1"/>
  <c r="D71" i="245"/>
  <c r="AX69" i="245"/>
  <c r="AW69" i="245"/>
  <c r="Z69" i="245"/>
  <c r="AC69" i="245" s="1"/>
  <c r="BA69" i="245" s="1"/>
  <c r="D69" i="245"/>
  <c r="BA67" i="245"/>
  <c r="AX67" i="245"/>
  <c r="AW67" i="245"/>
  <c r="AC67" i="245"/>
  <c r="AY67" i="245" s="1"/>
  <c r="AZ67" i="245" s="1"/>
  <c r="Z67" i="245"/>
  <c r="D67" i="245"/>
  <c r="AX65" i="245"/>
  <c r="AW65" i="245"/>
  <c r="Z65" i="245"/>
  <c r="AC65" i="245" s="1"/>
  <c r="D65" i="245"/>
  <c r="AX63" i="245"/>
  <c r="AW63" i="245"/>
  <c r="Z63" i="245"/>
  <c r="AC63" i="245" s="1"/>
  <c r="BA63" i="245" s="1"/>
  <c r="D63" i="245"/>
  <c r="AX61" i="245"/>
  <c r="AW61" i="245"/>
  <c r="Z61" i="245"/>
  <c r="AC61" i="245" s="1"/>
  <c r="BA61" i="245" s="1"/>
  <c r="D61" i="245"/>
  <c r="AX59" i="245"/>
  <c r="AW59" i="245"/>
  <c r="Z59" i="245"/>
  <c r="AC59" i="245" s="1"/>
  <c r="D59" i="245"/>
  <c r="AX57" i="245"/>
  <c r="AW57" i="245"/>
  <c r="Z57" i="245"/>
  <c r="AC57" i="245" s="1"/>
  <c r="D57" i="245"/>
  <c r="AX55" i="245"/>
  <c r="AW55" i="245"/>
  <c r="Z55" i="245"/>
  <c r="AC55" i="245" s="1"/>
  <c r="D55" i="245"/>
  <c r="AX40" i="245"/>
  <c r="AW40" i="245"/>
  <c r="Z40" i="245"/>
  <c r="AC40" i="245" s="1"/>
  <c r="BA40" i="245" s="1"/>
  <c r="D40" i="245"/>
  <c r="AX38" i="245"/>
  <c r="AW38" i="245"/>
  <c r="AC38" i="245"/>
  <c r="BA38" i="245" s="1"/>
  <c r="Z38" i="245"/>
  <c r="D38" i="245"/>
  <c r="AX36" i="245"/>
  <c r="AW36" i="245"/>
  <c r="Z36" i="245"/>
  <c r="AC36" i="245" s="1"/>
  <c r="D36" i="245"/>
  <c r="AX34" i="245"/>
  <c r="AW34" i="245"/>
  <c r="Z34" i="245"/>
  <c r="AC34" i="245" s="1"/>
  <c r="D34" i="245"/>
  <c r="AX32" i="245"/>
  <c r="AW32" i="245"/>
  <c r="Z32" i="245"/>
  <c r="AC32" i="245" s="1"/>
  <c r="D32" i="245"/>
  <c r="AY30" i="245"/>
  <c r="AZ30" i="245" s="1"/>
  <c r="AX30" i="245"/>
  <c r="AW30" i="245"/>
  <c r="Z30" i="245"/>
  <c r="AC30" i="245" s="1"/>
  <c r="BA30" i="245" s="1"/>
  <c r="D30" i="245"/>
  <c r="AX28" i="245"/>
  <c r="AW28" i="245"/>
  <c r="Z28" i="245"/>
  <c r="AC28" i="245" s="1"/>
  <c r="D28" i="245"/>
  <c r="AX26" i="245"/>
  <c r="AW26" i="245"/>
  <c r="Z26" i="245"/>
  <c r="AC26" i="245" s="1"/>
  <c r="D26" i="245"/>
  <c r="AX24" i="245"/>
  <c r="AW24" i="245"/>
  <c r="Z24" i="245"/>
  <c r="AC24" i="245" s="1"/>
  <c r="BA24" i="245" s="1"/>
  <c r="D24" i="245"/>
  <c r="AX22" i="245"/>
  <c r="AW22" i="245"/>
  <c r="AC22" i="245"/>
  <c r="BA22" i="245" s="1"/>
  <c r="Z22" i="245"/>
  <c r="D22" i="245"/>
  <c r="AX20" i="245"/>
  <c r="AW20" i="245"/>
  <c r="Z20" i="245"/>
  <c r="AC20" i="245" s="1"/>
  <c r="D20" i="245"/>
  <c r="AX18" i="245"/>
  <c r="AW18" i="245"/>
  <c r="Z18" i="245"/>
  <c r="AC18" i="245" s="1"/>
  <c r="D18" i="245"/>
  <c r="AX16" i="245"/>
  <c r="AW16" i="245"/>
  <c r="Z16" i="245"/>
  <c r="AC16" i="245" s="1"/>
  <c r="D16" i="245"/>
  <c r="AX14" i="245"/>
  <c r="AW14" i="245"/>
  <c r="Z14" i="245"/>
  <c r="AC14" i="245" s="1"/>
  <c r="D14" i="245"/>
  <c r="AX12" i="245"/>
  <c r="AW12" i="245"/>
  <c r="AC12" i="245"/>
  <c r="AY12" i="245" s="1"/>
  <c r="AZ12" i="245" s="1"/>
  <c r="Z12" i="245"/>
  <c r="D12" i="245"/>
  <c r="AH6" i="245"/>
  <c r="AH92" i="245" s="1"/>
  <c r="AH4" i="245"/>
  <c r="AV2" i="245"/>
  <c r="AV122" i="245" s="1"/>
  <c r="H2" i="245"/>
  <c r="H131" i="245" s="1"/>
  <c r="B2" i="245"/>
  <c r="B131" i="245" s="1"/>
  <c r="AX212" i="244"/>
  <c r="AW212" i="244"/>
  <c r="AC212" i="244"/>
  <c r="Z212" i="244"/>
  <c r="D212" i="244"/>
  <c r="AX210" i="244"/>
  <c r="AW210" i="244"/>
  <c r="Z210" i="244"/>
  <c r="AC210" i="244" s="1"/>
  <c r="D210" i="244"/>
  <c r="AX208" i="244"/>
  <c r="AW208" i="244"/>
  <c r="Z208" i="244"/>
  <c r="AC208" i="244" s="1"/>
  <c r="D208" i="244"/>
  <c r="AX206" i="244"/>
  <c r="AW206" i="244"/>
  <c r="Z206" i="244"/>
  <c r="AC206" i="244" s="1"/>
  <c r="D206" i="244"/>
  <c r="AX204" i="244"/>
  <c r="AW204" i="244"/>
  <c r="Z204" i="244"/>
  <c r="AC204" i="244" s="1"/>
  <c r="D204" i="244"/>
  <c r="AX202" i="244"/>
  <c r="AW202" i="244"/>
  <c r="Z202" i="244"/>
  <c r="AC202" i="244" s="1"/>
  <c r="BA202" i="244" s="1"/>
  <c r="D202" i="244"/>
  <c r="AX200" i="244"/>
  <c r="AW200" i="244"/>
  <c r="AC200" i="244"/>
  <c r="BA200" i="244" s="1"/>
  <c r="Z200" i="244"/>
  <c r="D200" i="244"/>
  <c r="AX198" i="244"/>
  <c r="AW198" i="244"/>
  <c r="Z198" i="244"/>
  <c r="AC198" i="244" s="1"/>
  <c r="AY198" i="244" s="1"/>
  <c r="AZ198" i="244" s="1"/>
  <c r="D198" i="244"/>
  <c r="AX196" i="244"/>
  <c r="AW196" i="244"/>
  <c r="Z196" i="244"/>
  <c r="AC196" i="244" s="1"/>
  <c r="D196" i="244"/>
  <c r="AX194" i="244"/>
  <c r="AW194" i="244"/>
  <c r="Z194" i="244"/>
  <c r="AC194" i="244" s="1"/>
  <c r="BA194" i="244" s="1"/>
  <c r="D194" i="244"/>
  <c r="AX192" i="244"/>
  <c r="AW192" i="244"/>
  <c r="AC192" i="244"/>
  <c r="BA192" i="244" s="1"/>
  <c r="Z192" i="244"/>
  <c r="D192" i="244"/>
  <c r="BA190" i="244"/>
  <c r="AX190" i="244"/>
  <c r="AW190" i="244"/>
  <c r="AC190" i="244"/>
  <c r="AY190" i="244" s="1"/>
  <c r="AZ190" i="244" s="1"/>
  <c r="Z190" i="244"/>
  <c r="D190" i="244"/>
  <c r="AX188" i="244"/>
  <c r="AW188" i="244"/>
  <c r="Z188" i="244"/>
  <c r="AC188" i="244" s="1"/>
  <c r="D188" i="244"/>
  <c r="AX186" i="244"/>
  <c r="AW186" i="244"/>
  <c r="Z186" i="244"/>
  <c r="AC186" i="244" s="1"/>
  <c r="BA186" i="244" s="1"/>
  <c r="D186" i="244"/>
  <c r="AX184" i="244"/>
  <c r="AW184" i="244"/>
  <c r="Z184" i="244"/>
  <c r="AC184" i="244" s="1"/>
  <c r="BA184" i="244" s="1"/>
  <c r="D184" i="244"/>
  <c r="AX169" i="244"/>
  <c r="AW169" i="244"/>
  <c r="Z169" i="244"/>
  <c r="AC169" i="244" s="1"/>
  <c r="BA169" i="244" s="1"/>
  <c r="D169" i="244"/>
  <c r="AX167" i="244"/>
  <c r="AW167" i="244"/>
  <c r="AC167" i="244"/>
  <c r="AY167" i="244" s="1"/>
  <c r="AZ167" i="244" s="1"/>
  <c r="Z167" i="244"/>
  <c r="D167" i="244"/>
  <c r="AX165" i="244"/>
  <c r="AW165" i="244"/>
  <c r="Z165" i="244"/>
  <c r="AC165" i="244" s="1"/>
  <c r="BA165" i="244" s="1"/>
  <c r="D165" i="244"/>
  <c r="AX163" i="244"/>
  <c r="AW163" i="244"/>
  <c r="Z163" i="244"/>
  <c r="AC163" i="244" s="1"/>
  <c r="D163" i="244"/>
  <c r="AX161" i="244"/>
  <c r="AW161" i="244"/>
  <c r="Z161" i="244"/>
  <c r="AC161" i="244" s="1"/>
  <c r="D161" i="244"/>
  <c r="AX159" i="244"/>
  <c r="AW159" i="244"/>
  <c r="Z159" i="244"/>
  <c r="AC159" i="244" s="1"/>
  <c r="BA159" i="244" s="1"/>
  <c r="D159" i="244"/>
  <c r="AX157" i="244"/>
  <c r="AW157" i="244"/>
  <c r="Z157" i="244"/>
  <c r="AC157" i="244" s="1"/>
  <c r="D157" i="244"/>
  <c r="AX155" i="244"/>
  <c r="AW155" i="244"/>
  <c r="Z155" i="244"/>
  <c r="AC155" i="244" s="1"/>
  <c r="D155" i="244"/>
  <c r="AX153" i="244"/>
  <c r="AW153" i="244"/>
  <c r="AC153" i="244"/>
  <c r="Z153" i="244"/>
  <c r="D153" i="244"/>
  <c r="AX151" i="244"/>
  <c r="AW151" i="244"/>
  <c r="Z151" i="244"/>
  <c r="AC151" i="244" s="1"/>
  <c r="D151" i="244"/>
  <c r="AX149" i="244"/>
  <c r="AW149" i="244"/>
  <c r="Z149" i="244"/>
  <c r="AC149" i="244" s="1"/>
  <c r="D149" i="244"/>
  <c r="AX147" i="244"/>
  <c r="AW147" i="244"/>
  <c r="AC147" i="244"/>
  <c r="AY147" i="244" s="1"/>
  <c r="AZ147" i="244" s="1"/>
  <c r="Z147" i="244"/>
  <c r="D147" i="244"/>
  <c r="AX145" i="244"/>
  <c r="AW145" i="244"/>
  <c r="Z145" i="244"/>
  <c r="AC145" i="244" s="1"/>
  <c r="D145" i="244"/>
  <c r="AY143" i="244"/>
  <c r="AZ143" i="244" s="1"/>
  <c r="AX143" i="244"/>
  <c r="AW143" i="244"/>
  <c r="AC143" i="244"/>
  <c r="BA143" i="244" s="1"/>
  <c r="Z143" i="244"/>
  <c r="D143" i="244"/>
  <c r="AX141" i="244"/>
  <c r="AW141" i="244"/>
  <c r="Z141" i="244"/>
  <c r="AC141" i="244" s="1"/>
  <c r="BA141" i="244" s="1"/>
  <c r="D141" i="244"/>
  <c r="AH135" i="244"/>
  <c r="AX126" i="244"/>
  <c r="AW126" i="244"/>
  <c r="Z126" i="244"/>
  <c r="AC126" i="244" s="1"/>
  <c r="D126" i="244"/>
  <c r="AX124" i="244"/>
  <c r="AW124" i="244"/>
  <c r="AC124" i="244"/>
  <c r="AY124" i="244" s="1"/>
  <c r="AZ124" i="244" s="1"/>
  <c r="Z124" i="244"/>
  <c r="D124" i="244"/>
  <c r="AX122" i="244"/>
  <c r="AW122" i="244"/>
  <c r="AC122" i="244"/>
  <c r="BA122" i="244" s="1"/>
  <c r="Z122" i="244"/>
  <c r="D122" i="244"/>
  <c r="AY120" i="244"/>
  <c r="AZ120" i="244" s="1"/>
  <c r="AX120" i="244"/>
  <c r="AW120" i="244"/>
  <c r="AC120" i="244"/>
  <c r="BA120" i="244" s="1"/>
  <c r="Z120" i="244"/>
  <c r="D120" i="244"/>
  <c r="AX118" i="244"/>
  <c r="AW118" i="244"/>
  <c r="Z118" i="244"/>
  <c r="AC118" i="244" s="1"/>
  <c r="BA118" i="244" s="1"/>
  <c r="D118" i="244"/>
  <c r="AX116" i="244"/>
  <c r="AW116" i="244"/>
  <c r="Z116" i="244"/>
  <c r="AC116" i="244" s="1"/>
  <c r="D116" i="244"/>
  <c r="AX114" i="244"/>
  <c r="AW114" i="244"/>
  <c r="Z114" i="244"/>
  <c r="AC114" i="244" s="1"/>
  <c r="D114" i="244"/>
  <c r="AX112" i="244"/>
  <c r="AW112" i="244"/>
  <c r="Z112" i="244"/>
  <c r="AC112" i="244" s="1"/>
  <c r="D112" i="244"/>
  <c r="AX110" i="244"/>
  <c r="AW110" i="244"/>
  <c r="Z110" i="244"/>
  <c r="AC110" i="244" s="1"/>
  <c r="D110" i="244"/>
  <c r="AX108" i="244"/>
  <c r="AW108" i="244"/>
  <c r="Z108" i="244"/>
  <c r="AC108" i="244" s="1"/>
  <c r="AY108" i="244" s="1"/>
  <c r="AZ108" i="244" s="1"/>
  <c r="D108" i="244"/>
  <c r="AX106" i="244"/>
  <c r="AW106" i="244"/>
  <c r="AC106" i="244"/>
  <c r="BA106" i="244" s="1"/>
  <c r="Z106" i="244"/>
  <c r="D106" i="244"/>
  <c r="AX104" i="244"/>
  <c r="AW104" i="244"/>
  <c r="Z104" i="244"/>
  <c r="AC104" i="244" s="1"/>
  <c r="D104" i="244"/>
  <c r="AX102" i="244"/>
  <c r="AW102" i="244"/>
  <c r="Z102" i="244"/>
  <c r="AC102" i="244" s="1"/>
  <c r="BA102" i="244" s="1"/>
  <c r="D102" i="244"/>
  <c r="AX100" i="244"/>
  <c r="AW100" i="244"/>
  <c r="Z100" i="244"/>
  <c r="AC100" i="244" s="1"/>
  <c r="D100" i="244"/>
  <c r="AX98" i="244"/>
  <c r="AW98" i="244"/>
  <c r="Z98" i="244"/>
  <c r="AC98" i="244" s="1"/>
  <c r="D98" i="244"/>
  <c r="AH92" i="244"/>
  <c r="AX83" i="244"/>
  <c r="AW83" i="244"/>
  <c r="Z83" i="244"/>
  <c r="AC83" i="244" s="1"/>
  <c r="D83" i="244"/>
  <c r="AX81" i="244"/>
  <c r="AW81" i="244"/>
  <c r="Z81" i="244"/>
  <c r="AC81" i="244" s="1"/>
  <c r="D81" i="244"/>
  <c r="AX79" i="244"/>
  <c r="AW79" i="244"/>
  <c r="AC79" i="244"/>
  <c r="BA79" i="244" s="1"/>
  <c r="Z79" i="244"/>
  <c r="D79" i="244"/>
  <c r="AX77" i="244"/>
  <c r="AW77" i="244"/>
  <c r="Z77" i="244"/>
  <c r="AC77" i="244" s="1"/>
  <c r="D77" i="244"/>
  <c r="AX75" i="244"/>
  <c r="AW75" i="244"/>
  <c r="Z75" i="244"/>
  <c r="AC75" i="244" s="1"/>
  <c r="D75" i="244"/>
  <c r="AX73" i="244"/>
  <c r="AW73" i="244"/>
  <c r="Z73" i="244"/>
  <c r="AC73" i="244" s="1"/>
  <c r="D73" i="244"/>
  <c r="AX71" i="244"/>
  <c r="AW71" i="244"/>
  <c r="Z71" i="244"/>
  <c r="AC71" i="244" s="1"/>
  <c r="D71" i="244"/>
  <c r="AX69" i="244"/>
  <c r="AW69" i="244"/>
  <c r="AC69" i="244"/>
  <c r="Z69" i="244"/>
  <c r="D69" i="244"/>
  <c r="AY67" i="244"/>
  <c r="AZ67" i="244" s="1"/>
  <c r="AX67" i="244"/>
  <c r="AW67" i="244"/>
  <c r="AC67" i="244"/>
  <c r="BA67" i="244" s="1"/>
  <c r="Z67" i="244"/>
  <c r="D67" i="244"/>
  <c r="AX65" i="244"/>
  <c r="AW65" i="244"/>
  <c r="AC65" i="244"/>
  <c r="BA65" i="244" s="1"/>
  <c r="Z65" i="244"/>
  <c r="D65" i="244"/>
  <c r="AX63" i="244"/>
  <c r="AW63" i="244"/>
  <c r="AC63" i="244"/>
  <c r="BA63" i="244" s="1"/>
  <c r="Z63" i="244"/>
  <c r="D63" i="244"/>
  <c r="AX61" i="244"/>
  <c r="AW61" i="244"/>
  <c r="Z61" i="244"/>
  <c r="AC61" i="244" s="1"/>
  <c r="D61" i="244"/>
  <c r="AX59" i="244"/>
  <c r="AW59" i="244"/>
  <c r="Z59" i="244"/>
  <c r="AC59" i="244" s="1"/>
  <c r="D59" i="244"/>
  <c r="AX57" i="244"/>
  <c r="AW57" i="244"/>
  <c r="Z57" i="244"/>
  <c r="AC57" i="244" s="1"/>
  <c r="D57" i="244"/>
  <c r="AX55" i="244"/>
  <c r="AW55" i="244"/>
  <c r="Z55" i="244"/>
  <c r="AC55" i="244" s="1"/>
  <c r="D55" i="244"/>
  <c r="AX40" i="244"/>
  <c r="AW40" i="244"/>
  <c r="AC40" i="244"/>
  <c r="BA40" i="244" s="1"/>
  <c r="Z40" i="244"/>
  <c r="D40" i="244"/>
  <c r="AX38" i="244"/>
  <c r="AW38" i="244"/>
  <c r="Z38" i="244"/>
  <c r="AC38" i="244" s="1"/>
  <c r="D38" i="244"/>
  <c r="AX36" i="244"/>
  <c r="AW36" i="244"/>
  <c r="Z36" i="244"/>
  <c r="AC36" i="244" s="1"/>
  <c r="D36" i="244"/>
  <c r="AX34" i="244"/>
  <c r="AW34" i="244"/>
  <c r="Z34" i="244"/>
  <c r="AC34" i="244" s="1"/>
  <c r="D34" i="244"/>
  <c r="AX32" i="244"/>
  <c r="AW32" i="244"/>
  <c r="Z32" i="244"/>
  <c r="AC32" i="244" s="1"/>
  <c r="D32" i="244"/>
  <c r="AX30" i="244"/>
  <c r="AW30" i="244"/>
  <c r="Z30" i="244"/>
  <c r="AC30" i="244" s="1"/>
  <c r="AY30" i="244" s="1"/>
  <c r="AZ30" i="244" s="1"/>
  <c r="D30" i="244"/>
  <c r="AY28" i="244"/>
  <c r="AZ28" i="244" s="1"/>
  <c r="AX28" i="244"/>
  <c r="AW28" i="244"/>
  <c r="AC28" i="244"/>
  <c r="BA28" i="244" s="1"/>
  <c r="Z28" i="244"/>
  <c r="D28" i="244"/>
  <c r="AX26" i="244"/>
  <c r="AW26" i="244"/>
  <c r="Z26" i="244"/>
  <c r="AC26" i="244" s="1"/>
  <c r="D26" i="244"/>
  <c r="AX24" i="244"/>
  <c r="AW24" i="244"/>
  <c r="Z24" i="244"/>
  <c r="AC24" i="244" s="1"/>
  <c r="BA24" i="244" s="1"/>
  <c r="D24" i="244"/>
  <c r="AX22" i="244"/>
  <c r="AW22" i="244"/>
  <c r="Z22" i="244"/>
  <c r="AC22" i="244" s="1"/>
  <c r="D22" i="244"/>
  <c r="AX20" i="244"/>
  <c r="AW20" i="244"/>
  <c r="Z20" i="244"/>
  <c r="AC20" i="244" s="1"/>
  <c r="D20" i="244"/>
  <c r="AX18" i="244"/>
  <c r="AW18" i="244"/>
  <c r="Z18" i="244"/>
  <c r="AC18" i="244" s="1"/>
  <c r="D18" i="244"/>
  <c r="AX16" i="244"/>
  <c r="AW16" i="244"/>
  <c r="Z16" i="244"/>
  <c r="AC16" i="244" s="1"/>
  <c r="D16" i="244"/>
  <c r="AX14" i="244"/>
  <c r="AW14" i="244"/>
  <c r="Z14" i="244"/>
  <c r="AC14" i="244" s="1"/>
  <c r="AY14" i="244" s="1"/>
  <c r="AZ14" i="244" s="1"/>
  <c r="D14" i="244"/>
  <c r="AY12" i="244"/>
  <c r="AZ12" i="244" s="1"/>
  <c r="AX12" i="244"/>
  <c r="AW12" i="244"/>
  <c r="AC12" i="244"/>
  <c r="BA12" i="244" s="1"/>
  <c r="Z12" i="244"/>
  <c r="D12" i="244"/>
  <c r="AH6" i="244"/>
  <c r="AH49" i="244" s="1"/>
  <c r="AH4" i="244"/>
  <c r="AH47" i="244" s="1"/>
  <c r="AV2" i="244"/>
  <c r="AV67" i="244" s="1"/>
  <c r="H2" i="244"/>
  <c r="H45" i="244" s="1"/>
  <c r="B2" i="244"/>
  <c r="AX212" i="243"/>
  <c r="AW212" i="243"/>
  <c r="Z212" i="243"/>
  <c r="AC212" i="243" s="1"/>
  <c r="D212" i="243"/>
  <c r="AX210" i="243"/>
  <c r="AW210" i="243"/>
  <c r="Z210" i="243"/>
  <c r="AC210" i="243" s="1"/>
  <c r="D210" i="243"/>
  <c r="AX208" i="243"/>
  <c r="AW208" i="243"/>
  <c r="Z208" i="243"/>
  <c r="AC208" i="243" s="1"/>
  <c r="D208" i="243"/>
  <c r="AY206" i="243"/>
  <c r="AZ206" i="243" s="1"/>
  <c r="AX206" i="243"/>
  <c r="AW206" i="243"/>
  <c r="AC206" i="243"/>
  <c r="BA206" i="243" s="1"/>
  <c r="Z206" i="243"/>
  <c r="D206" i="243"/>
  <c r="AX204" i="243"/>
  <c r="AW204" i="243"/>
  <c r="Z204" i="243"/>
  <c r="AC204" i="243" s="1"/>
  <c r="BA204" i="243" s="1"/>
  <c r="D204" i="243"/>
  <c r="BA202" i="243"/>
  <c r="AX202" i="243"/>
  <c r="AW202" i="243"/>
  <c r="AC202" i="243"/>
  <c r="AY202" i="243" s="1"/>
  <c r="AZ202" i="243" s="1"/>
  <c r="Z202" i="243"/>
  <c r="D202" i="243"/>
  <c r="AX200" i="243"/>
  <c r="AW200" i="243"/>
  <c r="Z200" i="243"/>
  <c r="AC200" i="243" s="1"/>
  <c r="D200" i="243"/>
  <c r="AX198" i="243"/>
  <c r="AW198" i="243"/>
  <c r="Z198" i="243"/>
  <c r="AC198" i="243" s="1"/>
  <c r="D198" i="243"/>
  <c r="AX196" i="243"/>
  <c r="AW196" i="243"/>
  <c r="Z196" i="243"/>
  <c r="AC196" i="243" s="1"/>
  <c r="D196" i="243"/>
  <c r="AX194" i="243"/>
  <c r="AW194" i="243"/>
  <c r="Z194" i="243"/>
  <c r="AC194" i="243" s="1"/>
  <c r="D194" i="243"/>
  <c r="AX192" i="243"/>
  <c r="AW192" i="243"/>
  <c r="AC192" i="243"/>
  <c r="Z192" i="243"/>
  <c r="D192" i="243"/>
  <c r="AX190" i="243"/>
  <c r="AW190" i="243"/>
  <c r="AC190" i="243"/>
  <c r="BA190" i="243" s="1"/>
  <c r="Z190" i="243"/>
  <c r="D190" i="243"/>
  <c r="AX188" i="243"/>
  <c r="AW188" i="243"/>
  <c r="Z188" i="243"/>
  <c r="AC188" i="243" s="1"/>
  <c r="BA188" i="243" s="1"/>
  <c r="D188" i="243"/>
  <c r="BA186" i="243"/>
  <c r="AX186" i="243"/>
  <c r="AW186" i="243"/>
  <c r="AC186" i="243"/>
  <c r="AY186" i="243" s="1"/>
  <c r="AZ186" i="243" s="1"/>
  <c r="Z186" i="243"/>
  <c r="D186" i="243"/>
  <c r="AX184" i="243"/>
  <c r="AW184" i="243"/>
  <c r="Z184" i="243"/>
  <c r="AC184" i="243" s="1"/>
  <c r="D184" i="243"/>
  <c r="AX169" i="243"/>
  <c r="AW169" i="243"/>
  <c r="Z169" i="243"/>
  <c r="AC169" i="243" s="1"/>
  <c r="D169" i="243"/>
  <c r="AX167" i="243"/>
  <c r="AW167" i="243"/>
  <c r="AC167" i="243"/>
  <c r="BA167" i="243" s="1"/>
  <c r="Z167" i="243"/>
  <c r="D167" i="243"/>
  <c r="AX165" i="243"/>
  <c r="AW165" i="243"/>
  <c r="Z165" i="243"/>
  <c r="AC165" i="243" s="1"/>
  <c r="BA165" i="243" s="1"/>
  <c r="D165" i="243"/>
  <c r="AX163" i="243"/>
  <c r="AW163" i="243"/>
  <c r="AC163" i="243"/>
  <c r="AY163" i="243" s="1"/>
  <c r="AZ163" i="243" s="1"/>
  <c r="Z163" i="243"/>
  <c r="D163" i="243"/>
  <c r="AX161" i="243"/>
  <c r="AW161" i="243"/>
  <c r="Z161" i="243"/>
  <c r="AC161" i="243" s="1"/>
  <c r="BA161" i="243" s="1"/>
  <c r="D161" i="243"/>
  <c r="AX159" i="243"/>
  <c r="AW159" i="243"/>
  <c r="AC159" i="243"/>
  <c r="BA159" i="243" s="1"/>
  <c r="Z159" i="243"/>
  <c r="D159" i="243"/>
  <c r="AX157" i="243"/>
  <c r="AW157" i="243"/>
  <c r="Z157" i="243"/>
  <c r="AC157" i="243" s="1"/>
  <c r="D157" i="243"/>
  <c r="AX155" i="243"/>
  <c r="AW155" i="243"/>
  <c r="Z155" i="243"/>
  <c r="AC155" i="243" s="1"/>
  <c r="D155" i="243"/>
  <c r="AX153" i="243"/>
  <c r="AW153" i="243"/>
  <c r="AC153" i="243"/>
  <c r="Z153" i="243"/>
  <c r="D153" i="243"/>
  <c r="AX151" i="243"/>
  <c r="AW151" i="243"/>
  <c r="Z151" i="243"/>
  <c r="AC151" i="243" s="1"/>
  <c r="BA151" i="243" s="1"/>
  <c r="D151" i="243"/>
  <c r="AX149" i="243"/>
  <c r="AW149" i="243"/>
  <c r="Z149" i="243"/>
  <c r="AC149" i="243" s="1"/>
  <c r="D149" i="243"/>
  <c r="AX147" i="243"/>
  <c r="AW147" i="243"/>
  <c r="AC147" i="243"/>
  <c r="Z147" i="243"/>
  <c r="D147" i="243"/>
  <c r="AX145" i="243"/>
  <c r="AW145" i="243"/>
  <c r="Z145" i="243"/>
  <c r="AC145" i="243" s="1"/>
  <c r="BA145" i="243" s="1"/>
  <c r="D145" i="243"/>
  <c r="AX143" i="243"/>
  <c r="AW143" i="243"/>
  <c r="Z143" i="243"/>
  <c r="AC143" i="243" s="1"/>
  <c r="D143" i="243"/>
  <c r="AX141" i="243"/>
  <c r="AW141" i="243"/>
  <c r="Z141" i="243"/>
  <c r="AC141" i="243" s="1"/>
  <c r="D141" i="243"/>
  <c r="AX126" i="243"/>
  <c r="AW126" i="243"/>
  <c r="Z126" i="243"/>
  <c r="AC126" i="243" s="1"/>
  <c r="D126" i="243"/>
  <c r="AX124" i="243"/>
  <c r="AW124" i="243"/>
  <c r="AC124" i="243"/>
  <c r="AY124" i="243" s="1"/>
  <c r="AZ124" i="243" s="1"/>
  <c r="Z124" i="243"/>
  <c r="D124" i="243"/>
  <c r="AX122" i="243"/>
  <c r="AW122" i="243"/>
  <c r="Z122" i="243"/>
  <c r="AC122" i="243" s="1"/>
  <c r="BA122" i="243" s="1"/>
  <c r="D122" i="243"/>
  <c r="AX120" i="243"/>
  <c r="AW120" i="243"/>
  <c r="AC120" i="243"/>
  <c r="BA120" i="243" s="1"/>
  <c r="Z120" i="243"/>
  <c r="D120" i="243"/>
  <c r="AX118" i="243"/>
  <c r="AW118" i="243"/>
  <c r="Z118" i="243"/>
  <c r="AC118" i="243" s="1"/>
  <c r="D118" i="243"/>
  <c r="AX116" i="243"/>
  <c r="AW116" i="243"/>
  <c r="Z116" i="243"/>
  <c r="AC116" i="243" s="1"/>
  <c r="BA116" i="243" s="1"/>
  <c r="D116" i="243"/>
  <c r="AX114" i="243"/>
  <c r="AW114" i="243"/>
  <c r="Z114" i="243"/>
  <c r="AC114" i="243" s="1"/>
  <c r="D114" i="243"/>
  <c r="AX112" i="243"/>
  <c r="AW112" i="243"/>
  <c r="Z112" i="243"/>
  <c r="AC112" i="243" s="1"/>
  <c r="AY112" i="243" s="1"/>
  <c r="AZ112" i="243" s="1"/>
  <c r="D112" i="243"/>
  <c r="AX110" i="243"/>
  <c r="AW110" i="243"/>
  <c r="Z110" i="243"/>
  <c r="AC110" i="243" s="1"/>
  <c r="D110" i="243"/>
  <c r="AX108" i="243"/>
  <c r="AW108" i="243"/>
  <c r="AC108" i="243"/>
  <c r="BA108" i="243" s="1"/>
  <c r="Z108" i="243"/>
  <c r="D108" i="243"/>
  <c r="AX106" i="243"/>
  <c r="AW106" i="243"/>
  <c r="Z106" i="243"/>
  <c r="AC106" i="243" s="1"/>
  <c r="BA106" i="243" s="1"/>
  <c r="D106" i="243"/>
  <c r="AX104" i="243"/>
  <c r="AW104" i="243"/>
  <c r="Z104" i="243"/>
  <c r="AC104" i="243" s="1"/>
  <c r="AY104" i="243" s="1"/>
  <c r="AZ104" i="243" s="1"/>
  <c r="D104" i="243"/>
  <c r="AX102" i="243"/>
  <c r="AW102" i="243"/>
  <c r="Z102" i="243"/>
  <c r="AC102" i="243" s="1"/>
  <c r="D102" i="243"/>
  <c r="AX100" i="243"/>
  <c r="AW100" i="243"/>
  <c r="Z100" i="243"/>
  <c r="AC100" i="243" s="1"/>
  <c r="D100" i="243"/>
  <c r="AX98" i="243"/>
  <c r="AW98" i="243"/>
  <c r="AC98" i="243"/>
  <c r="AY98" i="243" s="1"/>
  <c r="AZ98" i="243" s="1"/>
  <c r="Z98" i="243"/>
  <c r="D98" i="243"/>
  <c r="AX83" i="243"/>
  <c r="AW83" i="243"/>
  <c r="Z83" i="243"/>
  <c r="AC83" i="243" s="1"/>
  <c r="BA83" i="243" s="1"/>
  <c r="D83" i="243"/>
  <c r="BA81" i="243"/>
  <c r="AX81" i="243"/>
  <c r="AW81" i="243"/>
  <c r="Z81" i="243"/>
  <c r="AC81" i="243" s="1"/>
  <c r="AY81" i="243" s="1"/>
  <c r="AZ81" i="243" s="1"/>
  <c r="D81" i="243"/>
  <c r="AX79" i="243"/>
  <c r="AW79" i="243"/>
  <c r="Z79" i="243"/>
  <c r="AC79" i="243" s="1"/>
  <c r="D79" i="243"/>
  <c r="AX77" i="243"/>
  <c r="AW77" i="243"/>
  <c r="AC77" i="243"/>
  <c r="Z77" i="243"/>
  <c r="D77" i="243"/>
  <c r="AX75" i="243"/>
  <c r="AW75" i="243"/>
  <c r="Z75" i="243"/>
  <c r="AC75" i="243" s="1"/>
  <c r="AY75" i="243" s="1"/>
  <c r="AZ75" i="243" s="1"/>
  <c r="D75" i="243"/>
  <c r="AX73" i="243"/>
  <c r="AW73" i="243"/>
  <c r="AC73" i="243"/>
  <c r="AY73" i="243" s="1"/>
  <c r="AZ73" i="243" s="1"/>
  <c r="Z73" i="243"/>
  <c r="D73" i="243"/>
  <c r="AX71" i="243"/>
  <c r="AW71" i="243"/>
  <c r="Z71" i="243"/>
  <c r="AC71" i="243" s="1"/>
  <c r="D71" i="243"/>
  <c r="AX69" i="243"/>
  <c r="AW69" i="243"/>
  <c r="Z69" i="243"/>
  <c r="AC69" i="243" s="1"/>
  <c r="D69" i="243"/>
  <c r="AX67" i="243"/>
  <c r="AW67" i="243"/>
  <c r="Z67" i="243"/>
  <c r="AC67" i="243" s="1"/>
  <c r="D67" i="243"/>
  <c r="AX65" i="243"/>
  <c r="AW65" i="243"/>
  <c r="Z65" i="243"/>
  <c r="AC65" i="243" s="1"/>
  <c r="D65" i="243"/>
  <c r="AX63" i="243"/>
  <c r="AW63" i="243"/>
  <c r="AC63" i="243"/>
  <c r="Z63" i="243"/>
  <c r="D63" i="243"/>
  <c r="AX61" i="243"/>
  <c r="AW61" i="243"/>
  <c r="Z61" i="243"/>
  <c r="AC61" i="243" s="1"/>
  <c r="BA61" i="243" s="1"/>
  <c r="D61" i="243"/>
  <c r="AX59" i="243"/>
  <c r="AW59" i="243"/>
  <c r="Z59" i="243"/>
  <c r="AC59" i="243" s="1"/>
  <c r="D59" i="243"/>
  <c r="AX57" i="243"/>
  <c r="AW57" i="243"/>
  <c r="Z57" i="243"/>
  <c r="AC57" i="243" s="1"/>
  <c r="D57" i="243"/>
  <c r="AX55" i="243"/>
  <c r="AW55" i="243"/>
  <c r="Z55" i="243"/>
  <c r="AC55" i="243" s="1"/>
  <c r="D55" i="243"/>
  <c r="AX40" i="243"/>
  <c r="AW40" i="243"/>
  <c r="AC40" i="243"/>
  <c r="AY40" i="243" s="1"/>
  <c r="AZ40" i="243" s="1"/>
  <c r="Z40" i="243"/>
  <c r="D40" i="243"/>
  <c r="AX38" i="243"/>
  <c r="AW38" i="243"/>
  <c r="AC38" i="243"/>
  <c r="BA38" i="243" s="1"/>
  <c r="Z38" i="243"/>
  <c r="D38" i="243"/>
  <c r="AX36" i="243"/>
  <c r="AW36" i="243"/>
  <c r="AC36" i="243"/>
  <c r="AY36" i="243" s="1"/>
  <c r="AZ36" i="243" s="1"/>
  <c r="Z36" i="243"/>
  <c r="D36" i="243"/>
  <c r="AX34" i="243"/>
  <c r="AW34" i="243"/>
  <c r="Z34" i="243"/>
  <c r="AC34" i="243" s="1"/>
  <c r="D34" i="243"/>
  <c r="AX32" i="243"/>
  <c r="AW32" i="243"/>
  <c r="AC32" i="243"/>
  <c r="BA32" i="243" s="1"/>
  <c r="Z32" i="243"/>
  <c r="D32" i="243"/>
  <c r="AX30" i="243"/>
  <c r="AW30" i="243"/>
  <c r="Z30" i="243"/>
  <c r="AC30" i="243" s="1"/>
  <c r="D30" i="243"/>
  <c r="AX28" i="243"/>
  <c r="AW28" i="243"/>
  <c r="Z28" i="243"/>
  <c r="AC28" i="243" s="1"/>
  <c r="D28" i="243"/>
  <c r="AX26" i="243"/>
  <c r="AW26" i="243"/>
  <c r="Z26" i="243"/>
  <c r="AC26" i="243" s="1"/>
  <c r="D26" i="243"/>
  <c r="AX24" i="243"/>
  <c r="AW24" i="243"/>
  <c r="Z24" i="243"/>
  <c r="AC24" i="243" s="1"/>
  <c r="AY24" i="243" s="1"/>
  <c r="AZ24" i="243" s="1"/>
  <c r="D24" i="243"/>
  <c r="AX22" i="243"/>
  <c r="AW22" i="243"/>
  <c r="Z22" i="243"/>
  <c r="AC22" i="243" s="1"/>
  <c r="BA22" i="243" s="1"/>
  <c r="D22" i="243"/>
  <c r="BA20" i="243"/>
  <c r="AX20" i="243"/>
  <c r="AW20" i="243"/>
  <c r="AC20" i="243"/>
  <c r="AY20" i="243" s="1"/>
  <c r="AZ20" i="243" s="1"/>
  <c r="Z20" i="243"/>
  <c r="D20" i="243"/>
  <c r="AX18" i="243"/>
  <c r="AW18" i="243"/>
  <c r="Z18" i="243"/>
  <c r="AC18" i="243" s="1"/>
  <c r="D18" i="243"/>
  <c r="AX16" i="243"/>
  <c r="AW16" i="243"/>
  <c r="AC16" i="243"/>
  <c r="BA16" i="243" s="1"/>
  <c r="Z16" i="243"/>
  <c r="D16" i="243"/>
  <c r="AX14" i="243"/>
  <c r="AW14" i="243"/>
  <c r="Z14" i="243"/>
  <c r="AC14" i="243" s="1"/>
  <c r="D14" i="243"/>
  <c r="AX12" i="243"/>
  <c r="AW12" i="243"/>
  <c r="Z12" i="243"/>
  <c r="AC12" i="243" s="1"/>
  <c r="D12" i="243"/>
  <c r="AH6" i="243"/>
  <c r="AH178" i="243" s="1"/>
  <c r="AH4" i="243"/>
  <c r="AV2" i="243"/>
  <c r="AV57" i="243" s="1"/>
  <c r="H2" i="243"/>
  <c r="H131" i="243" s="1"/>
  <c r="B2" i="243"/>
  <c r="B88" i="243" s="1"/>
  <c r="AX212" i="242"/>
  <c r="AW212" i="242"/>
  <c r="Z212" i="242"/>
  <c r="AC212" i="242" s="1"/>
  <c r="D212" i="242"/>
  <c r="AX210" i="242"/>
  <c r="AW210" i="242"/>
  <c r="Z210" i="242"/>
  <c r="AC210" i="242" s="1"/>
  <c r="D210" i="242"/>
  <c r="AX208" i="242"/>
  <c r="AW208" i="242"/>
  <c r="Z208" i="242"/>
  <c r="AC208" i="242" s="1"/>
  <c r="AY208" i="242" s="1"/>
  <c r="AZ208" i="242" s="1"/>
  <c r="D208" i="242"/>
  <c r="AX206" i="242"/>
  <c r="AW206" i="242"/>
  <c r="Z206" i="242"/>
  <c r="AC206" i="242" s="1"/>
  <c r="D206" i="242"/>
  <c r="AX204" i="242"/>
  <c r="AW204" i="242"/>
  <c r="Z204" i="242"/>
  <c r="AC204" i="242" s="1"/>
  <c r="D204" i="242"/>
  <c r="AX202" i="242"/>
  <c r="AW202" i="242"/>
  <c r="Z202" i="242"/>
  <c r="AC202" i="242" s="1"/>
  <c r="AY202" i="242" s="1"/>
  <c r="AZ202" i="242" s="1"/>
  <c r="D202" i="242"/>
  <c r="AX200" i="242"/>
  <c r="AW200" i="242"/>
  <c r="AC200" i="242"/>
  <c r="AY200" i="242" s="1"/>
  <c r="AZ200" i="242" s="1"/>
  <c r="Z200" i="242"/>
  <c r="D200" i="242"/>
  <c r="AX198" i="242"/>
  <c r="AW198" i="242"/>
  <c r="Z198" i="242"/>
  <c r="AC198" i="242" s="1"/>
  <c r="D198" i="242"/>
  <c r="AX196" i="242"/>
  <c r="AW196" i="242"/>
  <c r="Z196" i="242"/>
  <c r="AC196" i="242" s="1"/>
  <c r="BA196" i="242" s="1"/>
  <c r="D196" i="242"/>
  <c r="AX194" i="242"/>
  <c r="AW194" i="242"/>
  <c r="Z194" i="242"/>
  <c r="AC194" i="242" s="1"/>
  <c r="D194" i="242"/>
  <c r="AX192" i="242"/>
  <c r="AW192" i="242"/>
  <c r="Z192" i="242"/>
  <c r="AC192" i="242" s="1"/>
  <c r="AY192" i="242" s="1"/>
  <c r="AZ192" i="242" s="1"/>
  <c r="D192" i="242"/>
  <c r="AX190" i="242"/>
  <c r="AW190" i="242"/>
  <c r="Z190" i="242"/>
  <c r="AC190" i="242" s="1"/>
  <c r="D190" i="242"/>
  <c r="AX188" i="242"/>
  <c r="AW188" i="242"/>
  <c r="Z188" i="242"/>
  <c r="AC188" i="242" s="1"/>
  <c r="D188" i="242"/>
  <c r="AX186" i="242"/>
  <c r="AW186" i="242"/>
  <c r="Z186" i="242"/>
  <c r="AC186" i="242" s="1"/>
  <c r="AY186" i="242" s="1"/>
  <c r="AZ186" i="242" s="1"/>
  <c r="D186" i="242"/>
  <c r="AX184" i="242"/>
  <c r="AW184" i="242"/>
  <c r="AC184" i="242"/>
  <c r="AY184" i="242" s="1"/>
  <c r="AZ184" i="242" s="1"/>
  <c r="Z184" i="242"/>
  <c r="D184" i="242"/>
  <c r="AX169" i="242"/>
  <c r="AW169" i="242"/>
  <c r="Z169" i="242"/>
  <c r="AC169" i="242" s="1"/>
  <c r="AY169" i="242" s="1"/>
  <c r="AZ169" i="242" s="1"/>
  <c r="D169" i="242"/>
  <c r="AX167" i="242"/>
  <c r="AW167" i="242"/>
  <c r="Z167" i="242"/>
  <c r="AC167" i="242" s="1"/>
  <c r="D167" i="242"/>
  <c r="AX165" i="242"/>
  <c r="AW165" i="242"/>
  <c r="Z165" i="242"/>
  <c r="AC165" i="242" s="1"/>
  <c r="D165" i="242"/>
  <c r="AX163" i="242"/>
  <c r="AW163" i="242"/>
  <c r="Z163" i="242"/>
  <c r="AC163" i="242" s="1"/>
  <c r="AY163" i="242" s="1"/>
  <c r="AZ163" i="242" s="1"/>
  <c r="D163" i="242"/>
  <c r="AX161" i="242"/>
  <c r="AW161" i="242"/>
  <c r="Z161" i="242"/>
  <c r="AC161" i="242" s="1"/>
  <c r="D161" i="242"/>
  <c r="AX159" i="242"/>
  <c r="AW159" i="242"/>
  <c r="Z159" i="242"/>
  <c r="AC159" i="242" s="1"/>
  <c r="D159" i="242"/>
  <c r="AX157" i="242"/>
  <c r="AW157" i="242"/>
  <c r="Z157" i="242"/>
  <c r="AC157" i="242" s="1"/>
  <c r="D157" i="242"/>
  <c r="AX155" i="242"/>
  <c r="AW155" i="242"/>
  <c r="Z155" i="242"/>
  <c r="AC155" i="242" s="1"/>
  <c r="D155" i="242"/>
  <c r="AX153" i="242"/>
  <c r="AW153" i="242"/>
  <c r="AC153" i="242"/>
  <c r="Z153" i="242"/>
  <c r="D153" i="242"/>
  <c r="AX151" i="242"/>
  <c r="AW151" i="242"/>
  <c r="Z151" i="242"/>
  <c r="AC151" i="242" s="1"/>
  <c r="D151" i="242"/>
  <c r="AX149" i="242"/>
  <c r="AW149" i="242"/>
  <c r="Z149" i="242"/>
  <c r="AC149" i="242" s="1"/>
  <c r="BA149" i="242" s="1"/>
  <c r="D149" i="242"/>
  <c r="AX147" i="242"/>
  <c r="AW147" i="242"/>
  <c r="Z147" i="242"/>
  <c r="AC147" i="242" s="1"/>
  <c r="D147" i="242"/>
  <c r="AX145" i="242"/>
  <c r="AW145" i="242"/>
  <c r="Z145" i="242"/>
  <c r="AC145" i="242" s="1"/>
  <c r="AY145" i="242" s="1"/>
  <c r="AZ145" i="242" s="1"/>
  <c r="D145" i="242"/>
  <c r="AX143" i="242"/>
  <c r="AW143" i="242"/>
  <c r="Z143" i="242"/>
  <c r="AC143" i="242" s="1"/>
  <c r="D143" i="242"/>
  <c r="AX141" i="242"/>
  <c r="AW141" i="242"/>
  <c r="Z141" i="242"/>
  <c r="AC141" i="242" s="1"/>
  <c r="BA141" i="242" s="1"/>
  <c r="D141" i="242"/>
  <c r="AH135" i="242"/>
  <c r="AX126" i="242"/>
  <c r="AW126" i="242"/>
  <c r="Z126" i="242"/>
  <c r="AC126" i="242" s="1"/>
  <c r="BA126" i="242" s="1"/>
  <c r="D126" i="242"/>
  <c r="AX124" i="242"/>
  <c r="AW124" i="242"/>
  <c r="Z124" i="242"/>
  <c r="AC124" i="242" s="1"/>
  <c r="D124" i="242"/>
  <c r="AX122" i="242"/>
  <c r="AW122" i="242"/>
  <c r="Z122" i="242"/>
  <c r="AC122" i="242" s="1"/>
  <c r="D122" i="242"/>
  <c r="AX120" i="242"/>
  <c r="AW120" i="242"/>
  <c r="Z120" i="242"/>
  <c r="AC120" i="242" s="1"/>
  <c r="D120" i="242"/>
  <c r="AX118" i="242"/>
  <c r="AW118" i="242"/>
  <c r="Z118" i="242"/>
  <c r="AC118" i="242" s="1"/>
  <c r="BA118" i="242" s="1"/>
  <c r="D118" i="242"/>
  <c r="AY116" i="242"/>
  <c r="AZ116" i="242" s="1"/>
  <c r="AX116" i="242"/>
  <c r="AW116" i="242"/>
  <c r="AC116" i="242"/>
  <c r="BA116" i="242" s="1"/>
  <c r="Z116" i="242"/>
  <c r="D116" i="242"/>
  <c r="AX114" i="242"/>
  <c r="AW114" i="242"/>
  <c r="Z114" i="242"/>
  <c r="AC114" i="242" s="1"/>
  <c r="D114" i="242"/>
  <c r="AX112" i="242"/>
  <c r="AW112" i="242"/>
  <c r="Z112" i="242"/>
  <c r="AC112" i="242" s="1"/>
  <c r="D112" i="242"/>
  <c r="AY110" i="242"/>
  <c r="AZ110" i="242" s="1"/>
  <c r="AX110" i="242"/>
  <c r="AW110" i="242"/>
  <c r="Z110" i="242"/>
  <c r="AC110" i="242" s="1"/>
  <c r="BA110" i="242" s="1"/>
  <c r="D110" i="242"/>
  <c r="AX108" i="242"/>
  <c r="AW108" i="242"/>
  <c r="Z108" i="242"/>
  <c r="AC108" i="242" s="1"/>
  <c r="D108" i="242"/>
  <c r="AX106" i="242"/>
  <c r="AW106" i="242"/>
  <c r="AC106" i="242"/>
  <c r="AY106" i="242" s="1"/>
  <c r="AZ106" i="242" s="1"/>
  <c r="Z106" i="242"/>
  <c r="D106" i="242"/>
  <c r="AX104" i="242"/>
  <c r="AW104" i="242"/>
  <c r="Z104" i="242"/>
  <c r="AC104" i="242" s="1"/>
  <c r="D104" i="242"/>
  <c r="AX102" i="242"/>
  <c r="AW102" i="242"/>
  <c r="Z102" i="242"/>
  <c r="AC102" i="242" s="1"/>
  <c r="BA102" i="242" s="1"/>
  <c r="D102" i="242"/>
  <c r="AX100" i="242"/>
  <c r="AW100" i="242"/>
  <c r="Z100" i="242"/>
  <c r="AC100" i="242" s="1"/>
  <c r="D100" i="242"/>
  <c r="AX98" i="242"/>
  <c r="AW98" i="242"/>
  <c r="AC98" i="242"/>
  <c r="AY98" i="242" s="1"/>
  <c r="AZ98" i="242" s="1"/>
  <c r="Z98" i="242"/>
  <c r="D98" i="242"/>
  <c r="AX83" i="242"/>
  <c r="AW83" i="242"/>
  <c r="Z83" i="242"/>
  <c r="AC83" i="242" s="1"/>
  <c r="D83" i="242"/>
  <c r="AX81" i="242"/>
  <c r="AW81" i="242"/>
  <c r="Z81" i="242"/>
  <c r="AC81" i="242" s="1"/>
  <c r="D81" i="242"/>
  <c r="AY79" i="242"/>
  <c r="AZ79" i="242" s="1"/>
  <c r="AX79" i="242"/>
  <c r="AW79" i="242"/>
  <c r="Z79" i="242"/>
  <c r="AC79" i="242" s="1"/>
  <c r="BA79" i="242" s="1"/>
  <c r="D79" i="242"/>
  <c r="AX77" i="242"/>
  <c r="AW77" i="242"/>
  <c r="Z77" i="242"/>
  <c r="AC77" i="242" s="1"/>
  <c r="D77" i="242"/>
  <c r="AX75" i="242"/>
  <c r="AW75" i="242"/>
  <c r="Z75" i="242"/>
  <c r="AC75" i="242" s="1"/>
  <c r="D75" i="242"/>
  <c r="AX73" i="242"/>
  <c r="AW73" i="242"/>
  <c r="Z73" i="242"/>
  <c r="AC73" i="242" s="1"/>
  <c r="D73" i="242"/>
  <c r="AX71" i="242"/>
  <c r="AW71" i="242"/>
  <c r="Z71" i="242"/>
  <c r="AC71" i="242" s="1"/>
  <c r="BA71" i="242" s="1"/>
  <c r="D71" i="242"/>
  <c r="AX69" i="242"/>
  <c r="AW69" i="242"/>
  <c r="Z69" i="242"/>
  <c r="AC69" i="242" s="1"/>
  <c r="D69" i="242"/>
  <c r="AX67" i="242"/>
  <c r="AW67" i="242"/>
  <c r="Z67" i="242"/>
  <c r="AC67" i="242" s="1"/>
  <c r="AY67" i="242" s="1"/>
  <c r="AZ67" i="242" s="1"/>
  <c r="D67" i="242"/>
  <c r="AX65" i="242"/>
  <c r="AW65" i="242"/>
  <c r="Z65" i="242"/>
  <c r="AC65" i="242" s="1"/>
  <c r="D65" i="242"/>
  <c r="AX63" i="242"/>
  <c r="AW63" i="242"/>
  <c r="Z63" i="242"/>
  <c r="AC63" i="242" s="1"/>
  <c r="BA63" i="242" s="1"/>
  <c r="D63" i="242"/>
  <c r="AX61" i="242"/>
  <c r="AW61" i="242"/>
  <c r="Z61" i="242"/>
  <c r="AC61" i="242" s="1"/>
  <c r="D61" i="242"/>
  <c r="AX59" i="242"/>
  <c r="AW59" i="242"/>
  <c r="Z59" i="242"/>
  <c r="AC59" i="242" s="1"/>
  <c r="AY59" i="242" s="1"/>
  <c r="AZ59" i="242" s="1"/>
  <c r="D59" i="242"/>
  <c r="AX57" i="242"/>
  <c r="AW57" i="242"/>
  <c r="Z57" i="242"/>
  <c r="AC57" i="242" s="1"/>
  <c r="D57" i="242"/>
  <c r="AX55" i="242"/>
  <c r="AW55" i="242"/>
  <c r="Z55" i="242"/>
  <c r="AC55" i="242" s="1"/>
  <c r="BA55" i="242" s="1"/>
  <c r="D55" i="242"/>
  <c r="AX40" i="242"/>
  <c r="AW40" i="242"/>
  <c r="Z40" i="242"/>
  <c r="AC40" i="242" s="1"/>
  <c r="BA40" i="242" s="1"/>
  <c r="D40" i="242"/>
  <c r="AX38" i="242"/>
  <c r="AW38" i="242"/>
  <c r="AC38" i="242"/>
  <c r="BA38" i="242" s="1"/>
  <c r="Z38" i="242"/>
  <c r="D38" i="242"/>
  <c r="AX36" i="242"/>
  <c r="AW36" i="242"/>
  <c r="Z36" i="242"/>
  <c r="AC36" i="242" s="1"/>
  <c r="D36" i="242"/>
  <c r="AX34" i="242"/>
  <c r="AW34" i="242"/>
  <c r="Z34" i="242"/>
  <c r="AC34" i="242" s="1"/>
  <c r="D34" i="242"/>
  <c r="AY32" i="242"/>
  <c r="AZ32" i="242" s="1"/>
  <c r="AX32" i="242"/>
  <c r="AW32" i="242"/>
  <c r="Z32" i="242"/>
  <c r="AC32" i="242" s="1"/>
  <c r="BA32" i="242" s="1"/>
  <c r="D32" i="242"/>
  <c r="AX30" i="242"/>
  <c r="AW30" i="242"/>
  <c r="Z30" i="242"/>
  <c r="AC30" i="242" s="1"/>
  <c r="AY30" i="242" s="1"/>
  <c r="AZ30" i="242" s="1"/>
  <c r="D30" i="242"/>
  <c r="AX28" i="242"/>
  <c r="AW28" i="242"/>
  <c r="Z28" i="242"/>
  <c r="AC28" i="242" s="1"/>
  <c r="AY28" i="242" s="1"/>
  <c r="AZ28" i="242" s="1"/>
  <c r="D28" i="242"/>
  <c r="AX26" i="242"/>
  <c r="AW26" i="242"/>
  <c r="Z26" i="242"/>
  <c r="AC26" i="242" s="1"/>
  <c r="BA26" i="242" s="1"/>
  <c r="D26" i="242"/>
  <c r="AX24" i="242"/>
  <c r="AW24" i="242"/>
  <c r="Z24" i="242"/>
  <c r="AC24" i="242" s="1"/>
  <c r="BA24" i="242" s="1"/>
  <c r="D24" i="242"/>
  <c r="AX22" i="242"/>
  <c r="AW22" i="242"/>
  <c r="Z22" i="242"/>
  <c r="AC22" i="242" s="1"/>
  <c r="D22" i="242"/>
  <c r="AX20" i="242"/>
  <c r="AW20" i="242"/>
  <c r="Z20" i="242"/>
  <c r="AC20" i="242" s="1"/>
  <c r="AY20" i="242" s="1"/>
  <c r="AZ20" i="242" s="1"/>
  <c r="D20" i="242"/>
  <c r="AX18" i="242"/>
  <c r="AW18" i="242"/>
  <c r="Z18" i="242"/>
  <c r="AC18" i="242" s="1"/>
  <c r="D18" i="242"/>
  <c r="AX16" i="242"/>
  <c r="AW16" i="242"/>
  <c r="Z16" i="242"/>
  <c r="AC16" i="242" s="1"/>
  <c r="BA16" i="242" s="1"/>
  <c r="D16" i="242"/>
  <c r="AX14" i="242"/>
  <c r="AW14" i="242"/>
  <c r="Z14" i="242"/>
  <c r="AC14" i="242" s="1"/>
  <c r="D14" i="242"/>
  <c r="AX12" i="242"/>
  <c r="AW12" i="242"/>
  <c r="Z12" i="242"/>
  <c r="AC12" i="242" s="1"/>
  <c r="D12" i="242"/>
  <c r="AH6" i="242"/>
  <c r="AH178" i="242" s="1"/>
  <c r="AH4" i="242"/>
  <c r="AH47" i="242" s="1"/>
  <c r="AV2" i="242"/>
  <c r="AV157" i="242" s="1"/>
  <c r="H2" i="242"/>
  <c r="H45" i="242" s="1"/>
  <c r="B2" i="242"/>
  <c r="B45" i="242" s="1"/>
  <c r="AX212" i="241"/>
  <c r="AW212" i="241"/>
  <c r="Z212" i="241"/>
  <c r="AC212" i="241" s="1"/>
  <c r="D212" i="241"/>
  <c r="AX210" i="241"/>
  <c r="AW210" i="241"/>
  <c r="Z210" i="241"/>
  <c r="AC210" i="241" s="1"/>
  <c r="BA210" i="241" s="1"/>
  <c r="D210" i="241"/>
  <c r="AX208" i="241"/>
  <c r="AW208" i="241"/>
  <c r="Z208" i="241"/>
  <c r="AC208" i="241" s="1"/>
  <c r="AY208" i="241" s="1"/>
  <c r="AZ208" i="241" s="1"/>
  <c r="D208" i="241"/>
  <c r="AX206" i="241"/>
  <c r="AW206" i="241"/>
  <c r="Z206" i="241"/>
  <c r="AC206" i="241" s="1"/>
  <c r="AY206" i="241" s="1"/>
  <c r="AZ206" i="241" s="1"/>
  <c r="D206" i="241"/>
  <c r="AX204" i="241"/>
  <c r="AW204" i="241"/>
  <c r="Z204" i="241"/>
  <c r="AC204" i="241" s="1"/>
  <c r="BA204" i="241" s="1"/>
  <c r="D204" i="241"/>
  <c r="AX202" i="241"/>
  <c r="AW202" i="241"/>
  <c r="Z202" i="241"/>
  <c r="AC202" i="241" s="1"/>
  <c r="BA202" i="241" s="1"/>
  <c r="D202" i="241"/>
  <c r="AX200" i="241"/>
  <c r="AW200" i="241"/>
  <c r="Z200" i="241"/>
  <c r="AC200" i="241" s="1"/>
  <c r="D200" i="241"/>
  <c r="AX198" i="241"/>
  <c r="AW198" i="241"/>
  <c r="Z198" i="241"/>
  <c r="AC198" i="241" s="1"/>
  <c r="D198" i="241"/>
  <c r="AX196" i="241"/>
  <c r="AW196" i="241"/>
  <c r="Z196" i="241"/>
  <c r="AC196" i="241" s="1"/>
  <c r="D196" i="241"/>
  <c r="AX194" i="241"/>
  <c r="AW194" i="241"/>
  <c r="Z194" i="241"/>
  <c r="AC194" i="241" s="1"/>
  <c r="BA194" i="241" s="1"/>
  <c r="D194" i="241"/>
  <c r="AX192" i="241"/>
  <c r="AW192" i="241"/>
  <c r="AC192" i="241"/>
  <c r="AY192" i="241" s="1"/>
  <c r="AZ192" i="241" s="1"/>
  <c r="Z192" i="241"/>
  <c r="D192" i="241"/>
  <c r="AX190" i="241"/>
  <c r="AW190" i="241"/>
  <c r="Z190" i="241"/>
  <c r="AC190" i="241" s="1"/>
  <c r="D190" i="241"/>
  <c r="AX188" i="241"/>
  <c r="AW188" i="241"/>
  <c r="Z188" i="241"/>
  <c r="AC188" i="241" s="1"/>
  <c r="D188" i="241"/>
  <c r="AY186" i="241"/>
  <c r="AZ186" i="241" s="1"/>
  <c r="AX186" i="241"/>
  <c r="AW186" i="241"/>
  <c r="Z186" i="241"/>
  <c r="AC186" i="241" s="1"/>
  <c r="BA186" i="241" s="1"/>
  <c r="D186" i="241"/>
  <c r="AX184" i="241"/>
  <c r="AW184" i="241"/>
  <c r="Z184" i="241"/>
  <c r="AC184" i="241" s="1"/>
  <c r="D184" i="241"/>
  <c r="AX169" i="241"/>
  <c r="AW169" i="241"/>
  <c r="Z169" i="241"/>
  <c r="AC169" i="241" s="1"/>
  <c r="AY169" i="241" s="1"/>
  <c r="AZ169" i="241" s="1"/>
  <c r="D169" i="241"/>
  <c r="AX167" i="241"/>
  <c r="AW167" i="241"/>
  <c r="Z167" i="241"/>
  <c r="AC167" i="241" s="1"/>
  <c r="AY167" i="241" s="1"/>
  <c r="AZ167" i="241" s="1"/>
  <c r="D167" i="241"/>
  <c r="AX165" i="241"/>
  <c r="AW165" i="241"/>
  <c r="Z165" i="241"/>
  <c r="AC165" i="241" s="1"/>
  <c r="D165" i="241"/>
  <c r="AX163" i="241"/>
  <c r="AW163" i="241"/>
  <c r="Z163" i="241"/>
  <c r="AC163" i="241" s="1"/>
  <c r="BA163" i="241" s="1"/>
  <c r="D163" i="241"/>
  <c r="AX161" i="241"/>
  <c r="AW161" i="241"/>
  <c r="AC161" i="241"/>
  <c r="BA161" i="241" s="1"/>
  <c r="Z161" i="241"/>
  <c r="D161" i="241"/>
  <c r="AX159" i="241"/>
  <c r="AW159" i="241"/>
  <c r="Z159" i="241"/>
  <c r="AC159" i="241" s="1"/>
  <c r="D159" i="241"/>
  <c r="AX157" i="241"/>
  <c r="AW157" i="241"/>
  <c r="Z157" i="241"/>
  <c r="AC157" i="241" s="1"/>
  <c r="D157" i="241"/>
  <c r="AX155" i="241"/>
  <c r="AW155" i="241"/>
  <c r="Z155" i="241"/>
  <c r="AC155" i="241" s="1"/>
  <c r="BA155" i="241" s="1"/>
  <c r="D155" i="241"/>
  <c r="AX153" i="241"/>
  <c r="AW153" i="241"/>
  <c r="Z153" i="241"/>
  <c r="AC153" i="241" s="1"/>
  <c r="BA153" i="241" s="1"/>
  <c r="D153" i="241"/>
  <c r="AX151" i="241"/>
  <c r="AW151" i="241"/>
  <c r="Z151" i="241"/>
  <c r="AC151" i="241" s="1"/>
  <c r="D151" i="241"/>
  <c r="AX149" i="241"/>
  <c r="AW149" i="241"/>
  <c r="Z149" i="241"/>
  <c r="AC149" i="241" s="1"/>
  <c r="D149" i="241"/>
  <c r="AX147" i="241"/>
  <c r="AW147" i="241"/>
  <c r="Z147" i="241"/>
  <c r="AC147" i="241" s="1"/>
  <c r="BA147" i="241" s="1"/>
  <c r="D147" i="241"/>
  <c r="AX145" i="241"/>
  <c r="AW145" i="241"/>
  <c r="Z145" i="241"/>
  <c r="AC145" i="241" s="1"/>
  <c r="D145" i="241"/>
  <c r="AX143" i="241"/>
  <c r="AW143" i="241"/>
  <c r="Z143" i="241"/>
  <c r="AC143" i="241" s="1"/>
  <c r="D143" i="241"/>
  <c r="AX141" i="241"/>
  <c r="AW141" i="241"/>
  <c r="Z141" i="241"/>
  <c r="AC141" i="241" s="1"/>
  <c r="D141" i="241"/>
  <c r="AX126" i="241"/>
  <c r="AW126" i="241"/>
  <c r="Z126" i="241"/>
  <c r="AC126" i="241" s="1"/>
  <c r="D126" i="241"/>
  <c r="AX124" i="241"/>
  <c r="AW124" i="241"/>
  <c r="Z124" i="241"/>
  <c r="AC124" i="241" s="1"/>
  <c r="BA124" i="241" s="1"/>
  <c r="D124" i="241"/>
  <c r="AX122" i="241"/>
  <c r="AW122" i="241"/>
  <c r="Z122" i="241"/>
  <c r="AC122" i="241" s="1"/>
  <c r="D122" i="241"/>
  <c r="AX120" i="241"/>
  <c r="AW120" i="241"/>
  <c r="Z120" i="241"/>
  <c r="AC120" i="241" s="1"/>
  <c r="D120" i="241"/>
  <c r="AX118" i="241"/>
  <c r="AW118" i="241"/>
  <c r="Z118" i="241"/>
  <c r="AC118" i="241" s="1"/>
  <c r="D118" i="241"/>
  <c r="AX116" i="241"/>
  <c r="AW116" i="241"/>
  <c r="Z116" i="241"/>
  <c r="AC116" i="241" s="1"/>
  <c r="D116" i="241"/>
  <c r="AX114" i="241"/>
  <c r="AW114" i="241"/>
  <c r="AC114" i="241"/>
  <c r="AY114" i="241" s="1"/>
  <c r="AZ114" i="241" s="1"/>
  <c r="Z114" i="241"/>
  <c r="D114" i="241"/>
  <c r="AX112" i="241"/>
  <c r="AW112" i="241"/>
  <c r="Z112" i="241"/>
  <c r="AC112" i="241" s="1"/>
  <c r="D112" i="241"/>
  <c r="AX110" i="241"/>
  <c r="AW110" i="241"/>
  <c r="Z110" i="241"/>
  <c r="AC110" i="241" s="1"/>
  <c r="D110" i="241"/>
  <c r="AX108" i="241"/>
  <c r="AW108" i="241"/>
  <c r="AC108" i="241"/>
  <c r="BA108" i="241" s="1"/>
  <c r="Z108" i="241"/>
  <c r="D108" i="241"/>
  <c r="AX106" i="241"/>
  <c r="AW106" i="241"/>
  <c r="Z106" i="241"/>
  <c r="AC106" i="241" s="1"/>
  <c r="D106" i="241"/>
  <c r="AX104" i="241"/>
  <c r="AW104" i="241"/>
  <c r="Z104" i="241"/>
  <c r="AC104" i="241" s="1"/>
  <c r="D104" i="241"/>
  <c r="AX102" i="241"/>
  <c r="AW102" i="241"/>
  <c r="Z102" i="241"/>
  <c r="AC102" i="241" s="1"/>
  <c r="D102" i="241"/>
  <c r="AX100" i="241"/>
  <c r="AW100" i="241"/>
  <c r="Z100" i="241"/>
  <c r="AC100" i="241" s="1"/>
  <c r="D100" i="241"/>
  <c r="AX98" i="241"/>
  <c r="AW98" i="241"/>
  <c r="Z98" i="241"/>
  <c r="AC98" i="241" s="1"/>
  <c r="AY98" i="241" s="1"/>
  <c r="AZ98" i="241" s="1"/>
  <c r="D98" i="241"/>
  <c r="AX83" i="241"/>
  <c r="AW83" i="241"/>
  <c r="Z83" i="241"/>
  <c r="AC83" i="241" s="1"/>
  <c r="D83" i="241"/>
  <c r="AX81" i="241"/>
  <c r="AW81" i="241"/>
  <c r="Z81" i="241"/>
  <c r="AC81" i="241" s="1"/>
  <c r="D81" i="241"/>
  <c r="AX79" i="241"/>
  <c r="AW79" i="241"/>
  <c r="Z79" i="241"/>
  <c r="AC79" i="241" s="1"/>
  <c r="D79" i="241"/>
  <c r="AX77" i="241"/>
  <c r="AW77" i="241"/>
  <c r="Z77" i="241"/>
  <c r="AC77" i="241" s="1"/>
  <c r="D77" i="241"/>
  <c r="AX75" i="241"/>
  <c r="AW75" i="241"/>
  <c r="Z75" i="241"/>
  <c r="AC75" i="241" s="1"/>
  <c r="AY75" i="241" s="1"/>
  <c r="AZ75" i="241" s="1"/>
  <c r="D75" i="241"/>
  <c r="AX73" i="241"/>
  <c r="AW73" i="241"/>
  <c r="Z73" i="241"/>
  <c r="AC73" i="241" s="1"/>
  <c r="D73" i="241"/>
  <c r="AX71" i="241"/>
  <c r="AW71" i="241"/>
  <c r="Z71" i="241"/>
  <c r="AC71" i="241" s="1"/>
  <c r="D71" i="241"/>
  <c r="AX69" i="241"/>
  <c r="AW69" i="241"/>
  <c r="Z69" i="241"/>
  <c r="AC69" i="241" s="1"/>
  <c r="BA69" i="241" s="1"/>
  <c r="D69" i="241"/>
  <c r="AX67" i="241"/>
  <c r="AW67" i="241"/>
  <c r="Z67" i="241"/>
  <c r="AC67" i="241" s="1"/>
  <c r="D67" i="241"/>
  <c r="AX65" i="241"/>
  <c r="AW65" i="241"/>
  <c r="Z65" i="241"/>
  <c r="AC65" i="241" s="1"/>
  <c r="D65" i="241"/>
  <c r="AX63" i="241"/>
  <c r="AW63" i="241"/>
  <c r="Z63" i="241"/>
  <c r="AC63" i="241" s="1"/>
  <c r="D63" i="241"/>
  <c r="AX61" i="241"/>
  <c r="AW61" i="241"/>
  <c r="Z61" i="241"/>
  <c r="AC61" i="241" s="1"/>
  <c r="D61" i="241"/>
  <c r="AX59" i="241"/>
  <c r="AW59" i="241"/>
  <c r="Z59" i="241"/>
  <c r="AC59" i="241" s="1"/>
  <c r="AY59" i="241" s="1"/>
  <c r="AZ59" i="241" s="1"/>
  <c r="D59" i="241"/>
  <c r="AX57" i="241"/>
  <c r="AW57" i="241"/>
  <c r="Z57" i="241"/>
  <c r="AC57" i="241" s="1"/>
  <c r="D57" i="241"/>
  <c r="AX55" i="241"/>
  <c r="AW55" i="241"/>
  <c r="Z55" i="241"/>
  <c r="AC55" i="241" s="1"/>
  <c r="D55" i="241"/>
  <c r="AX40" i="241"/>
  <c r="AW40" i="241"/>
  <c r="Z40" i="241"/>
  <c r="AC40" i="241" s="1"/>
  <c r="D40" i="241"/>
  <c r="AX38" i="241"/>
  <c r="AW38" i="241"/>
  <c r="Z38" i="241"/>
  <c r="AC38" i="241" s="1"/>
  <c r="D38" i="241"/>
  <c r="AX36" i="241"/>
  <c r="AW36" i="241"/>
  <c r="Z36" i="241"/>
  <c r="AC36" i="241" s="1"/>
  <c r="BA36" i="241" s="1"/>
  <c r="D36" i="241"/>
  <c r="AX34" i="241"/>
  <c r="AW34" i="241"/>
  <c r="Z34" i="241"/>
  <c r="AC34" i="241" s="1"/>
  <c r="D34" i="241"/>
  <c r="AX32" i="241"/>
  <c r="AW32" i="241"/>
  <c r="Z32" i="241"/>
  <c r="AC32" i="241" s="1"/>
  <c r="D32" i="241"/>
  <c r="AX30" i="241"/>
  <c r="AW30" i="241"/>
  <c r="Z30" i="241"/>
  <c r="AC30" i="241" s="1"/>
  <c r="BA30" i="241" s="1"/>
  <c r="D30" i="241"/>
  <c r="AX28" i="241"/>
  <c r="AW28" i="241"/>
  <c r="Z28" i="241"/>
  <c r="AC28" i="241" s="1"/>
  <c r="D28" i="241"/>
  <c r="AX26" i="241"/>
  <c r="AW26" i="241"/>
  <c r="Z26" i="241"/>
  <c r="AC26" i="241" s="1"/>
  <c r="D26" i="241"/>
  <c r="AX24" i="241"/>
  <c r="AW24" i="241"/>
  <c r="Z24" i="241"/>
  <c r="AC24" i="241" s="1"/>
  <c r="D24" i="241"/>
  <c r="AX22" i="241"/>
  <c r="AW22" i="241"/>
  <c r="Z22" i="241"/>
  <c r="AC22" i="241" s="1"/>
  <c r="D22" i="241"/>
  <c r="AX20" i="241"/>
  <c r="AW20" i="241"/>
  <c r="AC20" i="241"/>
  <c r="BA20" i="241" s="1"/>
  <c r="Z20" i="241"/>
  <c r="D20" i="241"/>
  <c r="AX18" i="241"/>
  <c r="AW18" i="241"/>
  <c r="Z18" i="241"/>
  <c r="AC18" i="241" s="1"/>
  <c r="D18" i="241"/>
  <c r="AX16" i="241"/>
  <c r="AW16" i="241"/>
  <c r="Z16" i="241"/>
  <c r="AC16" i="241" s="1"/>
  <c r="D16" i="241"/>
  <c r="AX14" i="241"/>
  <c r="AW14" i="241"/>
  <c r="AC14" i="241"/>
  <c r="BA14" i="241" s="1"/>
  <c r="Z14" i="241"/>
  <c r="D14" i="241"/>
  <c r="AX12" i="241"/>
  <c r="AW12" i="241"/>
  <c r="Z12" i="241"/>
  <c r="AC12" i="241" s="1"/>
  <c r="D12" i="241"/>
  <c r="AH6" i="241"/>
  <c r="AH178" i="241" s="1"/>
  <c r="AH4" i="241"/>
  <c r="AH176" i="241" s="1"/>
  <c r="AV2" i="241"/>
  <c r="AV159" i="241" s="1"/>
  <c r="H2" i="241"/>
  <c r="H45" i="241" s="1"/>
  <c r="B2" i="241"/>
  <c r="B45" i="241" s="1"/>
  <c r="BA22" i="242" l="1"/>
  <c r="AY22" i="242"/>
  <c r="AZ22" i="242" s="1"/>
  <c r="AY122" i="242"/>
  <c r="AZ122" i="242" s="1"/>
  <c r="BA122" i="242"/>
  <c r="BA26" i="244"/>
  <c r="AY26" i="244"/>
  <c r="AZ26" i="244" s="1"/>
  <c r="BA77" i="242"/>
  <c r="AY77" i="242"/>
  <c r="AZ77" i="242" s="1"/>
  <c r="AY83" i="242"/>
  <c r="AZ83" i="242" s="1"/>
  <c r="BA83" i="242"/>
  <c r="AY108" i="242"/>
  <c r="AZ108" i="242" s="1"/>
  <c r="BA108" i="242"/>
  <c r="AY206" i="244"/>
  <c r="AZ206" i="244" s="1"/>
  <c r="BA206" i="244"/>
  <c r="BA210" i="245"/>
  <c r="AY210" i="245"/>
  <c r="AZ210" i="245" s="1"/>
  <c r="BA155" i="242"/>
  <c r="AY155" i="242"/>
  <c r="AZ155" i="242" s="1"/>
  <c r="AY161" i="242"/>
  <c r="AZ161" i="242" s="1"/>
  <c r="BA161" i="242"/>
  <c r="BA104" i="244"/>
  <c r="AY104" i="244"/>
  <c r="AZ104" i="244" s="1"/>
  <c r="BA12" i="246"/>
  <c r="AY12" i="246"/>
  <c r="AZ12" i="246" s="1"/>
  <c r="BA102" i="247"/>
  <c r="AY102" i="247"/>
  <c r="AZ102" i="247" s="1"/>
  <c r="AY184" i="247"/>
  <c r="AZ184" i="247" s="1"/>
  <c r="BA184" i="247"/>
  <c r="BA196" i="247"/>
  <c r="AY196" i="247"/>
  <c r="AZ196" i="247" s="1"/>
  <c r="AY159" i="248"/>
  <c r="AZ159" i="248" s="1"/>
  <c r="BA159" i="248"/>
  <c r="BA61" i="242"/>
  <c r="AY61" i="242"/>
  <c r="AZ61" i="242" s="1"/>
  <c r="BA200" i="241"/>
  <c r="AY200" i="241"/>
  <c r="AZ200" i="241" s="1"/>
  <c r="AY198" i="242"/>
  <c r="AZ198" i="242" s="1"/>
  <c r="BA198" i="242"/>
  <c r="BA206" i="245"/>
  <c r="AY206" i="245"/>
  <c r="AZ206" i="245" s="1"/>
  <c r="BA65" i="246"/>
  <c r="AY65" i="246"/>
  <c r="AZ65" i="246" s="1"/>
  <c r="AY104" i="248"/>
  <c r="AZ104" i="248" s="1"/>
  <c r="BA104" i="248"/>
  <c r="AY14" i="242"/>
  <c r="AZ14" i="242" s="1"/>
  <c r="BA14" i="242"/>
  <c r="BA210" i="242"/>
  <c r="AY210" i="242"/>
  <c r="AZ210" i="242" s="1"/>
  <c r="AY126" i="243"/>
  <c r="AZ126" i="243" s="1"/>
  <c r="BA126" i="243"/>
  <c r="AY161" i="244"/>
  <c r="AZ161" i="244" s="1"/>
  <c r="BA161" i="244"/>
  <c r="BA14" i="245"/>
  <c r="AY14" i="245"/>
  <c r="AZ14" i="245" s="1"/>
  <c r="AY16" i="247"/>
  <c r="AZ16" i="247" s="1"/>
  <c r="BA16" i="247"/>
  <c r="BA184" i="241"/>
  <c r="AY184" i="241"/>
  <c r="AZ184" i="241" s="1"/>
  <c r="AY69" i="243"/>
  <c r="AZ69" i="243" s="1"/>
  <c r="BA69" i="243"/>
  <c r="BA81" i="244"/>
  <c r="AY81" i="244"/>
  <c r="AZ81" i="244" s="1"/>
  <c r="BA208" i="244"/>
  <c r="AY208" i="244"/>
  <c r="AZ208" i="244" s="1"/>
  <c r="AY190" i="241"/>
  <c r="AZ190" i="241" s="1"/>
  <c r="BA190" i="241"/>
  <c r="AY69" i="242"/>
  <c r="AZ69" i="242" s="1"/>
  <c r="BA69" i="242"/>
  <c r="BA145" i="244"/>
  <c r="AY145" i="244"/>
  <c r="AZ145" i="244" s="1"/>
  <c r="AY14" i="246"/>
  <c r="AZ14" i="246" s="1"/>
  <c r="BA14" i="246"/>
  <c r="BA71" i="248"/>
  <c r="AY71" i="248"/>
  <c r="AZ71" i="248" s="1"/>
  <c r="BA157" i="242"/>
  <c r="AY157" i="242"/>
  <c r="AZ157" i="242" s="1"/>
  <c r="BA194" i="242"/>
  <c r="AY194" i="242"/>
  <c r="AZ194" i="242" s="1"/>
  <c r="BA67" i="246"/>
  <c r="AY67" i="246"/>
  <c r="AZ67" i="246" s="1"/>
  <c r="AY147" i="246"/>
  <c r="AZ147" i="246" s="1"/>
  <c r="BA147" i="246"/>
  <c r="BA71" i="243"/>
  <c r="AY71" i="243"/>
  <c r="AZ71" i="243" s="1"/>
  <c r="BA83" i="244"/>
  <c r="AY83" i="244"/>
  <c r="AZ83" i="244" s="1"/>
  <c r="AY28" i="245"/>
  <c r="AZ28" i="245" s="1"/>
  <c r="BA28" i="245"/>
  <c r="BA157" i="247"/>
  <c r="AY157" i="247"/>
  <c r="AZ157" i="247" s="1"/>
  <c r="AY159" i="242"/>
  <c r="AZ159" i="242" s="1"/>
  <c r="BA159" i="242"/>
  <c r="AY153" i="245"/>
  <c r="AZ153" i="245" s="1"/>
  <c r="BA153" i="245"/>
  <c r="AY16" i="246"/>
  <c r="AZ16" i="246" s="1"/>
  <c r="BA16" i="246"/>
  <c r="BA194" i="247"/>
  <c r="AY194" i="247"/>
  <c r="AZ194" i="247" s="1"/>
  <c r="AY106" i="245"/>
  <c r="AZ106" i="245" s="1"/>
  <c r="BA106" i="245"/>
  <c r="AY198" i="248"/>
  <c r="AZ198" i="248" s="1"/>
  <c r="BA198" i="248"/>
  <c r="BA100" i="242"/>
  <c r="AY100" i="242"/>
  <c r="AZ100" i="242" s="1"/>
  <c r="AY59" i="243"/>
  <c r="AZ59" i="243" s="1"/>
  <c r="BA59" i="243"/>
  <c r="AY12" i="242"/>
  <c r="AZ12" i="242" s="1"/>
  <c r="BA12" i="242"/>
  <c r="AY124" i="242"/>
  <c r="AZ124" i="242" s="1"/>
  <c r="BA124" i="242"/>
  <c r="BA55" i="243"/>
  <c r="AY55" i="243"/>
  <c r="AZ55" i="243" s="1"/>
  <c r="AY118" i="242"/>
  <c r="AZ118" i="242" s="1"/>
  <c r="BA12" i="245"/>
  <c r="BA141" i="247"/>
  <c r="AY141" i="247"/>
  <c r="AZ141" i="247" s="1"/>
  <c r="AY198" i="247"/>
  <c r="AZ198" i="247" s="1"/>
  <c r="BA198" i="247"/>
  <c r="AY65" i="249"/>
  <c r="AZ65" i="249" s="1"/>
  <c r="BA65" i="249"/>
  <c r="BA65" i="251"/>
  <c r="AY65" i="251"/>
  <c r="AZ65" i="251" s="1"/>
  <c r="BA124" i="251"/>
  <c r="AY124" i="251"/>
  <c r="AZ124" i="251" s="1"/>
  <c r="BA38" i="252"/>
  <c r="AY38" i="252"/>
  <c r="AZ38" i="252" s="1"/>
  <c r="AY104" i="252"/>
  <c r="AZ104" i="252" s="1"/>
  <c r="BA104" i="252"/>
  <c r="BA202" i="252"/>
  <c r="AY202" i="252"/>
  <c r="AZ202" i="252" s="1"/>
  <c r="BA118" i="259"/>
  <c r="AY118" i="259"/>
  <c r="AZ118" i="259" s="1"/>
  <c r="BA196" i="259"/>
  <c r="AY196" i="259"/>
  <c r="AZ196" i="259" s="1"/>
  <c r="BA104" i="243"/>
  <c r="BA141" i="245"/>
  <c r="AY192" i="245"/>
  <c r="AZ192" i="245" s="1"/>
  <c r="BA192" i="245"/>
  <c r="AY104" i="246"/>
  <c r="AZ104" i="246" s="1"/>
  <c r="AY165" i="247"/>
  <c r="AZ165" i="247" s="1"/>
  <c r="BA30" i="249"/>
  <c r="AY30" i="249"/>
  <c r="AZ30" i="249" s="1"/>
  <c r="BA34" i="249"/>
  <c r="BA110" i="249"/>
  <c r="BA98" i="250"/>
  <c r="AY98" i="250"/>
  <c r="AZ98" i="250" s="1"/>
  <c r="BA202" i="251"/>
  <c r="AY202" i="251"/>
  <c r="AZ202" i="251" s="1"/>
  <c r="AY212" i="253"/>
  <c r="AZ212" i="253" s="1"/>
  <c r="BA212" i="253"/>
  <c r="BA55" i="254"/>
  <c r="AY55" i="254"/>
  <c r="AZ55" i="254" s="1"/>
  <c r="BA20" i="256"/>
  <c r="AY20" i="256"/>
  <c r="AZ20" i="256" s="1"/>
  <c r="BA36" i="257"/>
  <c r="AY36" i="257"/>
  <c r="AZ36" i="257" s="1"/>
  <c r="BA208" i="259"/>
  <c r="AY208" i="259"/>
  <c r="AZ208" i="259" s="1"/>
  <c r="AY161" i="241"/>
  <c r="AZ161" i="241" s="1"/>
  <c r="AY38" i="242"/>
  <c r="AZ38" i="242" s="1"/>
  <c r="AY106" i="244"/>
  <c r="AZ106" i="244" s="1"/>
  <c r="AY40" i="242"/>
  <c r="AZ40" i="242" s="1"/>
  <c r="AY141" i="242"/>
  <c r="AZ141" i="242" s="1"/>
  <c r="AH92" i="243"/>
  <c r="AY106" i="243"/>
  <c r="AZ106" i="243" s="1"/>
  <c r="AY116" i="243"/>
  <c r="AZ116" i="243" s="1"/>
  <c r="AY65" i="244"/>
  <c r="AZ65" i="244" s="1"/>
  <c r="AY122" i="244"/>
  <c r="AZ122" i="244" s="1"/>
  <c r="AY165" i="244"/>
  <c r="AZ165" i="244" s="1"/>
  <c r="AY192" i="244"/>
  <c r="AZ192" i="244" s="1"/>
  <c r="AY79" i="245"/>
  <c r="AZ79" i="245" s="1"/>
  <c r="AY169" i="245"/>
  <c r="AZ169" i="245" s="1"/>
  <c r="BA169" i="245"/>
  <c r="BA198" i="246"/>
  <c r="AY212" i="247"/>
  <c r="AZ212" i="247" s="1"/>
  <c r="AY18" i="248"/>
  <c r="AZ18" i="248" s="1"/>
  <c r="BA73" i="248"/>
  <c r="AY73" i="248"/>
  <c r="AZ73" i="248" s="1"/>
  <c r="BA167" i="249"/>
  <c r="AY167" i="249"/>
  <c r="AZ167" i="249" s="1"/>
  <c r="AY18" i="251"/>
  <c r="AZ18" i="251" s="1"/>
  <c r="BA18" i="251"/>
  <c r="BA30" i="251"/>
  <c r="AY30" i="251"/>
  <c r="AZ30" i="251" s="1"/>
  <c r="BA69" i="252"/>
  <c r="AY69" i="252"/>
  <c r="AZ69" i="252" s="1"/>
  <c r="AY73" i="254"/>
  <c r="AZ73" i="254" s="1"/>
  <c r="BA73" i="254"/>
  <c r="BA61" i="255"/>
  <c r="AY61" i="255"/>
  <c r="AZ61" i="255" s="1"/>
  <c r="BA192" i="256"/>
  <c r="AY192" i="256"/>
  <c r="AZ192" i="256" s="1"/>
  <c r="BA77" i="257"/>
  <c r="AY77" i="257"/>
  <c r="AZ77" i="257" s="1"/>
  <c r="BA100" i="257"/>
  <c r="AY100" i="257"/>
  <c r="AZ100" i="257" s="1"/>
  <c r="BA147" i="258"/>
  <c r="AY147" i="258"/>
  <c r="AZ147" i="258" s="1"/>
  <c r="AY159" i="258"/>
  <c r="AZ159" i="258" s="1"/>
  <c r="BA159" i="258"/>
  <c r="AY16" i="243"/>
  <c r="AZ16" i="243" s="1"/>
  <c r="BA124" i="243"/>
  <c r="AY24" i="242"/>
  <c r="AZ24" i="242" s="1"/>
  <c r="BA73" i="243"/>
  <c r="AY163" i="241"/>
  <c r="AZ163" i="241" s="1"/>
  <c r="AY63" i="242"/>
  <c r="AZ63" i="242" s="1"/>
  <c r="AY124" i="245"/>
  <c r="AZ124" i="245" s="1"/>
  <c r="BA165" i="245"/>
  <c r="AY165" i="245"/>
  <c r="AZ165" i="245" s="1"/>
  <c r="BA159" i="246"/>
  <c r="AY194" i="246"/>
  <c r="AZ194" i="246" s="1"/>
  <c r="BA28" i="247"/>
  <c r="AY28" i="247"/>
  <c r="AZ28" i="247" s="1"/>
  <c r="AY151" i="247"/>
  <c r="AZ151" i="247" s="1"/>
  <c r="BA167" i="247"/>
  <c r="AY167" i="247"/>
  <c r="AZ167" i="247" s="1"/>
  <c r="BA208" i="247"/>
  <c r="BA57" i="248"/>
  <c r="AY57" i="248"/>
  <c r="AZ57" i="248" s="1"/>
  <c r="BA100" i="248"/>
  <c r="BA143" i="248"/>
  <c r="BA20" i="249"/>
  <c r="AY20" i="249"/>
  <c r="AZ20" i="249" s="1"/>
  <c r="BA163" i="252"/>
  <c r="AY163" i="252"/>
  <c r="AZ163" i="252" s="1"/>
  <c r="AY20" i="254"/>
  <c r="AZ20" i="254" s="1"/>
  <c r="BA20" i="254"/>
  <c r="BA32" i="254"/>
  <c r="AY32" i="254"/>
  <c r="AZ32" i="254" s="1"/>
  <c r="BA110" i="254"/>
  <c r="AY110" i="254"/>
  <c r="AZ110" i="254" s="1"/>
  <c r="BA198" i="256"/>
  <c r="AY198" i="256"/>
  <c r="AZ198" i="256" s="1"/>
  <c r="BA153" i="257"/>
  <c r="AY153" i="257"/>
  <c r="AZ153" i="257" s="1"/>
  <c r="AY159" i="257"/>
  <c r="AZ159" i="257" s="1"/>
  <c r="BA159" i="257"/>
  <c r="BA102" i="259"/>
  <c r="AY102" i="259"/>
  <c r="AZ102" i="259" s="1"/>
  <c r="AY102" i="242"/>
  <c r="AZ102" i="242" s="1"/>
  <c r="AY149" i="242"/>
  <c r="AZ149" i="242" s="1"/>
  <c r="AY71" i="242"/>
  <c r="AZ71" i="242" s="1"/>
  <c r="AY32" i="243"/>
  <c r="AZ32" i="243" s="1"/>
  <c r="B174" i="242"/>
  <c r="AY40" i="245"/>
  <c r="AZ40" i="245" s="1"/>
  <c r="AY69" i="245"/>
  <c r="AZ69" i="245" s="1"/>
  <c r="AY108" i="245"/>
  <c r="AZ108" i="245" s="1"/>
  <c r="BA32" i="246"/>
  <c r="AY83" i="246"/>
  <c r="AZ83" i="246" s="1"/>
  <c r="BA149" i="246"/>
  <c r="AY34" i="248"/>
  <c r="AZ34" i="248" s="1"/>
  <c r="AY63" i="250"/>
  <c r="AZ63" i="250" s="1"/>
  <c r="BA63" i="250"/>
  <c r="AY212" i="250"/>
  <c r="AZ212" i="250" s="1"/>
  <c r="BA212" i="250"/>
  <c r="BA120" i="251"/>
  <c r="AY120" i="251"/>
  <c r="AZ120" i="251" s="1"/>
  <c r="BA186" i="251"/>
  <c r="AY186" i="251"/>
  <c r="AZ186" i="251" s="1"/>
  <c r="AY202" i="255"/>
  <c r="AZ202" i="255" s="1"/>
  <c r="BA202" i="255"/>
  <c r="BA30" i="258"/>
  <c r="AY30" i="258"/>
  <c r="AZ30" i="258" s="1"/>
  <c r="H174" i="241"/>
  <c r="AY196" i="242"/>
  <c r="AZ196" i="242" s="1"/>
  <c r="AY83" i="243"/>
  <c r="AZ83" i="243" s="1"/>
  <c r="AH92" i="241"/>
  <c r="AH92" i="242"/>
  <c r="AH176" i="245"/>
  <c r="AH47" i="245"/>
  <c r="AY108" i="251"/>
  <c r="AZ108" i="251" s="1"/>
  <c r="BA198" i="251"/>
  <c r="AY198" i="251"/>
  <c r="AZ198" i="251" s="1"/>
  <c r="BA147" i="252"/>
  <c r="AY147" i="252"/>
  <c r="AZ147" i="252" s="1"/>
  <c r="AY120" i="255"/>
  <c r="AZ120" i="255" s="1"/>
  <c r="BA120" i="255"/>
  <c r="AY22" i="256"/>
  <c r="AZ22" i="256" s="1"/>
  <c r="BA22" i="256"/>
  <c r="BA22" i="257"/>
  <c r="AY22" i="257"/>
  <c r="AZ22" i="257" s="1"/>
  <c r="BA79" i="259"/>
  <c r="AY79" i="259"/>
  <c r="AZ79" i="259" s="1"/>
  <c r="BA124" i="249"/>
  <c r="AY124" i="249"/>
  <c r="AZ124" i="249" s="1"/>
  <c r="BA26" i="251"/>
  <c r="AY26" i="251"/>
  <c r="AZ26" i="251" s="1"/>
  <c r="BA104" i="251"/>
  <c r="AY104" i="251"/>
  <c r="AZ104" i="251" s="1"/>
  <c r="AY159" i="252"/>
  <c r="AZ159" i="252" s="1"/>
  <c r="BA159" i="252"/>
  <c r="AY57" i="254"/>
  <c r="AZ57" i="254" s="1"/>
  <c r="BA57" i="254"/>
  <c r="AY75" i="254"/>
  <c r="AZ75" i="254" s="1"/>
  <c r="BA75" i="254"/>
  <c r="BA104" i="255"/>
  <c r="AY104" i="255"/>
  <c r="AZ104" i="255" s="1"/>
  <c r="AY157" i="256"/>
  <c r="AZ157" i="256" s="1"/>
  <c r="BA157" i="256"/>
  <c r="BA169" i="256"/>
  <c r="AY169" i="256"/>
  <c r="AZ169" i="256" s="1"/>
  <c r="BA14" i="258"/>
  <c r="AY14" i="258"/>
  <c r="AZ14" i="258" s="1"/>
  <c r="BA157" i="259"/>
  <c r="AY157" i="259"/>
  <c r="AZ157" i="259" s="1"/>
  <c r="BA108" i="248"/>
  <c r="AY108" i="248"/>
  <c r="AZ108" i="248" s="1"/>
  <c r="AY38" i="249"/>
  <c r="AZ38" i="249" s="1"/>
  <c r="BA38" i="249"/>
  <c r="BA163" i="251"/>
  <c r="AY163" i="251"/>
  <c r="AZ163" i="251" s="1"/>
  <c r="BA24" i="252"/>
  <c r="AY24" i="252"/>
  <c r="AZ24" i="252" s="1"/>
  <c r="BA24" i="253"/>
  <c r="AY24" i="253"/>
  <c r="AZ24" i="253" s="1"/>
  <c r="AY120" i="253"/>
  <c r="AZ120" i="253" s="1"/>
  <c r="BA120" i="253"/>
  <c r="AY112" i="254"/>
  <c r="AZ112" i="254" s="1"/>
  <c r="BA112" i="254"/>
  <c r="BA188" i="254"/>
  <c r="AY188" i="254"/>
  <c r="AZ188" i="254" s="1"/>
  <c r="AY40" i="256"/>
  <c r="AZ40" i="256" s="1"/>
  <c r="BA40" i="256"/>
  <c r="BA155" i="257"/>
  <c r="AY155" i="257"/>
  <c r="AZ155" i="257" s="1"/>
  <c r="BA63" i="259"/>
  <c r="AY63" i="259"/>
  <c r="AZ63" i="259" s="1"/>
  <c r="BA169" i="259"/>
  <c r="AY169" i="259"/>
  <c r="AZ169" i="259" s="1"/>
  <c r="AY151" i="245"/>
  <c r="AZ151" i="245" s="1"/>
  <c r="BA151" i="245"/>
  <c r="AY30" i="246"/>
  <c r="AZ30" i="246" s="1"/>
  <c r="BA30" i="246"/>
  <c r="BA114" i="246"/>
  <c r="AY114" i="246"/>
  <c r="AZ114" i="246" s="1"/>
  <c r="AY151" i="248"/>
  <c r="AZ151" i="248" s="1"/>
  <c r="BA151" i="248"/>
  <c r="BA200" i="249"/>
  <c r="AY200" i="249"/>
  <c r="AZ200" i="249" s="1"/>
  <c r="BA18" i="250"/>
  <c r="AY18" i="250"/>
  <c r="AZ18" i="250" s="1"/>
  <c r="BA69" i="251"/>
  <c r="AY69" i="251"/>
  <c r="AZ69" i="251" s="1"/>
  <c r="BA124" i="252"/>
  <c r="AY124" i="252"/>
  <c r="AZ124" i="252" s="1"/>
  <c r="BA149" i="254"/>
  <c r="AY149" i="254"/>
  <c r="AZ149" i="254" s="1"/>
  <c r="BA210" i="255"/>
  <c r="AY210" i="255"/>
  <c r="AZ210" i="255" s="1"/>
  <c r="BA198" i="258"/>
  <c r="AY198" i="258"/>
  <c r="AZ198" i="258" s="1"/>
  <c r="AY18" i="260"/>
  <c r="AZ18" i="260" s="1"/>
  <c r="BA18" i="260"/>
  <c r="BA163" i="243"/>
  <c r="AY194" i="245"/>
  <c r="AZ194" i="245" s="1"/>
  <c r="BA26" i="246"/>
  <c r="AY26" i="246"/>
  <c r="AZ26" i="246" s="1"/>
  <c r="AH47" i="246"/>
  <c r="AY210" i="247"/>
  <c r="AZ210" i="247" s="1"/>
  <c r="AY16" i="248"/>
  <c r="AZ16" i="248" s="1"/>
  <c r="BA16" i="249"/>
  <c r="AY73" i="249"/>
  <c r="AZ73" i="249" s="1"/>
  <c r="AY165" i="249"/>
  <c r="AZ165" i="249" s="1"/>
  <c r="BA165" i="249"/>
  <c r="BA210" i="253"/>
  <c r="AY210" i="253"/>
  <c r="AZ210" i="253" s="1"/>
  <c r="AY122" i="255"/>
  <c r="AZ122" i="255" s="1"/>
  <c r="BA122" i="255"/>
  <c r="BA59" i="256"/>
  <c r="AY59" i="256"/>
  <c r="AZ59" i="256" s="1"/>
  <c r="AY24" i="257"/>
  <c r="AZ24" i="257" s="1"/>
  <c r="BA24" i="257"/>
  <c r="AY210" i="258"/>
  <c r="AZ210" i="258" s="1"/>
  <c r="BA210" i="258"/>
  <c r="BA141" i="259"/>
  <c r="AY141" i="259"/>
  <c r="AZ141" i="259" s="1"/>
  <c r="BA192" i="241"/>
  <c r="AY186" i="244"/>
  <c r="AZ186" i="244" s="1"/>
  <c r="AY190" i="245"/>
  <c r="AZ190" i="245" s="1"/>
  <c r="AY143" i="246"/>
  <c r="AZ143" i="246" s="1"/>
  <c r="BA143" i="246"/>
  <c r="AY149" i="247"/>
  <c r="AZ149" i="247" s="1"/>
  <c r="BA147" i="248"/>
  <c r="AY147" i="248"/>
  <c r="AZ147" i="248" s="1"/>
  <c r="BA163" i="248"/>
  <c r="AY163" i="248"/>
  <c r="AZ163" i="248" s="1"/>
  <c r="BA186" i="248"/>
  <c r="AY186" i="248"/>
  <c r="AZ186" i="248" s="1"/>
  <c r="BA69" i="249"/>
  <c r="AY69" i="249"/>
  <c r="AZ69" i="249" s="1"/>
  <c r="AY73" i="252"/>
  <c r="AZ73" i="252" s="1"/>
  <c r="BA73" i="252"/>
  <c r="BA71" i="254"/>
  <c r="AY71" i="254"/>
  <c r="AZ71" i="254" s="1"/>
  <c r="BA36" i="256"/>
  <c r="AY36" i="256"/>
  <c r="AZ36" i="256" s="1"/>
  <c r="AY104" i="257"/>
  <c r="AZ104" i="257" s="1"/>
  <c r="BA104" i="257"/>
  <c r="BA69" i="258"/>
  <c r="AY69" i="258"/>
  <c r="AZ69" i="258" s="1"/>
  <c r="BA151" i="258"/>
  <c r="AY151" i="258"/>
  <c r="AZ151" i="258" s="1"/>
  <c r="AY163" i="258"/>
  <c r="AZ163" i="258" s="1"/>
  <c r="BA163" i="258"/>
  <c r="BA12" i="259"/>
  <c r="AY12" i="259"/>
  <c r="AZ12" i="259" s="1"/>
  <c r="BA212" i="259"/>
  <c r="AY212" i="259"/>
  <c r="AZ212" i="259" s="1"/>
  <c r="AY108" i="260"/>
  <c r="AZ108" i="260" s="1"/>
  <c r="BA108" i="260"/>
  <c r="BA118" i="245"/>
  <c r="AY118" i="245"/>
  <c r="AZ118" i="245" s="1"/>
  <c r="AY120" i="246"/>
  <c r="AZ120" i="246" s="1"/>
  <c r="BA120" i="246"/>
  <c r="AY32" i="248"/>
  <c r="AZ32" i="248" s="1"/>
  <c r="BA190" i="248"/>
  <c r="BA190" i="249"/>
  <c r="AY190" i="249"/>
  <c r="AZ190" i="249" s="1"/>
  <c r="AY102" i="250"/>
  <c r="AZ102" i="250" s="1"/>
  <c r="BA102" i="250"/>
  <c r="BA114" i="250"/>
  <c r="AY114" i="250"/>
  <c r="AZ114" i="250" s="1"/>
  <c r="BA147" i="251"/>
  <c r="AY147" i="251"/>
  <c r="AZ147" i="251" s="1"/>
  <c r="BA159" i="251"/>
  <c r="AY159" i="251"/>
  <c r="AZ159" i="251" s="1"/>
  <c r="BA30" i="254"/>
  <c r="AY30" i="254"/>
  <c r="AZ30" i="254" s="1"/>
  <c r="AY114" i="254"/>
  <c r="AZ114" i="254" s="1"/>
  <c r="BA114" i="254"/>
  <c r="AY190" i="254"/>
  <c r="AZ190" i="254" s="1"/>
  <c r="BA190" i="254"/>
  <c r="BA116" i="255"/>
  <c r="BA194" i="255"/>
  <c r="AY194" i="255"/>
  <c r="AZ194" i="255" s="1"/>
  <c r="AY157" i="257"/>
  <c r="AZ157" i="257" s="1"/>
  <c r="BA157" i="257"/>
  <c r="AY184" i="259"/>
  <c r="AZ184" i="259" s="1"/>
  <c r="BA184" i="259"/>
  <c r="BA65" i="252"/>
  <c r="AY40" i="253"/>
  <c r="AZ40" i="253" s="1"/>
  <c r="AY63" i="253"/>
  <c r="AZ63" i="253" s="1"/>
  <c r="AH92" i="253"/>
  <c r="BA157" i="253"/>
  <c r="AY165" i="254"/>
  <c r="AZ165" i="254" s="1"/>
  <c r="BA169" i="254"/>
  <c r="AY79" i="255"/>
  <c r="AZ79" i="255" s="1"/>
  <c r="AH176" i="256"/>
  <c r="AY14" i="257"/>
  <c r="AZ14" i="257" s="1"/>
  <c r="BA18" i="257"/>
  <c r="AY114" i="257"/>
  <c r="AZ114" i="257" s="1"/>
  <c r="H88" i="258"/>
  <c r="BA83" i="259"/>
  <c r="BA26" i="260"/>
  <c r="BA30" i="260"/>
  <c r="BA69" i="260"/>
  <c r="AH90" i="259"/>
  <c r="AY184" i="249"/>
  <c r="AZ184" i="249" s="1"/>
  <c r="AY26" i="252"/>
  <c r="AZ26" i="252" s="1"/>
  <c r="AY61" i="252"/>
  <c r="AZ61" i="252" s="1"/>
  <c r="AH178" i="254"/>
  <c r="AY102" i="255"/>
  <c r="AZ102" i="255" s="1"/>
  <c r="AH47" i="259"/>
  <c r="AY22" i="260"/>
  <c r="AZ22" i="260" s="1"/>
  <c r="BA208" i="260"/>
  <c r="AY192" i="257"/>
  <c r="AZ192" i="257" s="1"/>
  <c r="BA194" i="258"/>
  <c r="AY204" i="259"/>
  <c r="AZ204" i="259" s="1"/>
  <c r="AY28" i="260"/>
  <c r="AZ28" i="260" s="1"/>
  <c r="AY32" i="260"/>
  <c r="AZ32" i="260" s="1"/>
  <c r="AY100" i="260"/>
  <c r="AZ100" i="260" s="1"/>
  <c r="AY145" i="260"/>
  <c r="AZ145" i="260" s="1"/>
  <c r="AH49" i="255"/>
  <c r="AY81" i="255"/>
  <c r="AZ81" i="255" s="1"/>
  <c r="BA108" i="255"/>
  <c r="AY167" i="255"/>
  <c r="AZ167" i="255" s="1"/>
  <c r="BA63" i="256"/>
  <c r="AY16" i="257"/>
  <c r="AZ16" i="257" s="1"/>
  <c r="AY116" i="257"/>
  <c r="AZ116" i="257" s="1"/>
  <c r="AY169" i="257"/>
  <c r="AZ169" i="257" s="1"/>
  <c r="AY208" i="257"/>
  <c r="AZ208" i="257" s="1"/>
  <c r="AY67" i="260"/>
  <c r="AZ67" i="260" s="1"/>
  <c r="BA165" i="248"/>
  <c r="AY108" i="249"/>
  <c r="AZ108" i="249" s="1"/>
  <c r="AY112" i="249"/>
  <c r="AZ112" i="249" s="1"/>
  <c r="BA149" i="249"/>
  <c r="BA141" i="250"/>
  <c r="AY14" i="251"/>
  <c r="AZ14" i="251" s="1"/>
  <c r="B88" i="251"/>
  <c r="H88" i="252"/>
  <c r="AY14" i="260"/>
  <c r="AZ14" i="260" s="1"/>
  <c r="AY38" i="260"/>
  <c r="AZ38" i="260" s="1"/>
  <c r="AY83" i="260"/>
  <c r="AZ83" i="260" s="1"/>
  <c r="AY106" i="260"/>
  <c r="AZ106" i="260" s="1"/>
  <c r="AY206" i="249"/>
  <c r="AZ206" i="249" s="1"/>
  <c r="BA79" i="250"/>
  <c r="AH176" i="250"/>
  <c r="AH47" i="251"/>
  <c r="AH92" i="251"/>
  <c r="AH135" i="251"/>
  <c r="AH92" i="260"/>
  <c r="AY153" i="250"/>
  <c r="AZ153" i="250" s="1"/>
  <c r="AY106" i="252"/>
  <c r="AZ106" i="252" s="1"/>
  <c r="AY186" i="252"/>
  <c r="AZ186" i="252" s="1"/>
  <c r="AY116" i="253"/>
  <c r="AZ116" i="253" s="1"/>
  <c r="BA196" i="253"/>
  <c r="BA98" i="254"/>
  <c r="AY26" i="255"/>
  <c r="AZ26" i="255" s="1"/>
  <c r="AY63" i="255"/>
  <c r="AZ63" i="255" s="1"/>
  <c r="AY100" i="255"/>
  <c r="AZ100" i="255" s="1"/>
  <c r="BA147" i="255"/>
  <c r="BA186" i="255"/>
  <c r="AY75" i="256"/>
  <c r="AZ75" i="256" s="1"/>
  <c r="AY98" i="256"/>
  <c r="AZ98" i="256" s="1"/>
  <c r="AY153" i="256"/>
  <c r="AZ153" i="256" s="1"/>
  <c r="BA34" i="257"/>
  <c r="AY98" i="257"/>
  <c r="AZ98" i="257" s="1"/>
  <c r="AY155" i="252"/>
  <c r="AZ155" i="252" s="1"/>
  <c r="AY151" i="253"/>
  <c r="AZ151" i="253" s="1"/>
  <c r="AY167" i="253"/>
  <c r="AZ167" i="253" s="1"/>
  <c r="BA153" i="254"/>
  <c r="AY210" i="254"/>
  <c r="AZ210" i="254" s="1"/>
  <c r="AY212" i="255"/>
  <c r="AZ212" i="255" s="1"/>
  <c r="AY114" i="256"/>
  <c r="AZ114" i="256" s="1"/>
  <c r="BA212" i="256"/>
  <c r="AY38" i="257"/>
  <c r="AZ38" i="257" s="1"/>
  <c r="AY61" i="257"/>
  <c r="AZ61" i="257" s="1"/>
  <c r="BA81" i="257"/>
  <c r="AY116" i="258"/>
  <c r="AZ116" i="258" s="1"/>
  <c r="AY120" i="258"/>
  <c r="AZ120" i="258" s="1"/>
  <c r="BA143" i="258"/>
  <c r="BA206" i="258"/>
  <c r="AH92" i="255"/>
  <c r="B88" i="258"/>
  <c r="BA147" i="260"/>
  <c r="BA192" i="260"/>
  <c r="H88" i="251"/>
  <c r="B131" i="241"/>
  <c r="H131" i="256"/>
  <c r="B131" i="260"/>
  <c r="B88" i="242"/>
  <c r="B88" i="245"/>
  <c r="H174" i="257"/>
  <c r="H88" i="245"/>
  <c r="B88" i="247"/>
  <c r="H88" i="254"/>
  <c r="B174" i="241"/>
  <c r="B174" i="260"/>
  <c r="AV61" i="256"/>
  <c r="AV147" i="252"/>
  <c r="AV202" i="252"/>
  <c r="AY2" i="256"/>
  <c r="AY5" i="256" s="1"/>
  <c r="AB7" i="256" s="1"/>
  <c r="AV65" i="251"/>
  <c r="AV108" i="252"/>
  <c r="AV165" i="251"/>
  <c r="AV12" i="251"/>
  <c r="AV149" i="251"/>
  <c r="AV36" i="256"/>
  <c r="AV122" i="251"/>
  <c r="AV106" i="251"/>
  <c r="AV40" i="253"/>
  <c r="AV102" i="255"/>
  <c r="AV114" i="255"/>
  <c r="AV20" i="256"/>
  <c r="AV100" i="256"/>
  <c r="AV104" i="251"/>
  <c r="AV65" i="255"/>
  <c r="AV16" i="251"/>
  <c r="AV26" i="251"/>
  <c r="AV126" i="251"/>
  <c r="AV20" i="252"/>
  <c r="AV81" i="255"/>
  <c r="AV155" i="256"/>
  <c r="AV212" i="256"/>
  <c r="AV14" i="259"/>
  <c r="AV161" i="260"/>
  <c r="AV28" i="255"/>
  <c r="AV79" i="255"/>
  <c r="AV36" i="249"/>
  <c r="AV83" i="251"/>
  <c r="AY2" i="252"/>
  <c r="AY8" i="252" s="1"/>
  <c r="U4" i="252" s="1"/>
  <c r="U47" i="252" s="1"/>
  <c r="AV12" i="255"/>
  <c r="AV106" i="255"/>
  <c r="AV143" i="259"/>
  <c r="AV143" i="251"/>
  <c r="AV159" i="251"/>
  <c r="AV34" i="254"/>
  <c r="AV59" i="255"/>
  <c r="AV106" i="244"/>
  <c r="AV161" i="244"/>
  <c r="AV55" i="251"/>
  <c r="AV81" i="251"/>
  <c r="AV118" i="253"/>
  <c r="AV141" i="253"/>
  <c r="AV102" i="257"/>
  <c r="AV155" i="257"/>
  <c r="AV192" i="259"/>
  <c r="AV26" i="242"/>
  <c r="AV26" i="245"/>
  <c r="AV153" i="249"/>
  <c r="AV32" i="251"/>
  <c r="AV71" i="251"/>
  <c r="AV145" i="251"/>
  <c r="AV26" i="252"/>
  <c r="AV79" i="253"/>
  <c r="AV83" i="255"/>
  <c r="AV104" i="255"/>
  <c r="AV194" i="256"/>
  <c r="AV16" i="257"/>
  <c r="AV22" i="259"/>
  <c r="AV65" i="259"/>
  <c r="AV104" i="259"/>
  <c r="AV167" i="260"/>
  <c r="AV24" i="242"/>
  <c r="AV18" i="243"/>
  <c r="AV165" i="244"/>
  <c r="AV145" i="242"/>
  <c r="AV145" i="244"/>
  <c r="AV71" i="252"/>
  <c r="AV24" i="253"/>
  <c r="AV63" i="253"/>
  <c r="AV102" i="253"/>
  <c r="AV22" i="256"/>
  <c r="AV38" i="256"/>
  <c r="AV165" i="259"/>
  <c r="AV122" i="244"/>
  <c r="AV30" i="246"/>
  <c r="AV14" i="249"/>
  <c r="AV26" i="249"/>
  <c r="AV32" i="249"/>
  <c r="AV159" i="259"/>
  <c r="AV206" i="259"/>
  <c r="AV12" i="244"/>
  <c r="AV120" i="245"/>
  <c r="AV12" i="246"/>
  <c r="AV120" i="251"/>
  <c r="AV204" i="251"/>
  <c r="AV22" i="252"/>
  <c r="AV149" i="254"/>
  <c r="AV26" i="255"/>
  <c r="AV116" i="256"/>
  <c r="AV26" i="259"/>
  <c r="AV67" i="242"/>
  <c r="AV65" i="245"/>
  <c r="AV104" i="245"/>
  <c r="AV67" i="246"/>
  <c r="AV83" i="246"/>
  <c r="AV98" i="246"/>
  <c r="AV114" i="249"/>
  <c r="AV28" i="251"/>
  <c r="AV67" i="251"/>
  <c r="AV110" i="251"/>
  <c r="AV188" i="251"/>
  <c r="AV124" i="252"/>
  <c r="AV77" i="256"/>
  <c r="AV202" i="256"/>
  <c r="AV81" i="259"/>
  <c r="AV120" i="259"/>
  <c r="AV122" i="260"/>
  <c r="BA22" i="251"/>
  <c r="AY22" i="251"/>
  <c r="AZ22" i="251" s="1"/>
  <c r="BA61" i="251"/>
  <c r="AY61" i="251"/>
  <c r="AZ61" i="251" s="1"/>
  <c r="BA110" i="251"/>
  <c r="AY110" i="251"/>
  <c r="AZ110" i="251" s="1"/>
  <c r="BA153" i="251"/>
  <c r="AY153" i="251"/>
  <c r="AZ153" i="251" s="1"/>
  <c r="AY157" i="251"/>
  <c r="AZ157" i="251" s="1"/>
  <c r="BA157" i="251"/>
  <c r="BA169" i="251"/>
  <c r="AY169" i="251"/>
  <c r="AZ169" i="251" s="1"/>
  <c r="BA188" i="251"/>
  <c r="AY188" i="251"/>
  <c r="AZ188" i="251" s="1"/>
  <c r="BA16" i="251"/>
  <c r="AY16" i="251"/>
  <c r="AZ16" i="251" s="1"/>
  <c r="BA38" i="251"/>
  <c r="AY38" i="251"/>
  <c r="AZ38" i="251" s="1"/>
  <c r="BA77" i="251"/>
  <c r="AY77" i="251"/>
  <c r="AZ77" i="251" s="1"/>
  <c r="BA98" i="251"/>
  <c r="AY98" i="251"/>
  <c r="AZ98" i="251" s="1"/>
  <c r="AY102" i="251"/>
  <c r="AZ102" i="251" s="1"/>
  <c r="BA102" i="251"/>
  <c r="BA126" i="251"/>
  <c r="AY126" i="251"/>
  <c r="AZ126" i="251" s="1"/>
  <c r="BA208" i="251"/>
  <c r="AY208" i="251"/>
  <c r="AZ208" i="251" s="1"/>
  <c r="AY212" i="251"/>
  <c r="AZ212" i="251" s="1"/>
  <c r="BA212" i="251"/>
  <c r="BA16" i="252"/>
  <c r="AY16" i="252"/>
  <c r="AZ16" i="252" s="1"/>
  <c r="BA20" i="252"/>
  <c r="AY20" i="252"/>
  <c r="AZ20" i="252" s="1"/>
  <c r="BA55" i="251"/>
  <c r="AY55" i="251"/>
  <c r="AZ55" i="251" s="1"/>
  <c r="BA114" i="251"/>
  <c r="AY114" i="251"/>
  <c r="AZ114" i="251" s="1"/>
  <c r="BA192" i="251"/>
  <c r="AY192" i="251"/>
  <c r="AZ192" i="251" s="1"/>
  <c r="AY196" i="251"/>
  <c r="AZ196" i="251" s="1"/>
  <c r="BA196" i="251"/>
  <c r="BA32" i="252"/>
  <c r="AY32" i="252"/>
  <c r="AZ32" i="252" s="1"/>
  <c r="BA32" i="251"/>
  <c r="AY32" i="251"/>
  <c r="AZ32" i="251" s="1"/>
  <c r="BA71" i="251"/>
  <c r="AY71" i="251"/>
  <c r="AZ71" i="251" s="1"/>
  <c r="AY118" i="251"/>
  <c r="AZ118" i="251" s="1"/>
  <c r="BA118" i="251"/>
  <c r="BA20" i="251"/>
  <c r="AY20" i="251"/>
  <c r="AZ20" i="251" s="1"/>
  <c r="AY24" i="251"/>
  <c r="AZ24" i="251" s="1"/>
  <c r="BA24" i="251"/>
  <c r="BA59" i="251"/>
  <c r="AY59" i="251"/>
  <c r="AZ59" i="251" s="1"/>
  <c r="AY63" i="251"/>
  <c r="AZ63" i="251" s="1"/>
  <c r="BA63" i="251"/>
  <c r="BA155" i="251"/>
  <c r="AY155" i="251"/>
  <c r="AZ155" i="251" s="1"/>
  <c r="BA36" i="251"/>
  <c r="AY36" i="251"/>
  <c r="AZ36" i="251" s="1"/>
  <c r="AY40" i="251"/>
  <c r="AZ40" i="251" s="1"/>
  <c r="BA40" i="251"/>
  <c r="BA75" i="251"/>
  <c r="AY75" i="251"/>
  <c r="AZ75" i="251" s="1"/>
  <c r="AY79" i="251"/>
  <c r="AZ79" i="251" s="1"/>
  <c r="BA79" i="251"/>
  <c r="BA100" i="251"/>
  <c r="AY100" i="251"/>
  <c r="AZ100" i="251" s="1"/>
  <c r="BA210" i="251"/>
  <c r="AY210" i="251"/>
  <c r="AZ210" i="251" s="1"/>
  <c r="BA14" i="252"/>
  <c r="AY14" i="252"/>
  <c r="AZ14" i="252" s="1"/>
  <c r="AY18" i="252"/>
  <c r="AZ18" i="252" s="1"/>
  <c r="BA18" i="252"/>
  <c r="AY71" i="252"/>
  <c r="AZ71" i="252" s="1"/>
  <c r="BA71" i="252"/>
  <c r="BA116" i="251"/>
  <c r="AY116" i="251"/>
  <c r="AZ116" i="251" s="1"/>
  <c r="BA149" i="251"/>
  <c r="AY149" i="251"/>
  <c r="AZ149" i="251" s="1"/>
  <c r="BA165" i="251"/>
  <c r="AY165" i="251"/>
  <c r="AZ165" i="251" s="1"/>
  <c r="BA194" i="251"/>
  <c r="AY194" i="251"/>
  <c r="AZ194" i="251" s="1"/>
  <c r="BA30" i="252"/>
  <c r="AY30" i="252"/>
  <c r="AZ30" i="252" s="1"/>
  <c r="AY34" i="252"/>
  <c r="AZ34" i="252" s="1"/>
  <c r="BA34" i="252"/>
  <c r="AY141" i="251"/>
  <c r="AZ141" i="251" s="1"/>
  <c r="BA141" i="251"/>
  <c r="BA204" i="251"/>
  <c r="AY204" i="251"/>
  <c r="AZ204" i="251" s="1"/>
  <c r="AY55" i="252"/>
  <c r="AZ55" i="252" s="1"/>
  <c r="BA55" i="252"/>
  <c r="AY149" i="252"/>
  <c r="AZ149" i="252" s="1"/>
  <c r="BA149" i="252"/>
  <c r="AY204" i="252"/>
  <c r="AZ204" i="252" s="1"/>
  <c r="BA204" i="252"/>
  <c r="BA73" i="251"/>
  <c r="BA167" i="251"/>
  <c r="BA190" i="251"/>
  <c r="BA12" i="252"/>
  <c r="BA108" i="252"/>
  <c r="AY108" i="252"/>
  <c r="AZ108" i="252" s="1"/>
  <c r="AY55" i="253"/>
  <c r="AZ55" i="253" s="1"/>
  <c r="BA55" i="253"/>
  <c r="BA73" i="253"/>
  <c r="AY73" i="253"/>
  <c r="AZ73" i="253" s="1"/>
  <c r="BA194" i="253"/>
  <c r="AY194" i="253"/>
  <c r="AZ194" i="253" s="1"/>
  <c r="AY122" i="254"/>
  <c r="AZ122" i="254" s="1"/>
  <c r="BA122" i="254"/>
  <c r="AV102" i="242"/>
  <c r="AV28" i="244"/>
  <c r="AV28" i="246"/>
  <c r="AV69" i="246"/>
  <c r="AV63" i="249"/>
  <c r="AV124" i="249"/>
  <c r="AV22" i="251"/>
  <c r="AV38" i="251"/>
  <c r="B45" i="251"/>
  <c r="AV61" i="251"/>
  <c r="AV77" i="251"/>
  <c r="AV100" i="251"/>
  <c r="AV116" i="251"/>
  <c r="AV155" i="251"/>
  <c r="AH176" i="251"/>
  <c r="AV194" i="251"/>
  <c r="AV210" i="251"/>
  <c r="AV16" i="252"/>
  <c r="AV32" i="252"/>
  <c r="BA153" i="252"/>
  <c r="AY153" i="252"/>
  <c r="AZ153" i="252" s="1"/>
  <c r="AV163" i="252"/>
  <c r="BA188" i="252"/>
  <c r="AY194" i="252"/>
  <c r="AZ194" i="252" s="1"/>
  <c r="BA208" i="252"/>
  <c r="AY208" i="252"/>
  <c r="AZ208" i="252" s="1"/>
  <c r="AY22" i="253"/>
  <c r="AZ22" i="253" s="1"/>
  <c r="AY143" i="253"/>
  <c r="AZ143" i="253" s="1"/>
  <c r="BA143" i="253"/>
  <c r="BA24" i="254"/>
  <c r="AY24" i="254"/>
  <c r="AZ24" i="254" s="1"/>
  <c r="AY67" i="254"/>
  <c r="AZ67" i="254" s="1"/>
  <c r="BA67" i="254"/>
  <c r="BA112" i="251"/>
  <c r="BA59" i="252"/>
  <c r="AY59" i="252"/>
  <c r="AZ59" i="252" s="1"/>
  <c r="BA192" i="252"/>
  <c r="AY192" i="252"/>
  <c r="AZ192" i="252" s="1"/>
  <c r="H45" i="251"/>
  <c r="AV161" i="251"/>
  <c r="AV184" i="251"/>
  <c r="AV200" i="251"/>
  <c r="B174" i="252"/>
  <c r="B45" i="252"/>
  <c r="B88" i="252"/>
  <c r="BA114" i="252"/>
  <c r="AY114" i="252"/>
  <c r="AZ114" i="252" s="1"/>
  <c r="BA169" i="252"/>
  <c r="AY169" i="252"/>
  <c r="AZ169" i="252" s="1"/>
  <c r="BA14" i="253"/>
  <c r="AY14" i="253"/>
  <c r="AZ14" i="253" s="1"/>
  <c r="AY32" i="253"/>
  <c r="AZ32" i="253" s="1"/>
  <c r="BA32" i="253"/>
  <c r="AY110" i="253"/>
  <c r="AZ110" i="253" s="1"/>
  <c r="BA110" i="253"/>
  <c r="BA147" i="254"/>
  <c r="AY147" i="254"/>
  <c r="AZ147" i="254" s="1"/>
  <c r="AY206" i="254"/>
  <c r="AZ206" i="254" s="1"/>
  <c r="BA206" i="254"/>
  <c r="BA206" i="251"/>
  <c r="BA98" i="252"/>
  <c r="AY98" i="252"/>
  <c r="AZ98" i="252" s="1"/>
  <c r="AV18" i="251"/>
  <c r="AV34" i="251"/>
  <c r="AV57" i="251"/>
  <c r="AV73" i="251"/>
  <c r="AV112" i="251"/>
  <c r="AH133" i="251"/>
  <c r="AV151" i="251"/>
  <c r="AV167" i="251"/>
  <c r="B174" i="251"/>
  <c r="AV190" i="251"/>
  <c r="AV206" i="251"/>
  <c r="H45" i="252"/>
  <c r="H131" i="252"/>
  <c r="AV12" i="252"/>
  <c r="AV28" i="252"/>
  <c r="BA36" i="252"/>
  <c r="AY36" i="252"/>
  <c r="AZ36" i="252" s="1"/>
  <c r="BA40" i="252"/>
  <c r="AY40" i="252"/>
  <c r="AZ40" i="252" s="1"/>
  <c r="BA79" i="252"/>
  <c r="AY79" i="252"/>
  <c r="AZ79" i="252" s="1"/>
  <c r="BA110" i="252"/>
  <c r="AY116" i="252"/>
  <c r="AZ116" i="252" s="1"/>
  <c r="AY145" i="252"/>
  <c r="AZ145" i="252" s="1"/>
  <c r="BA165" i="252"/>
  <c r="AY200" i="252"/>
  <c r="AZ200" i="252" s="1"/>
  <c r="AY71" i="253"/>
  <c r="AZ71" i="253" s="1"/>
  <c r="BA71" i="253"/>
  <c r="AY100" i="253"/>
  <c r="AZ100" i="253" s="1"/>
  <c r="AY126" i="253"/>
  <c r="AZ126" i="253" s="1"/>
  <c r="BA126" i="253"/>
  <c r="BA141" i="253"/>
  <c r="AY141" i="253"/>
  <c r="AZ141" i="253" s="1"/>
  <c r="AY165" i="253"/>
  <c r="AZ165" i="253" s="1"/>
  <c r="BA165" i="253"/>
  <c r="AY188" i="253"/>
  <c r="AZ188" i="253" s="1"/>
  <c r="BA188" i="253"/>
  <c r="BA28" i="252"/>
  <c r="AV16" i="245"/>
  <c r="AV30" i="247"/>
  <c r="AV24" i="251"/>
  <c r="AV40" i="251"/>
  <c r="AV63" i="251"/>
  <c r="AV79" i="251"/>
  <c r="AV102" i="251"/>
  <c r="AV118" i="251"/>
  <c r="AV141" i="251"/>
  <c r="AV157" i="251"/>
  <c r="H174" i="251"/>
  <c r="AV196" i="251"/>
  <c r="AV212" i="251"/>
  <c r="AV206" i="252"/>
  <c r="AV190" i="252"/>
  <c r="AV167" i="252"/>
  <c r="AV151" i="252"/>
  <c r="AV112" i="252"/>
  <c r="AV73" i="252"/>
  <c r="AV57" i="252"/>
  <c r="AV200" i="252"/>
  <c r="AV184" i="252"/>
  <c r="AV161" i="252"/>
  <c r="AV145" i="252"/>
  <c r="AV122" i="252"/>
  <c r="AV106" i="252"/>
  <c r="AV83" i="252"/>
  <c r="AV67" i="252"/>
  <c r="AV210" i="252"/>
  <c r="AV194" i="252"/>
  <c r="AV155" i="252"/>
  <c r="AV116" i="252"/>
  <c r="AV100" i="252"/>
  <c r="AV77" i="252"/>
  <c r="AV61" i="252"/>
  <c r="AV38" i="252"/>
  <c r="AV204" i="252"/>
  <c r="AV188" i="252"/>
  <c r="AV165" i="252"/>
  <c r="AV149" i="252"/>
  <c r="AV126" i="252"/>
  <c r="AV110" i="252"/>
  <c r="AV198" i="252"/>
  <c r="AV159" i="252"/>
  <c r="AV143" i="252"/>
  <c r="AV120" i="252"/>
  <c r="AV104" i="252"/>
  <c r="AV81" i="252"/>
  <c r="AV65" i="252"/>
  <c r="AV208" i="252"/>
  <c r="AV192" i="252"/>
  <c r="AV169" i="252"/>
  <c r="AV153" i="252"/>
  <c r="AV114" i="252"/>
  <c r="AV98" i="252"/>
  <c r="AV75" i="252"/>
  <c r="AV59" i="252"/>
  <c r="AH133" i="252"/>
  <c r="AH176" i="252"/>
  <c r="AH47" i="252"/>
  <c r="AV18" i="252"/>
  <c r="AV34" i="252"/>
  <c r="AV40" i="252"/>
  <c r="AV55" i="252"/>
  <c r="AV79" i="252"/>
  <c r="AY83" i="252"/>
  <c r="AZ83" i="252" s="1"/>
  <c r="BA126" i="252"/>
  <c r="BA141" i="252"/>
  <c r="AY141" i="252"/>
  <c r="AZ141" i="252" s="1"/>
  <c r="BA196" i="252"/>
  <c r="AY196" i="252"/>
  <c r="AZ196" i="252" s="1"/>
  <c r="BA18" i="253"/>
  <c r="AY18" i="253"/>
  <c r="AZ18" i="253" s="1"/>
  <c r="AY116" i="254"/>
  <c r="AZ116" i="254" s="1"/>
  <c r="BA116" i="254"/>
  <c r="BA34" i="255"/>
  <c r="AY34" i="255"/>
  <c r="AZ34" i="255" s="1"/>
  <c r="AV57" i="242"/>
  <c r="AV63" i="242"/>
  <c r="AV106" i="242"/>
  <c r="AV141" i="242"/>
  <c r="AV83" i="244"/>
  <c r="AV14" i="247"/>
  <c r="AY12" i="251"/>
  <c r="AZ12" i="251" s="1"/>
  <c r="AV14" i="251"/>
  <c r="AY28" i="251"/>
  <c r="AZ28" i="251" s="1"/>
  <c r="AV30" i="251"/>
  <c r="AY67" i="251"/>
  <c r="AZ67" i="251" s="1"/>
  <c r="AV69" i="251"/>
  <c r="AY83" i="251"/>
  <c r="AZ83" i="251" s="1"/>
  <c r="AY106" i="251"/>
  <c r="AZ106" i="251" s="1"/>
  <c r="AV108" i="251"/>
  <c r="AY122" i="251"/>
  <c r="AZ122" i="251" s="1"/>
  <c r="AV124" i="251"/>
  <c r="AY145" i="251"/>
  <c r="AZ145" i="251" s="1"/>
  <c r="AV147" i="251"/>
  <c r="AY161" i="251"/>
  <c r="AZ161" i="251" s="1"/>
  <c r="AV163" i="251"/>
  <c r="AY184" i="251"/>
  <c r="AZ184" i="251" s="1"/>
  <c r="AV186" i="251"/>
  <c r="AY200" i="251"/>
  <c r="AZ200" i="251" s="1"/>
  <c r="AV202" i="251"/>
  <c r="AY22" i="252"/>
  <c r="AZ22" i="252" s="1"/>
  <c r="AV24" i="252"/>
  <c r="BA63" i="252"/>
  <c r="AY63" i="252"/>
  <c r="AZ63" i="252" s="1"/>
  <c r="BA102" i="252"/>
  <c r="AY102" i="252"/>
  <c r="AZ102" i="252" s="1"/>
  <c r="AY122" i="252"/>
  <c r="AZ122" i="252" s="1"/>
  <c r="AV141" i="252"/>
  <c r="BA157" i="252"/>
  <c r="AY157" i="252"/>
  <c r="AZ157" i="252" s="1"/>
  <c r="AV196" i="252"/>
  <c r="BA212" i="252"/>
  <c r="AY212" i="252"/>
  <c r="AZ212" i="252" s="1"/>
  <c r="BA30" i="253"/>
  <c r="AY30" i="253"/>
  <c r="AZ30" i="253" s="1"/>
  <c r="BA57" i="253"/>
  <c r="AY57" i="253"/>
  <c r="AZ57" i="253" s="1"/>
  <c r="AY77" i="253"/>
  <c r="AZ77" i="253" s="1"/>
  <c r="BA102" i="253"/>
  <c r="AY102" i="253"/>
  <c r="AZ102" i="253" s="1"/>
  <c r="BA108" i="253"/>
  <c r="AY108" i="253"/>
  <c r="AZ108" i="253" s="1"/>
  <c r="BA145" i="253"/>
  <c r="AY145" i="253"/>
  <c r="AZ145" i="253" s="1"/>
  <c r="AY149" i="253"/>
  <c r="AZ149" i="253" s="1"/>
  <c r="BA149" i="253"/>
  <c r="BA155" i="253"/>
  <c r="AY161" i="253"/>
  <c r="AZ161" i="253" s="1"/>
  <c r="AY184" i="253"/>
  <c r="AZ184" i="253" s="1"/>
  <c r="AY61" i="254"/>
  <c r="AZ61" i="254" s="1"/>
  <c r="BA61" i="254"/>
  <c r="BA34" i="251"/>
  <c r="BA57" i="251"/>
  <c r="BA151" i="251"/>
  <c r="AV28" i="242"/>
  <c r="AV81" i="245"/>
  <c r="AV14" i="246"/>
  <c r="AV30" i="249"/>
  <c r="AV98" i="249"/>
  <c r="AV192" i="249"/>
  <c r="AY2" i="251"/>
  <c r="AV20" i="251"/>
  <c r="AV36" i="251"/>
  <c r="AV59" i="251"/>
  <c r="AV75" i="251"/>
  <c r="AV98" i="251"/>
  <c r="AV114" i="251"/>
  <c r="AV153" i="251"/>
  <c r="AV169" i="251"/>
  <c r="AV192" i="251"/>
  <c r="AV208" i="251"/>
  <c r="AV14" i="252"/>
  <c r="AV30" i="252"/>
  <c r="AV36" i="252"/>
  <c r="BA57" i="252"/>
  <c r="AV63" i="252"/>
  <c r="AY67" i="252"/>
  <c r="AZ67" i="252" s="1"/>
  <c r="BA75" i="252"/>
  <c r="AY75" i="252"/>
  <c r="AZ75" i="252" s="1"/>
  <c r="BA81" i="252"/>
  <c r="AV102" i="252"/>
  <c r="BA118" i="252"/>
  <c r="AY118" i="252"/>
  <c r="AZ118" i="252" s="1"/>
  <c r="B131" i="252"/>
  <c r="BA143" i="252"/>
  <c r="AV157" i="252"/>
  <c r="BA198" i="252"/>
  <c r="AV212" i="252"/>
  <c r="BA26" i="253"/>
  <c r="BA69" i="253"/>
  <c r="AY69" i="253"/>
  <c r="AZ69" i="253" s="1"/>
  <c r="BA104" i="253"/>
  <c r="BA118" i="253"/>
  <c r="AY118" i="253"/>
  <c r="AZ118" i="253" s="1"/>
  <c r="BA124" i="253"/>
  <c r="AY124" i="253"/>
  <c r="AZ124" i="253" s="1"/>
  <c r="BA153" i="253"/>
  <c r="AY153" i="253"/>
  <c r="AZ153" i="253" s="1"/>
  <c r="BA141" i="254"/>
  <c r="AY141" i="254"/>
  <c r="AZ141" i="254" s="1"/>
  <c r="AH135" i="252"/>
  <c r="AH178" i="252"/>
  <c r="AH49" i="252"/>
  <c r="AV118" i="252"/>
  <c r="AV186" i="252"/>
  <c r="AY16" i="253"/>
  <c r="AZ16" i="253" s="1"/>
  <c r="BA16" i="253"/>
  <c r="BA34" i="253"/>
  <c r="AY34" i="253"/>
  <c r="AZ34" i="253" s="1"/>
  <c r="BA79" i="253"/>
  <c r="AY79" i="253"/>
  <c r="AZ79" i="253" s="1"/>
  <c r="BA112" i="253"/>
  <c r="AY112" i="253"/>
  <c r="AZ112" i="253" s="1"/>
  <c r="BA40" i="254"/>
  <c r="AY40" i="254"/>
  <c r="AZ40" i="254" s="1"/>
  <c r="AY112" i="252"/>
  <c r="AZ112" i="252" s="1"/>
  <c r="AY151" i="252"/>
  <c r="AZ151" i="252" s="1"/>
  <c r="AY167" i="252"/>
  <c r="AZ167" i="252" s="1"/>
  <c r="AY190" i="252"/>
  <c r="AZ190" i="252" s="1"/>
  <c r="AY206" i="252"/>
  <c r="AZ206" i="252" s="1"/>
  <c r="AY12" i="253"/>
  <c r="AZ12" i="253" s="1"/>
  <c r="AV14" i="253"/>
  <c r="AY28" i="253"/>
  <c r="AZ28" i="253" s="1"/>
  <c r="AV30" i="253"/>
  <c r="AY67" i="253"/>
  <c r="AZ67" i="253" s="1"/>
  <c r="AV69" i="253"/>
  <c r="AY83" i="253"/>
  <c r="AZ83" i="253" s="1"/>
  <c r="AH90" i="253"/>
  <c r="AY106" i="253"/>
  <c r="AZ106" i="253" s="1"/>
  <c r="AV108" i="253"/>
  <c r="AY122" i="253"/>
  <c r="AZ122" i="253" s="1"/>
  <c r="AV124" i="253"/>
  <c r="B131" i="253"/>
  <c r="BA147" i="253"/>
  <c r="AY147" i="253"/>
  <c r="AZ147" i="253" s="1"/>
  <c r="BA159" i="253"/>
  <c r="AY169" i="253"/>
  <c r="AZ169" i="253" s="1"/>
  <c r="AY192" i="253"/>
  <c r="AZ192" i="253" s="1"/>
  <c r="AV198" i="253"/>
  <c r="AY16" i="254"/>
  <c r="AZ16" i="254" s="1"/>
  <c r="BA18" i="254"/>
  <c r="AV32" i="254"/>
  <c r="BA36" i="254"/>
  <c r="AY69" i="254"/>
  <c r="AZ69" i="254" s="1"/>
  <c r="AY100" i="254"/>
  <c r="AZ100" i="254" s="1"/>
  <c r="BA100" i="254"/>
  <c r="AY106" i="254"/>
  <c r="AZ106" i="254" s="1"/>
  <c r="BA106" i="254"/>
  <c r="AY124" i="254"/>
  <c r="AZ124" i="254" s="1"/>
  <c r="BA198" i="254"/>
  <c r="AY198" i="254"/>
  <c r="AZ198" i="254" s="1"/>
  <c r="AV206" i="254"/>
  <c r="BA30" i="255"/>
  <c r="BA57" i="255"/>
  <c r="AY106" i="255"/>
  <c r="AZ106" i="255" s="1"/>
  <c r="BA106" i="255"/>
  <c r="AY2" i="253"/>
  <c r="AV20" i="253"/>
  <c r="AV36" i="253"/>
  <c r="AH49" i="253"/>
  <c r="AV59" i="253"/>
  <c r="AV75" i="253"/>
  <c r="AV98" i="253"/>
  <c r="AV114" i="253"/>
  <c r="H131" i="253"/>
  <c r="AV210" i="253"/>
  <c r="AV212" i="253"/>
  <c r="AY14" i="254"/>
  <c r="AZ14" i="254" s="1"/>
  <c r="AY22" i="254"/>
  <c r="AZ22" i="254" s="1"/>
  <c r="BA22" i="254"/>
  <c r="BA81" i="254"/>
  <c r="AY81" i="254"/>
  <c r="AZ81" i="254" s="1"/>
  <c r="AY108" i="254"/>
  <c r="AZ108" i="254" s="1"/>
  <c r="BA151" i="254"/>
  <c r="AY155" i="254"/>
  <c r="AZ155" i="254" s="1"/>
  <c r="BA155" i="254"/>
  <c r="AY161" i="254"/>
  <c r="AZ161" i="254" s="1"/>
  <c r="BA161" i="254"/>
  <c r="BA208" i="254"/>
  <c r="BA20" i="255"/>
  <c r="AY20" i="255"/>
  <c r="AZ20" i="255" s="1"/>
  <c r="AY38" i="255"/>
  <c r="AZ38" i="255" s="1"/>
  <c r="BA38" i="255"/>
  <c r="AY69" i="255"/>
  <c r="AZ69" i="255" s="1"/>
  <c r="BA69" i="255"/>
  <c r="AY145" i="255"/>
  <c r="AZ145" i="255" s="1"/>
  <c r="BA145" i="255"/>
  <c r="AV26" i="253"/>
  <c r="AH47" i="253"/>
  <c r="AV65" i="253"/>
  <c r="AV81" i="253"/>
  <c r="B88" i="253"/>
  <c r="AV104" i="253"/>
  <c r="AV120" i="253"/>
  <c r="AV143" i="253"/>
  <c r="AV147" i="253"/>
  <c r="AV153" i="253"/>
  <c r="AV155" i="253"/>
  <c r="AH176" i="253"/>
  <c r="AV208" i="253"/>
  <c r="AV202" i="254"/>
  <c r="AV186" i="254"/>
  <c r="AV163" i="254"/>
  <c r="AV147" i="254"/>
  <c r="AV124" i="254"/>
  <c r="AV108" i="254"/>
  <c r="AV69" i="254"/>
  <c r="AV30" i="254"/>
  <c r="AV212" i="254"/>
  <c r="AV196" i="254"/>
  <c r="AV157" i="254"/>
  <c r="AV141" i="254"/>
  <c r="AV118" i="254"/>
  <c r="AV102" i="254"/>
  <c r="AV79" i="254"/>
  <c r="AV63" i="254"/>
  <c r="AV40" i="254"/>
  <c r="AV24" i="254"/>
  <c r="AV200" i="254"/>
  <c r="AV184" i="254"/>
  <c r="AV161" i="254"/>
  <c r="AV145" i="254"/>
  <c r="AV122" i="254"/>
  <c r="AV106" i="254"/>
  <c r="AV83" i="254"/>
  <c r="AV67" i="254"/>
  <c r="AV28" i="254"/>
  <c r="AV12" i="254"/>
  <c r="AV210" i="254"/>
  <c r="AV194" i="254"/>
  <c r="AV155" i="254"/>
  <c r="AV116" i="254"/>
  <c r="AV100" i="254"/>
  <c r="AV77" i="254"/>
  <c r="AV61" i="254"/>
  <c r="AV38" i="254"/>
  <c r="AV22" i="254"/>
  <c r="AV198" i="254"/>
  <c r="AV159" i="254"/>
  <c r="AV143" i="254"/>
  <c r="AV120" i="254"/>
  <c r="AV104" i="254"/>
  <c r="AV81" i="254"/>
  <c r="AV65" i="254"/>
  <c r="AV26" i="254"/>
  <c r="AV208" i="254"/>
  <c r="AV192" i="254"/>
  <c r="AV169" i="254"/>
  <c r="AV153" i="254"/>
  <c r="AV114" i="254"/>
  <c r="AV98" i="254"/>
  <c r="AV75" i="254"/>
  <c r="AV59" i="254"/>
  <c r="AV36" i="254"/>
  <c r="AV20" i="254"/>
  <c r="AY2" i="254"/>
  <c r="AY12" i="254"/>
  <c r="AZ12" i="254" s="1"/>
  <c r="BA34" i="254"/>
  <c r="AY38" i="254"/>
  <c r="AZ38" i="254" s="1"/>
  <c r="BA38" i="254"/>
  <c r="BA65" i="254"/>
  <c r="AY65" i="254"/>
  <c r="AZ65" i="254" s="1"/>
  <c r="BA120" i="254"/>
  <c r="AY120" i="254"/>
  <c r="AZ120" i="254" s="1"/>
  <c r="AY145" i="254"/>
  <c r="AZ145" i="254" s="1"/>
  <c r="BA145" i="254"/>
  <c r="AY163" i="254"/>
  <c r="AZ163" i="254" s="1"/>
  <c r="AV190" i="254"/>
  <c r="BA196" i="254"/>
  <c r="AY196" i="254"/>
  <c r="AZ196" i="254" s="1"/>
  <c r="BA212" i="254"/>
  <c r="AY212" i="254"/>
  <c r="AZ212" i="254" s="1"/>
  <c r="H88" i="255"/>
  <c r="H174" i="255"/>
  <c r="H131" i="255"/>
  <c r="BA24" i="255"/>
  <c r="AY24" i="255"/>
  <c r="AZ24" i="255" s="1"/>
  <c r="H45" i="255"/>
  <c r="AV16" i="253"/>
  <c r="AV32" i="253"/>
  <c r="AV55" i="253"/>
  <c r="AV71" i="253"/>
  <c r="H88" i="253"/>
  <c r="AV110" i="253"/>
  <c r="AV126" i="253"/>
  <c r="AV157" i="253"/>
  <c r="BA163" i="253"/>
  <c r="AY163" i="253"/>
  <c r="AZ163" i="253" s="1"/>
  <c r="BA186" i="253"/>
  <c r="AY186" i="253"/>
  <c r="AZ186" i="253" s="1"/>
  <c r="BA198" i="253"/>
  <c r="BA200" i="253"/>
  <c r="BA204" i="253"/>
  <c r="AY204" i="253"/>
  <c r="AZ204" i="253" s="1"/>
  <c r="AY28" i="254"/>
  <c r="AZ28" i="254" s="1"/>
  <c r="BA28" i="254"/>
  <c r="AV73" i="254"/>
  <c r="BA79" i="254"/>
  <c r="AY79" i="254"/>
  <c r="AZ79" i="254" s="1"/>
  <c r="BA104" i="254"/>
  <c r="AY104" i="254"/>
  <c r="AZ104" i="254" s="1"/>
  <c r="AV188" i="254"/>
  <c r="BA192" i="254"/>
  <c r="AY20" i="253"/>
  <c r="AZ20" i="253" s="1"/>
  <c r="AV22" i="253"/>
  <c r="AY36" i="253"/>
  <c r="AZ36" i="253" s="1"/>
  <c r="AV38" i="253"/>
  <c r="B45" i="253"/>
  <c r="AY59" i="253"/>
  <c r="AZ59" i="253" s="1"/>
  <c r="AV61" i="253"/>
  <c r="AY75" i="253"/>
  <c r="AZ75" i="253" s="1"/>
  <c r="AV77" i="253"/>
  <c r="AY98" i="253"/>
  <c r="AZ98" i="253" s="1"/>
  <c r="AV100" i="253"/>
  <c r="AY114" i="253"/>
  <c r="AZ114" i="253" s="1"/>
  <c r="AV116" i="253"/>
  <c r="AV57" i="254"/>
  <c r="BA63" i="254"/>
  <c r="AY63" i="254"/>
  <c r="AZ63" i="254" s="1"/>
  <c r="AV71" i="254"/>
  <c r="AV112" i="254"/>
  <c r="BA118" i="254"/>
  <c r="AY118" i="254"/>
  <c r="AZ118" i="254" s="1"/>
  <c r="AV126" i="254"/>
  <c r="BA159" i="254"/>
  <c r="AY159" i="254"/>
  <c r="AZ159" i="254" s="1"/>
  <c r="BA18" i="255"/>
  <c r="AY18" i="255"/>
  <c r="AZ18" i="255" s="1"/>
  <c r="BA36" i="255"/>
  <c r="AY36" i="255"/>
  <c r="AZ36" i="255" s="1"/>
  <c r="AY67" i="255"/>
  <c r="AZ67" i="255" s="1"/>
  <c r="BA67" i="255"/>
  <c r="AV12" i="253"/>
  <c r="AV28" i="253"/>
  <c r="H45" i="253"/>
  <c r="AV67" i="253"/>
  <c r="AV83" i="253"/>
  <c r="AV106" i="253"/>
  <c r="AV122" i="253"/>
  <c r="AH135" i="253"/>
  <c r="AV159" i="253"/>
  <c r="AV163" i="253"/>
  <c r="AV169" i="253"/>
  <c r="AV186" i="253"/>
  <c r="AV192" i="253"/>
  <c r="BA202" i="253"/>
  <c r="AY202" i="253"/>
  <c r="AZ202" i="253" s="1"/>
  <c r="AH90" i="254"/>
  <c r="AH176" i="254"/>
  <c r="AH47" i="254"/>
  <c r="AV16" i="254"/>
  <c r="AV18" i="254"/>
  <c r="BA26" i="254"/>
  <c r="AY26" i="254"/>
  <c r="AZ26" i="254" s="1"/>
  <c r="AV55" i="254"/>
  <c r="BA59" i="254"/>
  <c r="BA102" i="254"/>
  <c r="AY102" i="254"/>
  <c r="AZ102" i="254" s="1"/>
  <c r="AV110" i="254"/>
  <c r="BA143" i="254"/>
  <c r="AY143" i="254"/>
  <c r="AZ143" i="254" s="1"/>
  <c r="AV167" i="254"/>
  <c r="AY194" i="254"/>
  <c r="AZ194" i="254" s="1"/>
  <c r="BA194" i="254"/>
  <c r="AY200" i="254"/>
  <c r="AZ200" i="254" s="1"/>
  <c r="BA200" i="254"/>
  <c r="BA40" i="255"/>
  <c r="AY40" i="255"/>
  <c r="AZ40" i="255" s="1"/>
  <c r="AV202" i="253"/>
  <c r="AV206" i="253"/>
  <c r="AV190" i="253"/>
  <c r="AV167" i="253"/>
  <c r="AV151" i="253"/>
  <c r="AV200" i="253"/>
  <c r="AV184" i="253"/>
  <c r="AV161" i="253"/>
  <c r="AV145" i="253"/>
  <c r="AV204" i="253"/>
  <c r="AV188" i="253"/>
  <c r="AV165" i="253"/>
  <c r="AV149" i="253"/>
  <c r="AV18" i="253"/>
  <c r="AV34" i="253"/>
  <c r="AV57" i="253"/>
  <c r="AV73" i="253"/>
  <c r="AV112" i="253"/>
  <c r="AV196" i="253"/>
  <c r="AY206" i="253"/>
  <c r="AZ206" i="253" s="1"/>
  <c r="AV14" i="254"/>
  <c r="AY77" i="254"/>
  <c r="AZ77" i="254" s="1"/>
  <c r="BA77" i="254"/>
  <c r="AY83" i="254"/>
  <c r="AZ83" i="254" s="1"/>
  <c r="BA83" i="254"/>
  <c r="AV151" i="254"/>
  <c r="BA157" i="254"/>
  <c r="AY157" i="254"/>
  <c r="AZ157" i="254" s="1"/>
  <c r="AV165" i="254"/>
  <c r="AY184" i="254"/>
  <c r="AZ184" i="254" s="1"/>
  <c r="BA184" i="254"/>
  <c r="AY22" i="255"/>
  <c r="AZ22" i="255" s="1"/>
  <c r="BA22" i="255"/>
  <c r="BA65" i="255"/>
  <c r="AY65" i="255"/>
  <c r="AZ65" i="255" s="1"/>
  <c r="AY83" i="255"/>
  <c r="AZ83" i="255" s="1"/>
  <c r="BA83" i="255"/>
  <c r="AH49" i="254"/>
  <c r="H131" i="254"/>
  <c r="AY12" i="255"/>
  <c r="AZ12" i="255" s="1"/>
  <c r="AV14" i="255"/>
  <c r="BA16" i="255"/>
  <c r="AY28" i="255"/>
  <c r="AZ28" i="255" s="1"/>
  <c r="AV30" i="255"/>
  <c r="BA32" i="255"/>
  <c r="AV57" i="255"/>
  <c r="BA114" i="255"/>
  <c r="AY114" i="255"/>
  <c r="AZ114" i="255" s="1"/>
  <c r="BA143" i="255"/>
  <c r="AV157" i="255"/>
  <c r="AV159" i="255"/>
  <c r="AV161" i="255"/>
  <c r="AV184" i="255"/>
  <c r="BA192" i="255"/>
  <c r="AY192" i="255"/>
  <c r="AZ192" i="255" s="1"/>
  <c r="BA206" i="255"/>
  <c r="AY206" i="255"/>
  <c r="AZ206" i="255" s="1"/>
  <c r="BA24" i="256"/>
  <c r="AY65" i="256"/>
  <c r="AZ65" i="256" s="1"/>
  <c r="BA65" i="256"/>
  <c r="BA79" i="256"/>
  <c r="AY104" i="256"/>
  <c r="AZ104" i="256" s="1"/>
  <c r="BA104" i="256"/>
  <c r="BA118" i="256"/>
  <c r="BA147" i="256"/>
  <c r="AY147" i="256"/>
  <c r="AZ147" i="256" s="1"/>
  <c r="AY40" i="257"/>
  <c r="AZ40" i="257" s="1"/>
  <c r="BA40" i="257"/>
  <c r="B88" i="254"/>
  <c r="AY2" i="255"/>
  <c r="AV20" i="255"/>
  <c r="AV36" i="255"/>
  <c r="BA75" i="255"/>
  <c r="AY75" i="255"/>
  <c r="AZ75" i="255" s="1"/>
  <c r="AV118" i="255"/>
  <c r="AV120" i="255"/>
  <c r="AV122" i="255"/>
  <c r="AY149" i="255"/>
  <c r="AZ149" i="255" s="1"/>
  <c r="BA149" i="255"/>
  <c r="AV153" i="255"/>
  <c r="AY198" i="255"/>
  <c r="AZ198" i="255" s="1"/>
  <c r="BA200" i="255"/>
  <c r="BA57" i="256"/>
  <c r="AY57" i="256"/>
  <c r="AZ57" i="256" s="1"/>
  <c r="BA69" i="256"/>
  <c r="AY69" i="256"/>
  <c r="AZ69" i="256" s="1"/>
  <c r="BA108" i="256"/>
  <c r="AY108" i="256"/>
  <c r="AZ108" i="256" s="1"/>
  <c r="AY159" i="256"/>
  <c r="AZ159" i="256" s="1"/>
  <c r="BA159" i="256"/>
  <c r="BA190" i="256"/>
  <c r="AY190" i="256"/>
  <c r="AZ190" i="256" s="1"/>
  <c r="AY110" i="255"/>
  <c r="AZ110" i="255" s="1"/>
  <c r="BA110" i="255"/>
  <c r="BA190" i="255"/>
  <c r="AY190" i="255"/>
  <c r="AZ190" i="255" s="1"/>
  <c r="AY196" i="255"/>
  <c r="AZ196" i="255" s="1"/>
  <c r="AY204" i="255"/>
  <c r="AZ204" i="255" s="1"/>
  <c r="BA204" i="255"/>
  <c r="AY26" i="256"/>
  <c r="AZ26" i="256" s="1"/>
  <c r="BA26" i="256"/>
  <c r="AY81" i="256"/>
  <c r="AZ81" i="256" s="1"/>
  <c r="BA81" i="256"/>
  <c r="AY120" i="256"/>
  <c r="AZ120" i="256" s="1"/>
  <c r="BA120" i="256"/>
  <c r="BA151" i="256"/>
  <c r="AY151" i="256"/>
  <c r="AZ151" i="256" s="1"/>
  <c r="BA163" i="256"/>
  <c r="AY163" i="256"/>
  <c r="AZ163" i="256" s="1"/>
  <c r="BA184" i="256"/>
  <c r="AY184" i="256"/>
  <c r="AZ184" i="256" s="1"/>
  <c r="AY202" i="256"/>
  <c r="AZ202" i="256" s="1"/>
  <c r="BA202" i="256"/>
  <c r="BA110" i="257"/>
  <c r="AY110" i="257"/>
  <c r="AZ110" i="257" s="1"/>
  <c r="B45" i="254"/>
  <c r="AV16" i="255"/>
  <c r="AV32" i="255"/>
  <c r="AY71" i="255"/>
  <c r="AZ71" i="255" s="1"/>
  <c r="BA71" i="255"/>
  <c r="AV75" i="255"/>
  <c r="AY155" i="255"/>
  <c r="AZ155" i="255" s="1"/>
  <c r="AY157" i="255"/>
  <c r="AZ157" i="255" s="1"/>
  <c r="AY159" i="255"/>
  <c r="AZ159" i="255" s="1"/>
  <c r="BA163" i="255"/>
  <c r="BA169" i="255"/>
  <c r="AY169" i="255"/>
  <c r="AZ169" i="255" s="1"/>
  <c r="BA184" i="255"/>
  <c r="BA73" i="256"/>
  <c r="AY73" i="256"/>
  <c r="AZ73" i="256" s="1"/>
  <c r="BA112" i="256"/>
  <c r="AY112" i="256"/>
  <c r="AZ112" i="256" s="1"/>
  <c r="BA124" i="256"/>
  <c r="AY124" i="256"/>
  <c r="AZ124" i="256" s="1"/>
  <c r="BA145" i="256"/>
  <c r="AY145" i="256"/>
  <c r="AZ145" i="256" s="1"/>
  <c r="BA196" i="256"/>
  <c r="AY196" i="256"/>
  <c r="AZ196" i="256" s="1"/>
  <c r="H45" i="254"/>
  <c r="AH135" i="254"/>
  <c r="B174" i="255"/>
  <c r="B131" i="255"/>
  <c r="AV22" i="255"/>
  <c r="AV38" i="255"/>
  <c r="B45" i="255"/>
  <c r="AV63" i="255"/>
  <c r="BA98" i="255"/>
  <c r="AY98" i="255"/>
  <c r="AZ98" i="255" s="1"/>
  <c r="AY118" i="255"/>
  <c r="AZ118" i="255" s="1"/>
  <c r="BA124" i="255"/>
  <c r="AV141" i="255"/>
  <c r="AV143" i="255"/>
  <c r="AV145" i="255"/>
  <c r="AY151" i="255"/>
  <c r="AZ151" i="255" s="1"/>
  <c r="BA161" i="255"/>
  <c r="AY188" i="255"/>
  <c r="AZ188" i="255" s="1"/>
  <c r="BA188" i="255"/>
  <c r="B174" i="256"/>
  <c r="B88" i="256"/>
  <c r="B131" i="256"/>
  <c r="AH135" i="256"/>
  <c r="AH178" i="256"/>
  <c r="AH49" i="256"/>
  <c r="AH92" i="256"/>
  <c r="AY18" i="256"/>
  <c r="AZ18" i="256" s="1"/>
  <c r="AY34" i="256"/>
  <c r="AZ34" i="256" s="1"/>
  <c r="BA67" i="256"/>
  <c r="AY67" i="256"/>
  <c r="AZ67" i="256" s="1"/>
  <c r="BA106" i="256"/>
  <c r="AY106" i="256"/>
  <c r="AZ106" i="256" s="1"/>
  <c r="BA167" i="256"/>
  <c r="AY167" i="256"/>
  <c r="AZ167" i="256" s="1"/>
  <c r="AY165" i="255"/>
  <c r="AZ165" i="255" s="1"/>
  <c r="BA165" i="255"/>
  <c r="AV169" i="255"/>
  <c r="BA14" i="256"/>
  <c r="AY14" i="256"/>
  <c r="AZ14" i="256" s="1"/>
  <c r="BA30" i="256"/>
  <c r="AY30" i="256"/>
  <c r="AZ30" i="256" s="1"/>
  <c r="BA141" i="256"/>
  <c r="BA161" i="256"/>
  <c r="AY161" i="256"/>
  <c r="AZ161" i="256" s="1"/>
  <c r="AH178" i="257"/>
  <c r="AH49" i="257"/>
  <c r="AH135" i="257"/>
  <c r="AH92" i="257"/>
  <c r="AY202" i="257"/>
  <c r="AZ202" i="257" s="1"/>
  <c r="BA202" i="257"/>
  <c r="BA32" i="258"/>
  <c r="AY32" i="258"/>
  <c r="AZ32" i="258" s="1"/>
  <c r="AV206" i="255"/>
  <c r="AV190" i="255"/>
  <c r="AV167" i="255"/>
  <c r="AV151" i="255"/>
  <c r="AV112" i="255"/>
  <c r="AV73" i="255"/>
  <c r="AV210" i="255"/>
  <c r="AV194" i="255"/>
  <c r="AV155" i="255"/>
  <c r="AV116" i="255"/>
  <c r="AV100" i="255"/>
  <c r="AV77" i="255"/>
  <c r="AV61" i="255"/>
  <c r="AV204" i="255"/>
  <c r="AV188" i="255"/>
  <c r="AV165" i="255"/>
  <c r="AV149" i="255"/>
  <c r="AV126" i="255"/>
  <c r="AV110" i="255"/>
  <c r="AV71" i="255"/>
  <c r="AV208" i="255"/>
  <c r="AV192" i="255"/>
  <c r="AV202" i="255"/>
  <c r="AV186" i="255"/>
  <c r="AV163" i="255"/>
  <c r="AV147" i="255"/>
  <c r="AV124" i="255"/>
  <c r="AV108" i="255"/>
  <c r="AV69" i="255"/>
  <c r="AH133" i="255"/>
  <c r="AH176" i="255"/>
  <c r="AH90" i="255"/>
  <c r="AV18" i="255"/>
  <c r="AV34" i="255"/>
  <c r="BA59" i="255"/>
  <c r="AV67" i="255"/>
  <c r="AY73" i="255"/>
  <c r="AZ73" i="255" s="1"/>
  <c r="AV98" i="255"/>
  <c r="AY126" i="255"/>
  <c r="AZ126" i="255" s="1"/>
  <c r="BA126" i="255"/>
  <c r="AH135" i="255"/>
  <c r="AV198" i="255"/>
  <c r="AV200" i="255"/>
  <c r="BA208" i="255"/>
  <c r="AY208" i="255"/>
  <c r="AZ208" i="255" s="1"/>
  <c r="BA83" i="256"/>
  <c r="AY83" i="256"/>
  <c r="AZ83" i="256" s="1"/>
  <c r="BA102" i="256"/>
  <c r="BA122" i="256"/>
  <c r="AY122" i="256"/>
  <c r="AZ122" i="256" s="1"/>
  <c r="AV24" i="255"/>
  <c r="AV40" i="255"/>
  <c r="AV55" i="255"/>
  <c r="AY141" i="255"/>
  <c r="AZ141" i="255" s="1"/>
  <c r="BA153" i="255"/>
  <c r="AY153" i="255"/>
  <c r="AZ153" i="255" s="1"/>
  <c r="AV196" i="255"/>
  <c r="BA12" i="256"/>
  <c r="AY12" i="256"/>
  <c r="AZ12" i="256" s="1"/>
  <c r="BA28" i="256"/>
  <c r="AY28" i="256"/>
  <c r="AZ28" i="256" s="1"/>
  <c r="AY143" i="256"/>
  <c r="AZ143" i="256" s="1"/>
  <c r="BA143" i="256"/>
  <c r="BA186" i="256"/>
  <c r="AY186" i="256"/>
  <c r="AZ186" i="256" s="1"/>
  <c r="AY204" i="256"/>
  <c r="AZ204" i="256" s="1"/>
  <c r="BA204" i="256"/>
  <c r="AY65" i="257"/>
  <c r="AZ65" i="257" s="1"/>
  <c r="BA65" i="257"/>
  <c r="AY102" i="257"/>
  <c r="AZ102" i="257" s="1"/>
  <c r="BA102" i="257"/>
  <c r="AV24" i="256"/>
  <c r="AY38" i="256"/>
  <c r="AZ38" i="256" s="1"/>
  <c r="AV40" i="256"/>
  <c r="AY61" i="256"/>
  <c r="AZ61" i="256" s="1"/>
  <c r="AV63" i="256"/>
  <c r="AY77" i="256"/>
  <c r="AZ77" i="256" s="1"/>
  <c r="AV79" i="256"/>
  <c r="AY100" i="256"/>
  <c r="AZ100" i="256" s="1"/>
  <c r="AV102" i="256"/>
  <c r="AY116" i="256"/>
  <c r="AZ116" i="256" s="1"/>
  <c r="AV118" i="256"/>
  <c r="AV141" i="256"/>
  <c r="AY155" i="256"/>
  <c r="AZ155" i="256" s="1"/>
  <c r="AV157" i="256"/>
  <c r="H174" i="256"/>
  <c r="AY194" i="256"/>
  <c r="AZ194" i="256" s="1"/>
  <c r="AV196" i="256"/>
  <c r="BA200" i="256"/>
  <c r="BA28" i="257"/>
  <c r="AY28" i="257"/>
  <c r="AZ28" i="257" s="1"/>
  <c r="AV34" i="257"/>
  <c r="AV38" i="257"/>
  <c r="AV40" i="257"/>
  <c r="BA63" i="257"/>
  <c r="AV71" i="257"/>
  <c r="AV79" i="257"/>
  <c r="AY124" i="257"/>
  <c r="AZ124" i="257" s="1"/>
  <c r="BA124" i="257"/>
  <c r="AY186" i="257"/>
  <c r="AZ186" i="257" s="1"/>
  <c r="BA186" i="257"/>
  <c r="BA210" i="257"/>
  <c r="AY210" i="257"/>
  <c r="AZ210" i="257" s="1"/>
  <c r="AV14" i="256"/>
  <c r="BA16" i="256"/>
  <c r="AV30" i="256"/>
  <c r="BA32" i="256"/>
  <c r="BA55" i="256"/>
  <c r="AV69" i="256"/>
  <c r="BA71" i="256"/>
  <c r="AH90" i="256"/>
  <c r="AV108" i="256"/>
  <c r="BA110" i="256"/>
  <c r="AV124" i="256"/>
  <c r="BA126" i="256"/>
  <c r="AV147" i="256"/>
  <c r="BA149" i="256"/>
  <c r="AV163" i="256"/>
  <c r="BA165" i="256"/>
  <c r="AV186" i="256"/>
  <c r="BA188" i="256"/>
  <c r="AV204" i="257"/>
  <c r="AV188" i="257"/>
  <c r="AV165" i="257"/>
  <c r="AV149" i="257"/>
  <c r="AV126" i="257"/>
  <c r="AV110" i="257"/>
  <c r="AV198" i="257"/>
  <c r="AV159" i="257"/>
  <c r="AV143" i="257"/>
  <c r="AV120" i="257"/>
  <c r="AV104" i="257"/>
  <c r="AV81" i="257"/>
  <c r="AV65" i="257"/>
  <c r="AV26" i="257"/>
  <c r="AV208" i="257"/>
  <c r="AV192" i="257"/>
  <c r="AV169" i="257"/>
  <c r="AV153" i="257"/>
  <c r="AV114" i="257"/>
  <c r="AV98" i="257"/>
  <c r="AV75" i="257"/>
  <c r="AV59" i="257"/>
  <c r="AV36" i="257"/>
  <c r="AV20" i="257"/>
  <c r="AV202" i="257"/>
  <c r="AV186" i="257"/>
  <c r="AV163" i="257"/>
  <c r="AV147" i="257"/>
  <c r="AV124" i="257"/>
  <c r="AV108" i="257"/>
  <c r="AV69" i="257"/>
  <c r="AV30" i="257"/>
  <c r="AV14" i="257"/>
  <c r="AV212" i="257"/>
  <c r="AV196" i="257"/>
  <c r="AV206" i="257"/>
  <c r="AV190" i="257"/>
  <c r="AV167" i="257"/>
  <c r="AV151" i="257"/>
  <c r="AV112" i="257"/>
  <c r="AV200" i="257"/>
  <c r="AV184" i="257"/>
  <c r="AV161" i="257"/>
  <c r="AV145" i="257"/>
  <c r="AV122" i="257"/>
  <c r="AV106" i="257"/>
  <c r="AV83" i="257"/>
  <c r="AV67" i="257"/>
  <c r="AV28" i="257"/>
  <c r="AV12" i="257"/>
  <c r="AV210" i="257"/>
  <c r="AV194" i="257"/>
  <c r="BA67" i="257"/>
  <c r="AY67" i="257"/>
  <c r="AZ67" i="257" s="1"/>
  <c r="AV73" i="257"/>
  <c r="AV77" i="257"/>
  <c r="BA106" i="257"/>
  <c r="AY106" i="257"/>
  <c r="AZ106" i="257" s="1"/>
  <c r="AV116" i="257"/>
  <c r="BA120" i="257"/>
  <c r="BA149" i="257"/>
  <c r="AY149" i="257"/>
  <c r="AZ149" i="257" s="1"/>
  <c r="BA200" i="257"/>
  <c r="AY200" i="257"/>
  <c r="AZ200" i="257" s="1"/>
  <c r="BA204" i="257"/>
  <c r="AY204" i="257"/>
  <c r="AZ204" i="257" s="1"/>
  <c r="BA16" i="258"/>
  <c r="AY16" i="258"/>
  <c r="AZ16" i="258" s="1"/>
  <c r="BA110" i="258"/>
  <c r="AY110" i="258"/>
  <c r="AZ110" i="258" s="1"/>
  <c r="BA122" i="258"/>
  <c r="AY122" i="258"/>
  <c r="AZ122" i="258" s="1"/>
  <c r="BA155" i="258"/>
  <c r="AY155" i="258"/>
  <c r="AZ155" i="258" s="1"/>
  <c r="AV59" i="256"/>
  <c r="AV75" i="256"/>
  <c r="AV98" i="256"/>
  <c r="AV114" i="256"/>
  <c r="AV153" i="256"/>
  <c r="AV169" i="256"/>
  <c r="AV192" i="256"/>
  <c r="AV198" i="256"/>
  <c r="BA165" i="257"/>
  <c r="AY165" i="257"/>
  <c r="AZ165" i="257" s="1"/>
  <c r="BA20" i="258"/>
  <c r="AY20" i="258"/>
  <c r="AZ20" i="258" s="1"/>
  <c r="AY24" i="258"/>
  <c r="AZ24" i="258" s="1"/>
  <c r="BA24" i="258"/>
  <c r="BA38" i="258"/>
  <c r="AY38" i="258"/>
  <c r="AZ38" i="258" s="1"/>
  <c r="BA55" i="258"/>
  <c r="AY55" i="258"/>
  <c r="AZ55" i="258" s="1"/>
  <c r="BA100" i="258"/>
  <c r="AY100" i="258"/>
  <c r="AZ100" i="258" s="1"/>
  <c r="BA104" i="258"/>
  <c r="AY104" i="258"/>
  <c r="AZ104" i="258" s="1"/>
  <c r="AY126" i="258"/>
  <c r="AZ126" i="258" s="1"/>
  <c r="BA126" i="258"/>
  <c r="AY165" i="258"/>
  <c r="AZ165" i="258" s="1"/>
  <c r="BA165" i="258"/>
  <c r="AV26" i="256"/>
  <c r="AH47" i="256"/>
  <c r="AV65" i="256"/>
  <c r="AV81" i="256"/>
  <c r="AV104" i="256"/>
  <c r="AV120" i="256"/>
  <c r="AV143" i="256"/>
  <c r="AV159" i="256"/>
  <c r="BA206" i="256"/>
  <c r="AY206" i="256"/>
  <c r="AZ206" i="256" s="1"/>
  <c r="AY2" i="257"/>
  <c r="BA12" i="257"/>
  <c r="AY12" i="257"/>
  <c r="AZ12" i="257" s="1"/>
  <c r="AV18" i="257"/>
  <c r="AV22" i="257"/>
  <c r="AV24" i="257"/>
  <c r="AY30" i="257"/>
  <c r="AZ30" i="257" s="1"/>
  <c r="AV55" i="257"/>
  <c r="AY71" i="257"/>
  <c r="AZ71" i="257" s="1"/>
  <c r="AY75" i="257"/>
  <c r="AZ75" i="257" s="1"/>
  <c r="BA118" i="257"/>
  <c r="BA122" i="257"/>
  <c r="AY122" i="257"/>
  <c r="AZ122" i="257" s="1"/>
  <c r="AV141" i="257"/>
  <c r="AY147" i="257"/>
  <c r="AZ147" i="257" s="1"/>
  <c r="BA147" i="257"/>
  <c r="BA194" i="257"/>
  <c r="AY194" i="257"/>
  <c r="AZ194" i="257" s="1"/>
  <c r="BA59" i="258"/>
  <c r="AY59" i="258"/>
  <c r="AZ59" i="258" s="1"/>
  <c r="AY63" i="258"/>
  <c r="AZ63" i="258" s="1"/>
  <c r="BA63" i="258"/>
  <c r="BA77" i="258"/>
  <c r="AY77" i="258"/>
  <c r="AZ77" i="258" s="1"/>
  <c r="BA81" i="258"/>
  <c r="AY81" i="258"/>
  <c r="AZ81" i="258" s="1"/>
  <c r="AY149" i="258"/>
  <c r="AZ149" i="258" s="1"/>
  <c r="BA149" i="258"/>
  <c r="AV16" i="256"/>
  <c r="AV32" i="256"/>
  <c r="AV55" i="256"/>
  <c r="AV71" i="256"/>
  <c r="H88" i="256"/>
  <c r="AV110" i="256"/>
  <c r="AV126" i="256"/>
  <c r="AV149" i="256"/>
  <c r="AV165" i="256"/>
  <c r="AV188" i="256"/>
  <c r="AV200" i="256"/>
  <c r="AV210" i="256"/>
  <c r="AV57" i="257"/>
  <c r="AV61" i="257"/>
  <c r="AV63" i="257"/>
  <c r="AY69" i="257"/>
  <c r="AZ69" i="257" s="1"/>
  <c r="BA73" i="257"/>
  <c r="BA79" i="257"/>
  <c r="BA83" i="257"/>
  <c r="AY83" i="257"/>
  <c r="AZ83" i="257" s="1"/>
  <c r="BA143" i="257"/>
  <c r="AV157" i="257"/>
  <c r="AY163" i="257"/>
  <c r="AZ163" i="257" s="1"/>
  <c r="BA163" i="257"/>
  <c r="BA184" i="257"/>
  <c r="AY184" i="257"/>
  <c r="AZ184" i="257" s="1"/>
  <c r="BA188" i="257"/>
  <c r="AY188" i="257"/>
  <c r="AZ188" i="257" s="1"/>
  <c r="AV12" i="256"/>
  <c r="AV28" i="256"/>
  <c r="AV67" i="256"/>
  <c r="AV83" i="256"/>
  <c r="AV106" i="256"/>
  <c r="AV122" i="256"/>
  <c r="AV145" i="256"/>
  <c r="AV161" i="256"/>
  <c r="AH47" i="257"/>
  <c r="AH90" i="257"/>
  <c r="AH133" i="257"/>
  <c r="AH176" i="257"/>
  <c r="BA26" i="257"/>
  <c r="AY55" i="257"/>
  <c r="AZ55" i="257" s="1"/>
  <c r="AY59" i="257"/>
  <c r="AZ59" i="257" s="1"/>
  <c r="AV100" i="257"/>
  <c r="BA126" i="257"/>
  <c r="AY126" i="257"/>
  <c r="AZ126" i="257" s="1"/>
  <c r="BA141" i="257"/>
  <c r="BA145" i="257"/>
  <c r="AY145" i="257"/>
  <c r="AZ145" i="257" s="1"/>
  <c r="BA22" i="258"/>
  <c r="AY22" i="258"/>
  <c r="AZ22" i="258" s="1"/>
  <c r="BA26" i="258"/>
  <c r="AY26" i="258"/>
  <c r="AZ26" i="258" s="1"/>
  <c r="BA36" i="258"/>
  <c r="AY36" i="258"/>
  <c r="AZ36" i="258" s="1"/>
  <c r="AY40" i="258"/>
  <c r="AZ40" i="258" s="1"/>
  <c r="BA40" i="258"/>
  <c r="BA71" i="258"/>
  <c r="AY71" i="258"/>
  <c r="AZ71" i="258" s="1"/>
  <c r="BA98" i="258"/>
  <c r="AY98" i="258"/>
  <c r="AZ98" i="258" s="1"/>
  <c r="AY102" i="258"/>
  <c r="AZ102" i="258" s="1"/>
  <c r="BA102" i="258"/>
  <c r="AV204" i="256"/>
  <c r="AV208" i="256"/>
  <c r="AV206" i="256"/>
  <c r="AV18" i="256"/>
  <c r="AV34" i="256"/>
  <c r="AV57" i="256"/>
  <c r="AV73" i="256"/>
  <c r="AV112" i="256"/>
  <c r="AV151" i="256"/>
  <c r="AV167" i="256"/>
  <c r="AV190" i="256"/>
  <c r="AY208" i="256"/>
  <c r="AZ208" i="256" s="1"/>
  <c r="AY210" i="256"/>
  <c r="AZ210" i="256" s="1"/>
  <c r="B88" i="257"/>
  <c r="B131" i="257"/>
  <c r="B174" i="257"/>
  <c r="AV32" i="257"/>
  <c r="BA57" i="257"/>
  <c r="AY108" i="257"/>
  <c r="AZ108" i="257" s="1"/>
  <c r="BA108" i="257"/>
  <c r="BA161" i="257"/>
  <c r="AY161" i="257"/>
  <c r="AZ161" i="257" s="1"/>
  <c r="BA61" i="258"/>
  <c r="AY61" i="258"/>
  <c r="AZ61" i="258" s="1"/>
  <c r="BA65" i="258"/>
  <c r="AY65" i="258"/>
  <c r="AZ65" i="258" s="1"/>
  <c r="BA75" i="258"/>
  <c r="AY75" i="258"/>
  <c r="AZ75" i="258" s="1"/>
  <c r="AY79" i="258"/>
  <c r="AZ79" i="258" s="1"/>
  <c r="BA79" i="258"/>
  <c r="BA196" i="257"/>
  <c r="BA212" i="257"/>
  <c r="AV16" i="258"/>
  <c r="BA18" i="258"/>
  <c r="AV32" i="258"/>
  <c r="BA34" i="258"/>
  <c r="AV55" i="258"/>
  <c r="BA57" i="258"/>
  <c r="AV71" i="258"/>
  <c r="BA73" i="258"/>
  <c r="AV110" i="258"/>
  <c r="AV122" i="258"/>
  <c r="AV165" i="258"/>
  <c r="AV169" i="258"/>
  <c r="H174" i="258"/>
  <c r="BA188" i="258"/>
  <c r="AY188" i="258"/>
  <c r="AZ188" i="258" s="1"/>
  <c r="AY200" i="258"/>
  <c r="AZ200" i="258" s="1"/>
  <c r="BA200" i="258"/>
  <c r="AV204" i="258"/>
  <c r="BA14" i="259"/>
  <c r="AY14" i="259"/>
  <c r="AZ14" i="259" s="1"/>
  <c r="AY22" i="259"/>
  <c r="AZ22" i="259" s="1"/>
  <c r="BA22" i="259"/>
  <c r="BA30" i="259"/>
  <c r="AY30" i="259"/>
  <c r="AZ30" i="259" s="1"/>
  <c r="AY55" i="259"/>
  <c r="AZ55" i="259" s="1"/>
  <c r="BA55" i="259"/>
  <c r="AY149" i="259"/>
  <c r="AZ149" i="259" s="1"/>
  <c r="BA149" i="259"/>
  <c r="AY167" i="259"/>
  <c r="AZ167" i="259" s="1"/>
  <c r="BA167" i="259"/>
  <c r="AY194" i="259"/>
  <c r="AZ194" i="259" s="1"/>
  <c r="BA194" i="259"/>
  <c r="AY36" i="260"/>
  <c r="AZ36" i="260" s="1"/>
  <c r="BA36" i="260"/>
  <c r="BA55" i="260"/>
  <c r="AY55" i="260"/>
  <c r="AZ55" i="260" s="1"/>
  <c r="AY110" i="260"/>
  <c r="AZ110" i="260" s="1"/>
  <c r="BA110" i="260"/>
  <c r="H45" i="257"/>
  <c r="AY198" i="257"/>
  <c r="AZ198" i="257" s="1"/>
  <c r="AV22" i="258"/>
  <c r="AV38" i="258"/>
  <c r="B45" i="258"/>
  <c r="AV61" i="258"/>
  <c r="AV77" i="258"/>
  <c r="AV100" i="258"/>
  <c r="BA114" i="258"/>
  <c r="AY114" i="258"/>
  <c r="AZ114" i="258" s="1"/>
  <c r="BA141" i="258"/>
  <c r="AY141" i="258"/>
  <c r="AZ141" i="258" s="1"/>
  <c r="AY161" i="258"/>
  <c r="AZ161" i="258" s="1"/>
  <c r="BA212" i="258"/>
  <c r="AY212" i="258"/>
  <c r="AZ212" i="258" s="1"/>
  <c r="B45" i="259"/>
  <c r="B131" i="259"/>
  <c r="BA34" i="259"/>
  <c r="AY34" i="259"/>
  <c r="AZ34" i="259" s="1"/>
  <c r="AY71" i="259"/>
  <c r="AZ71" i="259" s="1"/>
  <c r="BA71" i="259"/>
  <c r="AY110" i="259"/>
  <c r="AZ110" i="259" s="1"/>
  <c r="BA110" i="259"/>
  <c r="B174" i="259"/>
  <c r="AY75" i="260"/>
  <c r="AZ75" i="260" s="1"/>
  <c r="BA75" i="260"/>
  <c r="AY114" i="260"/>
  <c r="AZ114" i="260" s="1"/>
  <c r="BA114" i="260"/>
  <c r="AY149" i="260"/>
  <c r="AZ149" i="260" s="1"/>
  <c r="BA149" i="260"/>
  <c r="BA188" i="260"/>
  <c r="AY188" i="260"/>
  <c r="AZ188" i="260" s="1"/>
  <c r="AV12" i="258"/>
  <c r="AV28" i="258"/>
  <c r="H45" i="258"/>
  <c r="AV67" i="258"/>
  <c r="AV83" i="258"/>
  <c r="AV106" i="258"/>
  <c r="AV124" i="258"/>
  <c r="AY184" i="258"/>
  <c r="AZ184" i="258" s="1"/>
  <c r="BA184" i="258"/>
  <c r="AV188" i="258"/>
  <c r="AY38" i="259"/>
  <c r="AZ38" i="259" s="1"/>
  <c r="BA38" i="259"/>
  <c r="BA59" i="259"/>
  <c r="AY59" i="259"/>
  <c r="AZ59" i="259" s="1"/>
  <c r="BA98" i="259"/>
  <c r="AY98" i="259"/>
  <c r="AZ98" i="259" s="1"/>
  <c r="AY126" i="259"/>
  <c r="AZ126" i="259" s="1"/>
  <c r="BA126" i="259"/>
  <c r="BA145" i="259"/>
  <c r="BA153" i="259"/>
  <c r="AY153" i="259"/>
  <c r="AZ153" i="259" s="1"/>
  <c r="AY188" i="259"/>
  <c r="AZ188" i="259" s="1"/>
  <c r="BA20" i="260"/>
  <c r="AY59" i="260"/>
  <c r="AZ59" i="260" s="1"/>
  <c r="BA59" i="260"/>
  <c r="AY65" i="260"/>
  <c r="AZ65" i="260" s="1"/>
  <c r="AY98" i="260"/>
  <c r="AZ98" i="260" s="1"/>
  <c r="BA98" i="260"/>
  <c r="AY153" i="260"/>
  <c r="AZ153" i="260" s="1"/>
  <c r="BA153" i="260"/>
  <c r="AY198" i="260"/>
  <c r="AZ198" i="260" s="1"/>
  <c r="BA198" i="260"/>
  <c r="AV202" i="258"/>
  <c r="AV186" i="258"/>
  <c r="AV212" i="258"/>
  <c r="AV196" i="258"/>
  <c r="AV206" i="258"/>
  <c r="AV190" i="258"/>
  <c r="AV167" i="258"/>
  <c r="AV151" i="258"/>
  <c r="AV112" i="258"/>
  <c r="AV210" i="258"/>
  <c r="AV194" i="258"/>
  <c r="AV155" i="258"/>
  <c r="AV116" i="258"/>
  <c r="AV198" i="258"/>
  <c r="AV159" i="258"/>
  <c r="AV143" i="258"/>
  <c r="AH133" i="258"/>
  <c r="AH176" i="258"/>
  <c r="AV18" i="258"/>
  <c r="AV34" i="258"/>
  <c r="AV57" i="258"/>
  <c r="AV73" i="258"/>
  <c r="AV126" i="258"/>
  <c r="AV141" i="258"/>
  <c r="AV145" i="258"/>
  <c r="BA153" i="258"/>
  <c r="AY153" i="258"/>
  <c r="AZ153" i="258" s="1"/>
  <c r="AY167" i="258"/>
  <c r="AZ167" i="258" s="1"/>
  <c r="AY190" i="258"/>
  <c r="AZ190" i="258" s="1"/>
  <c r="BA196" i="258"/>
  <c r="AY196" i="258"/>
  <c r="AZ196" i="258" s="1"/>
  <c r="AY202" i="258"/>
  <c r="AZ202" i="258" s="1"/>
  <c r="BA16" i="259"/>
  <c r="BA67" i="259"/>
  <c r="BA75" i="259"/>
  <c r="AY75" i="259"/>
  <c r="AZ75" i="259" s="1"/>
  <c r="BA106" i="259"/>
  <c r="BA114" i="259"/>
  <c r="AY114" i="259"/>
  <c r="AZ114" i="259" s="1"/>
  <c r="BA161" i="259"/>
  <c r="BA104" i="260"/>
  <c r="AV24" i="258"/>
  <c r="AV40" i="258"/>
  <c r="AV63" i="258"/>
  <c r="AV79" i="258"/>
  <c r="AH92" i="258"/>
  <c r="AV102" i="258"/>
  <c r="AV114" i="258"/>
  <c r="B131" i="258"/>
  <c r="AH135" i="258"/>
  <c r="AV147" i="258"/>
  <c r="BA157" i="258"/>
  <c r="AY157" i="258"/>
  <c r="AZ157" i="258" s="1"/>
  <c r="AV184" i="258"/>
  <c r="BA208" i="258"/>
  <c r="AY208" i="258"/>
  <c r="AZ208" i="258" s="1"/>
  <c r="AY32" i="259"/>
  <c r="AZ32" i="259" s="1"/>
  <c r="BA32" i="259"/>
  <c r="BA122" i="259"/>
  <c r="BA147" i="259"/>
  <c r="AY147" i="259"/>
  <c r="AZ147" i="259" s="1"/>
  <c r="AH176" i="260"/>
  <c r="AH47" i="260"/>
  <c r="AH90" i="260"/>
  <c r="AH133" i="260"/>
  <c r="BA143" i="260"/>
  <c r="AY112" i="257"/>
  <c r="AZ112" i="257" s="1"/>
  <c r="AY151" i="257"/>
  <c r="AZ151" i="257" s="1"/>
  <c r="AY167" i="257"/>
  <c r="AZ167" i="257" s="1"/>
  <c r="AY190" i="257"/>
  <c r="AZ190" i="257" s="1"/>
  <c r="AY206" i="257"/>
  <c r="AZ206" i="257" s="1"/>
  <c r="AY12" i="258"/>
  <c r="AZ12" i="258" s="1"/>
  <c r="AV14" i="258"/>
  <c r="AY28" i="258"/>
  <c r="AZ28" i="258" s="1"/>
  <c r="AV30" i="258"/>
  <c r="AY67" i="258"/>
  <c r="AZ67" i="258" s="1"/>
  <c r="AV69" i="258"/>
  <c r="AY83" i="258"/>
  <c r="AZ83" i="258" s="1"/>
  <c r="AH90" i="258"/>
  <c r="AY106" i="258"/>
  <c r="AZ106" i="258" s="1"/>
  <c r="AV108" i="258"/>
  <c r="AY112" i="258"/>
  <c r="AZ112" i="258" s="1"/>
  <c r="AV118" i="258"/>
  <c r="AY124" i="258"/>
  <c r="AZ124" i="258" s="1"/>
  <c r="AV149" i="258"/>
  <c r="AY186" i="258"/>
  <c r="AZ186" i="258" s="1"/>
  <c r="AV208" i="258"/>
  <c r="BA18" i="259"/>
  <c r="AY18" i="259"/>
  <c r="AZ18" i="259" s="1"/>
  <c r="BA57" i="259"/>
  <c r="AY57" i="259"/>
  <c r="AZ57" i="259" s="1"/>
  <c r="BA69" i="259"/>
  <c r="AY69" i="259"/>
  <c r="AZ69" i="259" s="1"/>
  <c r="B88" i="259"/>
  <c r="BA108" i="259"/>
  <c r="AY108" i="259"/>
  <c r="AZ108" i="259" s="1"/>
  <c r="BA151" i="259"/>
  <c r="AY151" i="259"/>
  <c r="AZ151" i="259" s="1"/>
  <c r="BA163" i="259"/>
  <c r="AY163" i="259"/>
  <c r="AZ163" i="259" s="1"/>
  <c r="AY200" i="259"/>
  <c r="AZ200" i="259" s="1"/>
  <c r="AY16" i="260"/>
  <c r="AZ16" i="260" s="1"/>
  <c r="BA16" i="260"/>
  <c r="AY2" i="258"/>
  <c r="AV20" i="258"/>
  <c r="AV36" i="258"/>
  <c r="AH49" i="258"/>
  <c r="AV59" i="258"/>
  <c r="AV75" i="258"/>
  <c r="AV98" i="258"/>
  <c r="AY145" i="258"/>
  <c r="AZ145" i="258" s="1"/>
  <c r="AV153" i="258"/>
  <c r="AV157" i="258"/>
  <c r="AV161" i="258"/>
  <c r="BA169" i="258"/>
  <c r="AY169" i="258"/>
  <c r="AZ169" i="258" s="1"/>
  <c r="BA192" i="258"/>
  <c r="AY192" i="258"/>
  <c r="AZ192" i="258" s="1"/>
  <c r="BA204" i="258"/>
  <c r="AY204" i="258"/>
  <c r="AZ204" i="258" s="1"/>
  <c r="AY20" i="259"/>
  <c r="AZ20" i="259" s="1"/>
  <c r="BA28" i="259"/>
  <c r="BA36" i="259"/>
  <c r="AY36" i="259"/>
  <c r="AZ36" i="259" s="1"/>
  <c r="AY61" i="259"/>
  <c r="AZ61" i="259" s="1"/>
  <c r="BA61" i="259"/>
  <c r="BA73" i="259"/>
  <c r="AY73" i="259"/>
  <c r="AZ73" i="259" s="1"/>
  <c r="AY100" i="259"/>
  <c r="AZ100" i="259" s="1"/>
  <c r="BA100" i="259"/>
  <c r="BA112" i="259"/>
  <c r="AY112" i="259"/>
  <c r="AZ112" i="259" s="1"/>
  <c r="BA124" i="259"/>
  <c r="AY124" i="259"/>
  <c r="AZ124" i="259" s="1"/>
  <c r="AY155" i="259"/>
  <c r="AZ155" i="259" s="1"/>
  <c r="BA155" i="259"/>
  <c r="BA120" i="260"/>
  <c r="AY120" i="260"/>
  <c r="AZ120" i="260" s="1"/>
  <c r="BA126" i="260"/>
  <c r="AY126" i="260"/>
  <c r="AZ126" i="260" s="1"/>
  <c r="AV26" i="258"/>
  <c r="AH47" i="258"/>
  <c r="AV65" i="258"/>
  <c r="AV81" i="258"/>
  <c r="AV104" i="258"/>
  <c r="AV120" i="258"/>
  <c r="AV163" i="258"/>
  <c r="AV192" i="258"/>
  <c r="AY77" i="259"/>
  <c r="AZ77" i="259" s="1"/>
  <c r="BA77" i="259"/>
  <c r="AY116" i="259"/>
  <c r="AZ116" i="259" s="1"/>
  <c r="BA116" i="259"/>
  <c r="BA71" i="260"/>
  <c r="AY71" i="260"/>
  <c r="AZ71" i="260" s="1"/>
  <c r="AY81" i="260"/>
  <c r="AZ81" i="260" s="1"/>
  <c r="BA81" i="260"/>
  <c r="BA159" i="260"/>
  <c r="AY159" i="260"/>
  <c r="AZ159" i="260" s="1"/>
  <c r="BA165" i="260"/>
  <c r="AY165" i="260"/>
  <c r="AZ165" i="260" s="1"/>
  <c r="AV30" i="259"/>
  <c r="AV69" i="259"/>
  <c r="AV108" i="259"/>
  <c r="AV124" i="259"/>
  <c r="AV147" i="259"/>
  <c r="AV163" i="259"/>
  <c r="AH176" i="259"/>
  <c r="AV190" i="259"/>
  <c r="AV69" i="260"/>
  <c r="AV73" i="260"/>
  <c r="AV202" i="260"/>
  <c r="AV212" i="260"/>
  <c r="AY2" i="259"/>
  <c r="AV20" i="259"/>
  <c r="AV36" i="259"/>
  <c r="AH49" i="259"/>
  <c r="AV59" i="259"/>
  <c r="AV75" i="259"/>
  <c r="AV98" i="259"/>
  <c r="AV114" i="259"/>
  <c r="H131" i="259"/>
  <c r="AV153" i="259"/>
  <c r="AV202" i="259"/>
  <c r="AV34" i="260"/>
  <c r="AV63" i="260"/>
  <c r="BA118" i="260"/>
  <c r="AY118" i="260"/>
  <c r="AZ118" i="260" s="1"/>
  <c r="BA157" i="260"/>
  <c r="AY157" i="260"/>
  <c r="AZ157" i="260" s="1"/>
  <c r="AV186" i="260"/>
  <c r="BA196" i="260"/>
  <c r="AY196" i="260"/>
  <c r="AZ196" i="260" s="1"/>
  <c r="AV16" i="259"/>
  <c r="AV32" i="259"/>
  <c r="AV55" i="259"/>
  <c r="AV71" i="259"/>
  <c r="H88" i="259"/>
  <c r="AV110" i="259"/>
  <c r="AV126" i="259"/>
  <c r="AV149" i="259"/>
  <c r="H174" i="259"/>
  <c r="AV194" i="259"/>
  <c r="BA198" i="259"/>
  <c r="H88" i="260"/>
  <c r="H131" i="260"/>
  <c r="AV12" i="260"/>
  <c r="BA24" i="260"/>
  <c r="AY24" i="260"/>
  <c r="AZ24" i="260" s="1"/>
  <c r="AV57" i="260"/>
  <c r="AY61" i="260"/>
  <c r="AZ61" i="260" s="1"/>
  <c r="BA79" i="260"/>
  <c r="AY79" i="260"/>
  <c r="AZ79" i="260" s="1"/>
  <c r="AV124" i="260"/>
  <c r="AV163" i="260"/>
  <c r="AY184" i="260"/>
  <c r="AZ184" i="260" s="1"/>
  <c r="AV38" i="259"/>
  <c r="AV61" i="259"/>
  <c r="AV77" i="259"/>
  <c r="AV100" i="259"/>
  <c r="AV116" i="259"/>
  <c r="AV155" i="259"/>
  <c r="AV167" i="259"/>
  <c r="BA186" i="259"/>
  <c r="AY186" i="259"/>
  <c r="AZ186" i="259" s="1"/>
  <c r="AV208" i="259"/>
  <c r="AV200" i="260"/>
  <c r="AV184" i="260"/>
  <c r="AV210" i="260"/>
  <c r="AV194" i="260"/>
  <c r="AV155" i="260"/>
  <c r="AV116" i="260"/>
  <c r="AV100" i="260"/>
  <c r="AV77" i="260"/>
  <c r="AV61" i="260"/>
  <c r="AV38" i="260"/>
  <c r="AV22" i="260"/>
  <c r="AV204" i="260"/>
  <c r="AV188" i="260"/>
  <c r="AV165" i="260"/>
  <c r="AV149" i="260"/>
  <c r="AV126" i="260"/>
  <c r="AV110" i="260"/>
  <c r="AV71" i="260"/>
  <c r="AV55" i="260"/>
  <c r="AV198" i="260"/>
  <c r="AV159" i="260"/>
  <c r="AV143" i="260"/>
  <c r="AV120" i="260"/>
  <c r="AV104" i="260"/>
  <c r="AV81" i="260"/>
  <c r="AV65" i="260"/>
  <c r="AV26" i="260"/>
  <c r="AV208" i="260"/>
  <c r="AV192" i="260"/>
  <c r="AV169" i="260"/>
  <c r="AV153" i="260"/>
  <c r="AV114" i="260"/>
  <c r="AV98" i="260"/>
  <c r="AV75" i="260"/>
  <c r="AV59" i="260"/>
  <c r="AV36" i="260"/>
  <c r="AV20" i="260"/>
  <c r="AV14" i="260"/>
  <c r="AV16" i="260"/>
  <c r="BA40" i="260"/>
  <c r="AY40" i="260"/>
  <c r="AZ40" i="260" s="1"/>
  <c r="AV83" i="260"/>
  <c r="BA102" i="260"/>
  <c r="AY102" i="260"/>
  <c r="AZ102" i="260" s="1"/>
  <c r="AV118" i="260"/>
  <c r="BA141" i="260"/>
  <c r="AY141" i="260"/>
  <c r="AZ141" i="260" s="1"/>
  <c r="AV157" i="260"/>
  <c r="BA169" i="260"/>
  <c r="AY210" i="260"/>
  <c r="AZ210" i="260" s="1"/>
  <c r="AV12" i="259"/>
  <c r="AY26" i="259"/>
  <c r="AZ26" i="259" s="1"/>
  <c r="AV28" i="259"/>
  <c r="AY65" i="259"/>
  <c r="AZ65" i="259" s="1"/>
  <c r="AV67" i="259"/>
  <c r="AY81" i="259"/>
  <c r="AZ81" i="259" s="1"/>
  <c r="AV83" i="259"/>
  <c r="AY104" i="259"/>
  <c r="AZ104" i="259" s="1"/>
  <c r="AV106" i="259"/>
  <c r="AY120" i="259"/>
  <c r="AZ120" i="259" s="1"/>
  <c r="AV122" i="259"/>
  <c r="AH135" i="259"/>
  <c r="AY143" i="259"/>
  <c r="AZ143" i="259" s="1"/>
  <c r="AV145" i="259"/>
  <c r="AY159" i="259"/>
  <c r="AZ159" i="259" s="1"/>
  <c r="AV161" i="259"/>
  <c r="AY165" i="259"/>
  <c r="AZ165" i="259" s="1"/>
  <c r="AY192" i="259"/>
  <c r="AZ192" i="259" s="1"/>
  <c r="AV196" i="259"/>
  <c r="AY206" i="259"/>
  <c r="AZ206" i="259" s="1"/>
  <c r="AV106" i="260"/>
  <c r="AY122" i="260"/>
  <c r="AZ122" i="260" s="1"/>
  <c r="AV145" i="260"/>
  <c r="AY161" i="260"/>
  <c r="AZ161" i="260" s="1"/>
  <c r="AV200" i="259"/>
  <c r="AV184" i="259"/>
  <c r="AV204" i="259"/>
  <c r="AV188" i="259"/>
  <c r="AV18" i="259"/>
  <c r="AV34" i="259"/>
  <c r="AV57" i="259"/>
  <c r="AV73" i="259"/>
  <c r="AV112" i="259"/>
  <c r="AV151" i="259"/>
  <c r="AH178" i="259"/>
  <c r="BA202" i="259"/>
  <c r="AY202" i="259"/>
  <c r="AZ202" i="259" s="1"/>
  <c r="AY12" i="260"/>
  <c r="AZ12" i="260" s="1"/>
  <c r="AV18" i="260"/>
  <c r="AV24" i="260"/>
  <c r="AV28" i="260"/>
  <c r="H45" i="260"/>
  <c r="BA63" i="260"/>
  <c r="AY63" i="260"/>
  <c r="AZ63" i="260" s="1"/>
  <c r="AV79" i="260"/>
  <c r="AV108" i="260"/>
  <c r="AV112" i="260"/>
  <c r="AY116" i="260"/>
  <c r="AZ116" i="260" s="1"/>
  <c r="BA124" i="260"/>
  <c r="AV147" i="260"/>
  <c r="AV151" i="260"/>
  <c r="AY155" i="260"/>
  <c r="AZ155" i="260" s="1"/>
  <c r="BA163" i="260"/>
  <c r="AY194" i="260"/>
  <c r="AZ194" i="260" s="1"/>
  <c r="AV206" i="260"/>
  <c r="BA212" i="260"/>
  <c r="AY212" i="260"/>
  <c r="AZ212" i="260" s="1"/>
  <c r="AV24" i="259"/>
  <c r="AV40" i="259"/>
  <c r="AV63" i="259"/>
  <c r="AV79" i="259"/>
  <c r="AV102" i="259"/>
  <c r="AV118" i="259"/>
  <c r="AV141" i="259"/>
  <c r="AV157" i="259"/>
  <c r="AV169" i="259"/>
  <c r="AV186" i="259"/>
  <c r="AV198" i="259"/>
  <c r="AV212" i="259"/>
  <c r="AY2" i="260"/>
  <c r="AV30" i="260"/>
  <c r="AV32" i="260"/>
  <c r="BA34" i="260"/>
  <c r="AY34" i="260"/>
  <c r="AZ34" i="260" s="1"/>
  <c r="AV40" i="260"/>
  <c r="AV67" i="260"/>
  <c r="AV102" i="260"/>
  <c r="AV141" i="260"/>
  <c r="AV190" i="260"/>
  <c r="AH49" i="260"/>
  <c r="AY57" i="260"/>
  <c r="AZ57" i="260" s="1"/>
  <c r="AY73" i="260"/>
  <c r="AZ73" i="260" s="1"/>
  <c r="AY112" i="260"/>
  <c r="AZ112" i="260" s="1"/>
  <c r="AY151" i="260"/>
  <c r="AZ151" i="260" s="1"/>
  <c r="AY167" i="260"/>
  <c r="AZ167" i="260" s="1"/>
  <c r="AY190" i="260"/>
  <c r="AZ190" i="260" s="1"/>
  <c r="AY206" i="260"/>
  <c r="AZ206" i="260" s="1"/>
  <c r="B88" i="260"/>
  <c r="AY186" i="260"/>
  <c r="AZ186" i="260" s="1"/>
  <c r="AY202" i="260"/>
  <c r="AZ202" i="260" s="1"/>
  <c r="BA40" i="241"/>
  <c r="AY40" i="241"/>
  <c r="AZ40" i="241" s="1"/>
  <c r="AY126" i="241"/>
  <c r="AZ126" i="241" s="1"/>
  <c r="BA126" i="241"/>
  <c r="BA57" i="241"/>
  <c r="AY57" i="241"/>
  <c r="AZ57" i="241" s="1"/>
  <c r="AY18" i="241"/>
  <c r="AZ18" i="241" s="1"/>
  <c r="BA18" i="241"/>
  <c r="AY61" i="241"/>
  <c r="AZ61" i="241" s="1"/>
  <c r="BA61" i="241"/>
  <c r="AY65" i="241"/>
  <c r="AZ65" i="241" s="1"/>
  <c r="BA65" i="241"/>
  <c r="AY100" i="241"/>
  <c r="AZ100" i="241" s="1"/>
  <c r="BA100" i="241"/>
  <c r="AY104" i="241"/>
  <c r="AZ104" i="241" s="1"/>
  <c r="BA104" i="241"/>
  <c r="AY143" i="241"/>
  <c r="AZ143" i="241" s="1"/>
  <c r="BA143" i="241"/>
  <c r="BA65" i="242"/>
  <c r="AY65" i="242"/>
  <c r="AZ65" i="242" s="1"/>
  <c r="AY81" i="242"/>
  <c r="AZ81" i="242" s="1"/>
  <c r="BA81" i="242"/>
  <c r="BA143" i="242"/>
  <c r="AY143" i="242"/>
  <c r="AZ143" i="242" s="1"/>
  <c r="AY22" i="241"/>
  <c r="AZ22" i="241" s="1"/>
  <c r="BA22" i="241"/>
  <c r="AY75" i="242"/>
  <c r="AZ75" i="242" s="1"/>
  <c r="BA75" i="242"/>
  <c r="AY77" i="241"/>
  <c r="AZ77" i="241" s="1"/>
  <c r="BA77" i="241"/>
  <c r="AY116" i="241"/>
  <c r="AZ116" i="241" s="1"/>
  <c r="BA116" i="241"/>
  <c r="AY120" i="241"/>
  <c r="AZ120" i="241" s="1"/>
  <c r="BA120" i="241"/>
  <c r="AY159" i="241"/>
  <c r="AZ159" i="241" s="1"/>
  <c r="BA159" i="241"/>
  <c r="BA165" i="241"/>
  <c r="AY165" i="241"/>
  <c r="AZ165" i="241" s="1"/>
  <c r="BA73" i="241"/>
  <c r="AY73" i="241"/>
  <c r="AZ73" i="241" s="1"/>
  <c r="BA34" i="241"/>
  <c r="AY34" i="241"/>
  <c r="AZ34" i="241" s="1"/>
  <c r="AY81" i="241"/>
  <c r="AZ81" i="241" s="1"/>
  <c r="BA81" i="241"/>
  <c r="BA12" i="241"/>
  <c r="AY12" i="241"/>
  <c r="AZ12" i="241" s="1"/>
  <c r="AY38" i="241"/>
  <c r="AZ38" i="241" s="1"/>
  <c r="BA38" i="241"/>
  <c r="BA55" i="241"/>
  <c r="AY55" i="241"/>
  <c r="AZ55" i="241" s="1"/>
  <c r="AY26" i="241"/>
  <c r="AZ26" i="241" s="1"/>
  <c r="BA26" i="241"/>
  <c r="BA151" i="241"/>
  <c r="AY151" i="241"/>
  <c r="AZ151" i="241" s="1"/>
  <c r="BA16" i="241"/>
  <c r="AY16" i="241"/>
  <c r="AZ16" i="241" s="1"/>
  <c r="BA63" i="241"/>
  <c r="AY63" i="241"/>
  <c r="AZ63" i="241" s="1"/>
  <c r="BA67" i="241"/>
  <c r="AY67" i="241"/>
  <c r="AZ67" i="241" s="1"/>
  <c r="BA102" i="241"/>
  <c r="AY102" i="241"/>
  <c r="AZ102" i="241" s="1"/>
  <c r="BA106" i="241"/>
  <c r="AY106" i="241"/>
  <c r="AZ106" i="241" s="1"/>
  <c r="BA141" i="241"/>
  <c r="AY141" i="241"/>
  <c r="AZ141" i="241" s="1"/>
  <c r="BA145" i="241"/>
  <c r="AY145" i="241"/>
  <c r="AZ145" i="241" s="1"/>
  <c r="BA24" i="241"/>
  <c r="AY24" i="241"/>
  <c r="AZ24" i="241" s="1"/>
  <c r="BA28" i="241"/>
  <c r="AY28" i="241"/>
  <c r="AZ28" i="241" s="1"/>
  <c r="BA71" i="241"/>
  <c r="AY71" i="241"/>
  <c r="AZ71" i="241" s="1"/>
  <c r="AY110" i="241"/>
  <c r="AZ110" i="241" s="1"/>
  <c r="BA110" i="241"/>
  <c r="BA149" i="241"/>
  <c r="AY149" i="241"/>
  <c r="AZ149" i="241" s="1"/>
  <c r="AY188" i="241"/>
  <c r="AZ188" i="241" s="1"/>
  <c r="BA188" i="241"/>
  <c r="AY198" i="241"/>
  <c r="AZ198" i="241" s="1"/>
  <c r="BA198" i="241"/>
  <c r="BA104" i="242"/>
  <c r="AY104" i="242"/>
  <c r="AZ104" i="242" s="1"/>
  <c r="AY120" i="242"/>
  <c r="AZ120" i="242" s="1"/>
  <c r="BA120" i="242"/>
  <c r="BA112" i="241"/>
  <c r="AY112" i="241"/>
  <c r="AZ112" i="241" s="1"/>
  <c r="BA32" i="241"/>
  <c r="AY32" i="241"/>
  <c r="AZ32" i="241" s="1"/>
  <c r="BA79" i="241"/>
  <c r="AY79" i="241"/>
  <c r="AZ79" i="241" s="1"/>
  <c r="BA83" i="241"/>
  <c r="AY83" i="241"/>
  <c r="AZ83" i="241" s="1"/>
  <c r="BA118" i="241"/>
  <c r="AY118" i="241"/>
  <c r="AZ118" i="241" s="1"/>
  <c r="BA122" i="241"/>
  <c r="AY122" i="241"/>
  <c r="AZ122" i="241" s="1"/>
  <c r="AY157" i="241"/>
  <c r="AZ157" i="241" s="1"/>
  <c r="BA157" i="241"/>
  <c r="AY36" i="242"/>
  <c r="AZ36" i="242" s="1"/>
  <c r="BA36" i="242"/>
  <c r="AY114" i="242"/>
  <c r="AZ114" i="242" s="1"/>
  <c r="BA114" i="242"/>
  <c r="BA59" i="241"/>
  <c r="BA57" i="243"/>
  <c r="AY57" i="243"/>
  <c r="AZ57" i="243" s="1"/>
  <c r="AY114" i="243"/>
  <c r="AZ114" i="243" s="1"/>
  <c r="BA114" i="243"/>
  <c r="AY149" i="243"/>
  <c r="AZ149" i="243" s="1"/>
  <c r="BA149" i="243"/>
  <c r="AY208" i="243"/>
  <c r="AZ208" i="243" s="1"/>
  <c r="BA208" i="243"/>
  <c r="BA210" i="244"/>
  <c r="AY210" i="244"/>
  <c r="AZ210" i="244" s="1"/>
  <c r="AY69" i="244"/>
  <c r="AZ69" i="244" s="1"/>
  <c r="BA69" i="244"/>
  <c r="AV34" i="241"/>
  <c r="BA12" i="243"/>
  <c r="AY12" i="243"/>
  <c r="AZ12" i="243" s="1"/>
  <c r="AV24" i="241"/>
  <c r="AV14" i="241"/>
  <c r="AH90" i="241"/>
  <c r="AV108" i="241"/>
  <c r="AV147" i="241"/>
  <c r="AV202" i="241"/>
  <c r="AV206" i="241"/>
  <c r="AV210" i="242"/>
  <c r="AV194" i="242"/>
  <c r="AV155" i="242"/>
  <c r="AV116" i="242"/>
  <c r="AV100" i="242"/>
  <c r="AV77" i="242"/>
  <c r="AV61" i="242"/>
  <c r="AV38" i="242"/>
  <c r="AV22" i="242"/>
  <c r="AV204" i="242"/>
  <c r="AV188" i="242"/>
  <c r="AV165" i="242"/>
  <c r="AV149" i="242"/>
  <c r="AV126" i="242"/>
  <c r="AV110" i="242"/>
  <c r="AV71" i="242"/>
  <c r="AV55" i="242"/>
  <c r="AV32" i="242"/>
  <c r="AV16" i="242"/>
  <c r="AV208" i="242"/>
  <c r="AV192" i="242"/>
  <c r="AV169" i="242"/>
  <c r="AV153" i="242"/>
  <c r="AV114" i="242"/>
  <c r="AV98" i="242"/>
  <c r="AV75" i="242"/>
  <c r="AV59" i="242"/>
  <c r="AV36" i="242"/>
  <c r="AV20" i="242"/>
  <c r="AY2" i="242"/>
  <c r="AV202" i="242"/>
  <c r="AV186" i="242"/>
  <c r="AV163" i="242"/>
  <c r="AV147" i="242"/>
  <c r="AV124" i="242"/>
  <c r="AV108" i="242"/>
  <c r="AV69" i="242"/>
  <c r="AV30" i="242"/>
  <c r="AV14" i="242"/>
  <c r="AV206" i="242"/>
  <c r="AV190" i="242"/>
  <c r="AV167" i="242"/>
  <c r="AV200" i="242"/>
  <c r="AV184" i="242"/>
  <c r="AV161" i="242"/>
  <c r="AV18" i="242"/>
  <c r="AY153" i="242"/>
  <c r="AZ153" i="242" s="1"/>
  <c r="BA153" i="242"/>
  <c r="AV210" i="243"/>
  <c r="AV194" i="243"/>
  <c r="AV155" i="243"/>
  <c r="AV116" i="243"/>
  <c r="AV100" i="243"/>
  <c r="AV77" i="243"/>
  <c r="AV204" i="243"/>
  <c r="AV188" i="243"/>
  <c r="AV165" i="243"/>
  <c r="AV149" i="243"/>
  <c r="AV126" i="243"/>
  <c r="AV198" i="243"/>
  <c r="AV159" i="243"/>
  <c r="AV143" i="243"/>
  <c r="AV120" i="243"/>
  <c r="AV104" i="243"/>
  <c r="AV81" i="243"/>
  <c r="AV65" i="243"/>
  <c r="AV208" i="243"/>
  <c r="AV192" i="243"/>
  <c r="AV169" i="243"/>
  <c r="AV153" i="243"/>
  <c r="AV114" i="243"/>
  <c r="AV202" i="243"/>
  <c r="AV186" i="243"/>
  <c r="AV212" i="243"/>
  <c r="AV196" i="243"/>
  <c r="AV71" i="243"/>
  <c r="AV55" i="243"/>
  <c r="AV32" i="243"/>
  <c r="AV16" i="243"/>
  <c r="AV141" i="243"/>
  <c r="AV106" i="243"/>
  <c r="AV83" i="243"/>
  <c r="AV69" i="243"/>
  <c r="AV26" i="243"/>
  <c r="AV190" i="243"/>
  <c r="AV151" i="243"/>
  <c r="AV147" i="243"/>
  <c r="AV102" i="243"/>
  <c r="AV79" i="243"/>
  <c r="AV59" i="243"/>
  <c r="AV36" i="243"/>
  <c r="AV20" i="243"/>
  <c r="AY2" i="243"/>
  <c r="AV206" i="243"/>
  <c r="AV145" i="243"/>
  <c r="AV67" i="243"/>
  <c r="AV30" i="243"/>
  <c r="AV14" i="243"/>
  <c r="AV157" i="243"/>
  <c r="AV118" i="243"/>
  <c r="AV112" i="243"/>
  <c r="AV98" i="243"/>
  <c r="AV75" i="243"/>
  <c r="AV63" i="243"/>
  <c r="AV40" i="243"/>
  <c r="AV24" i="243"/>
  <c r="AV200" i="243"/>
  <c r="AV167" i="243"/>
  <c r="AV161" i="243"/>
  <c r="AV122" i="243"/>
  <c r="AV110" i="243"/>
  <c r="AV73" i="243"/>
  <c r="AV28" i="243"/>
  <c r="AV12" i="243"/>
  <c r="AV184" i="243"/>
  <c r="AV108" i="243"/>
  <c r="AV61" i="243"/>
  <c r="AV38" i="243"/>
  <c r="AV22" i="243"/>
  <c r="BA28" i="243"/>
  <c r="AY28" i="243"/>
  <c r="AZ28" i="243" s="1"/>
  <c r="AV34" i="243"/>
  <c r="BA36" i="243"/>
  <c r="AY77" i="243"/>
  <c r="AZ77" i="243" s="1"/>
  <c r="BA77" i="243"/>
  <c r="BA102" i="243"/>
  <c r="AY102" i="243"/>
  <c r="AZ102" i="243" s="1"/>
  <c r="AY153" i="243"/>
  <c r="AZ153" i="243" s="1"/>
  <c r="BA153" i="243"/>
  <c r="AV163" i="243"/>
  <c r="BA61" i="244"/>
  <c r="AY61" i="244"/>
  <c r="AZ61" i="244" s="1"/>
  <c r="AV167" i="241"/>
  <c r="AV212" i="241"/>
  <c r="AV40" i="241"/>
  <c r="AV102" i="241"/>
  <c r="AV118" i="241"/>
  <c r="BA34" i="243"/>
  <c r="AY34" i="243"/>
  <c r="AZ34" i="243" s="1"/>
  <c r="AH49" i="241"/>
  <c r="AV59" i="241"/>
  <c r="AV75" i="241"/>
  <c r="AV98" i="241"/>
  <c r="AV114" i="241"/>
  <c r="H131" i="241"/>
  <c r="AV155" i="241"/>
  <c r="AV196" i="241"/>
  <c r="AY210" i="241"/>
  <c r="AZ210" i="241" s="1"/>
  <c r="AY26" i="242"/>
  <c r="AZ26" i="242" s="1"/>
  <c r="BA67" i="242"/>
  <c r="BA106" i="242"/>
  <c r="BA145" i="242"/>
  <c r="BA151" i="242"/>
  <c r="AY151" i="242"/>
  <c r="AZ151" i="242" s="1"/>
  <c r="H174" i="242"/>
  <c r="BA190" i="242"/>
  <c r="AY190" i="242"/>
  <c r="AZ190" i="242" s="1"/>
  <c r="BA206" i="242"/>
  <c r="AY206" i="242"/>
  <c r="AZ206" i="242" s="1"/>
  <c r="BA212" i="242"/>
  <c r="AY212" i="242"/>
  <c r="AZ212" i="242" s="1"/>
  <c r="AH176" i="243"/>
  <c r="AH47" i="243"/>
  <c r="AH90" i="243"/>
  <c r="AH133" i="243"/>
  <c r="BA67" i="243"/>
  <c r="AY67" i="243"/>
  <c r="AZ67" i="243" s="1"/>
  <c r="AV124" i="243"/>
  <c r="AY143" i="243"/>
  <c r="AZ143" i="243" s="1"/>
  <c r="BA143" i="243"/>
  <c r="AY192" i="243"/>
  <c r="AZ192" i="243" s="1"/>
  <c r="BA192" i="243"/>
  <c r="AV18" i="241"/>
  <c r="AV73" i="241"/>
  <c r="BA114" i="241"/>
  <c r="AV63" i="241"/>
  <c r="AV141" i="241"/>
  <c r="AY169" i="243"/>
  <c r="AZ169" i="243" s="1"/>
  <c r="BA169" i="243"/>
  <c r="AY2" i="241"/>
  <c r="AV20" i="241"/>
  <c r="AV36" i="241"/>
  <c r="AV26" i="241"/>
  <c r="AH47" i="241"/>
  <c r="AV65" i="241"/>
  <c r="AV81" i="241"/>
  <c r="B88" i="241"/>
  <c r="AV104" i="241"/>
  <c r="AV120" i="241"/>
  <c r="AV143" i="241"/>
  <c r="AV157" i="241"/>
  <c r="BA167" i="241"/>
  <c r="BA169" i="241"/>
  <c r="AV188" i="241"/>
  <c r="AY204" i="241"/>
  <c r="AZ204" i="241" s="1"/>
  <c r="AV12" i="242"/>
  <c r="BA28" i="242"/>
  <c r="BA30" i="242"/>
  <c r="AY55" i="242"/>
  <c r="AZ55" i="242" s="1"/>
  <c r="BA59" i="242"/>
  <c r="BA73" i="242"/>
  <c r="AY73" i="242"/>
  <c r="AZ73" i="242" s="1"/>
  <c r="AV81" i="242"/>
  <c r="BA98" i="242"/>
  <c r="BA112" i="242"/>
  <c r="AY112" i="242"/>
  <c r="AZ112" i="242" s="1"/>
  <c r="AV120" i="242"/>
  <c r="AV151" i="242"/>
  <c r="AV212" i="242"/>
  <c r="AY14" i="243"/>
  <c r="AZ14" i="243" s="1"/>
  <c r="BA14" i="243"/>
  <c r="AY147" i="243"/>
  <c r="AZ147" i="243" s="1"/>
  <c r="BA147" i="243"/>
  <c r="BA98" i="241"/>
  <c r="AV112" i="241"/>
  <c r="AV79" i="241"/>
  <c r="AV69" i="241"/>
  <c r="AV124" i="241"/>
  <c r="AY14" i="241"/>
  <c r="AZ14" i="241" s="1"/>
  <c r="AY30" i="241"/>
  <c r="AZ30" i="241" s="1"/>
  <c r="AV32" i="241"/>
  <c r="AV55" i="241"/>
  <c r="AY69" i="241"/>
  <c r="AZ69" i="241" s="1"/>
  <c r="AV71" i="241"/>
  <c r="H88" i="241"/>
  <c r="AY108" i="241"/>
  <c r="AZ108" i="241" s="1"/>
  <c r="AV110" i="241"/>
  <c r="AY124" i="241"/>
  <c r="AZ124" i="241" s="1"/>
  <c r="AV126" i="241"/>
  <c r="AY147" i="241"/>
  <c r="AZ147" i="241" s="1"/>
  <c r="AV149" i="241"/>
  <c r="AY153" i="241"/>
  <c r="AZ153" i="241" s="1"/>
  <c r="AV186" i="241"/>
  <c r="AV190" i="241"/>
  <c r="AY202" i="241"/>
  <c r="AZ202" i="241" s="1"/>
  <c r="BA206" i="241"/>
  <c r="BA208" i="241"/>
  <c r="AY16" i="242"/>
  <c r="AZ16" i="242" s="1"/>
  <c r="BA20" i="242"/>
  <c r="BA34" i="242"/>
  <c r="AY34" i="242"/>
  <c r="AZ34" i="242" s="1"/>
  <c r="AV79" i="242"/>
  <c r="AV83" i="242"/>
  <c r="AV118" i="242"/>
  <c r="AV122" i="242"/>
  <c r="BA184" i="242"/>
  <c r="BA188" i="242"/>
  <c r="AY188" i="242"/>
  <c r="AZ188" i="242" s="1"/>
  <c r="AV198" i="242"/>
  <c r="BA26" i="243"/>
  <c r="AY26" i="243"/>
  <c r="AZ26" i="243" s="1"/>
  <c r="AV57" i="241"/>
  <c r="BA75" i="241"/>
  <c r="AV151" i="241"/>
  <c r="BA18" i="242"/>
  <c r="AY18" i="242"/>
  <c r="AZ18" i="242" s="1"/>
  <c r="BA165" i="242"/>
  <c r="AY165" i="242"/>
  <c r="AZ165" i="242" s="1"/>
  <c r="AV30" i="241"/>
  <c r="AV16" i="241"/>
  <c r="AY20" i="241"/>
  <c r="AZ20" i="241" s="1"/>
  <c r="AV22" i="241"/>
  <c r="AY36" i="241"/>
  <c r="AZ36" i="241" s="1"/>
  <c r="AV38" i="241"/>
  <c r="AV61" i="241"/>
  <c r="AV77" i="241"/>
  <c r="AV100" i="241"/>
  <c r="AV116" i="241"/>
  <c r="AY155" i="241"/>
  <c r="AZ155" i="241" s="1"/>
  <c r="AY194" i="241"/>
  <c r="AZ194" i="241" s="1"/>
  <c r="BA212" i="241"/>
  <c r="AY212" i="241"/>
  <c r="AZ212" i="241" s="1"/>
  <c r="AH176" i="242"/>
  <c r="AH90" i="242"/>
  <c r="AV40" i="242"/>
  <c r="AV73" i="242"/>
  <c r="AV112" i="242"/>
  <c r="AY126" i="242"/>
  <c r="AZ126" i="242" s="1"/>
  <c r="AH133" i="242"/>
  <c r="AY147" i="242"/>
  <c r="AZ147" i="242" s="1"/>
  <c r="BA147" i="242"/>
  <c r="BA167" i="242"/>
  <c r="AY167" i="242"/>
  <c r="AZ167" i="242" s="1"/>
  <c r="AV196" i="242"/>
  <c r="BA200" i="242"/>
  <c r="BA204" i="242"/>
  <c r="AY204" i="242"/>
  <c r="AZ204" i="242" s="1"/>
  <c r="AY30" i="243"/>
  <c r="AZ30" i="243" s="1"/>
  <c r="BA30" i="243"/>
  <c r="AY65" i="243"/>
  <c r="AZ65" i="243" s="1"/>
  <c r="BA65" i="243"/>
  <c r="BA79" i="243"/>
  <c r="AY79" i="243"/>
  <c r="AZ79" i="243" s="1"/>
  <c r="AY100" i="243"/>
  <c r="AZ100" i="243" s="1"/>
  <c r="BA100" i="243"/>
  <c r="BA110" i="243"/>
  <c r="AY110" i="243"/>
  <c r="AZ110" i="243" s="1"/>
  <c r="BA155" i="243"/>
  <c r="AY155" i="243"/>
  <c r="AZ155" i="243" s="1"/>
  <c r="AV200" i="241"/>
  <c r="AV184" i="241"/>
  <c r="AV161" i="241"/>
  <c r="AV210" i="241"/>
  <c r="AV194" i="241"/>
  <c r="AV198" i="241"/>
  <c r="AV208" i="241"/>
  <c r="AV192" i="241"/>
  <c r="AV169" i="241"/>
  <c r="AV153" i="241"/>
  <c r="AH133" i="241"/>
  <c r="BA196" i="241"/>
  <c r="AY196" i="241"/>
  <c r="AZ196" i="241" s="1"/>
  <c r="AV204" i="241"/>
  <c r="H88" i="242"/>
  <c r="H131" i="242"/>
  <c r="AV12" i="241"/>
  <c r="AV28" i="241"/>
  <c r="AV67" i="241"/>
  <c r="AV83" i="241"/>
  <c r="AV106" i="241"/>
  <c r="AV122" i="241"/>
  <c r="AH135" i="241"/>
  <c r="AV145" i="241"/>
  <c r="AV163" i="241"/>
  <c r="AV165" i="241"/>
  <c r="AV34" i="242"/>
  <c r="BA57" i="242"/>
  <c r="AY57" i="242"/>
  <c r="AZ57" i="242" s="1"/>
  <c r="AV65" i="242"/>
  <c r="AV104" i="242"/>
  <c r="AV143" i="242"/>
  <c r="AV159" i="242"/>
  <c r="BA18" i="243"/>
  <c r="AY18" i="243"/>
  <c r="AZ18" i="243" s="1"/>
  <c r="BA198" i="243"/>
  <c r="AY198" i="243"/>
  <c r="AZ198" i="243" s="1"/>
  <c r="BA110" i="244"/>
  <c r="AY110" i="244"/>
  <c r="AZ110" i="244" s="1"/>
  <c r="BA71" i="245"/>
  <c r="AY71" i="245"/>
  <c r="AZ71" i="245" s="1"/>
  <c r="BA163" i="242"/>
  <c r="BA186" i="242"/>
  <c r="BA202" i="242"/>
  <c r="BA24" i="243"/>
  <c r="BA40" i="243"/>
  <c r="B45" i="243"/>
  <c r="BA63" i="243"/>
  <c r="AY63" i="243"/>
  <c r="AZ63" i="243" s="1"/>
  <c r="BA118" i="243"/>
  <c r="AY118" i="243"/>
  <c r="AZ118" i="243" s="1"/>
  <c r="BA157" i="243"/>
  <c r="AY157" i="243"/>
  <c r="AZ157" i="243" s="1"/>
  <c r="BA194" i="243"/>
  <c r="AY194" i="243"/>
  <c r="AZ194" i="243" s="1"/>
  <c r="BA200" i="243"/>
  <c r="AY200" i="243"/>
  <c r="AZ200" i="243" s="1"/>
  <c r="BA210" i="243"/>
  <c r="AY210" i="243"/>
  <c r="AZ210" i="243" s="1"/>
  <c r="BA32" i="244"/>
  <c r="AY32" i="244"/>
  <c r="AZ32" i="244" s="1"/>
  <c r="BA57" i="244"/>
  <c r="AY57" i="244"/>
  <c r="AZ57" i="244" s="1"/>
  <c r="AY75" i="244"/>
  <c r="AZ75" i="244" s="1"/>
  <c r="BA75" i="244"/>
  <c r="AY98" i="244"/>
  <c r="AZ98" i="244" s="1"/>
  <c r="BA98" i="244"/>
  <c r="BA108" i="244"/>
  <c r="BA116" i="244"/>
  <c r="AY116" i="244"/>
  <c r="AZ116" i="244" s="1"/>
  <c r="BA163" i="244"/>
  <c r="AY163" i="244"/>
  <c r="AZ163" i="244" s="1"/>
  <c r="AY159" i="245"/>
  <c r="AZ159" i="245" s="1"/>
  <c r="BA159" i="245"/>
  <c r="AY198" i="245"/>
  <c r="AZ198" i="245" s="1"/>
  <c r="BA198" i="245"/>
  <c r="BA169" i="242"/>
  <c r="BA192" i="242"/>
  <c r="BA208" i="242"/>
  <c r="H45" i="243"/>
  <c r="H88" i="243"/>
  <c r="B131" i="243"/>
  <c r="BA18" i="244"/>
  <c r="AY18" i="244"/>
  <c r="AZ18" i="244" s="1"/>
  <c r="AY36" i="244"/>
  <c r="AZ36" i="244" s="1"/>
  <c r="BA36" i="244"/>
  <c r="AY151" i="244"/>
  <c r="AZ151" i="244" s="1"/>
  <c r="BA151" i="244"/>
  <c r="B131" i="242"/>
  <c r="AY22" i="243"/>
  <c r="AZ22" i="243" s="1"/>
  <c r="AY38" i="243"/>
  <c r="AZ38" i="243" s="1"/>
  <c r="AY61" i="243"/>
  <c r="AZ61" i="243" s="1"/>
  <c r="AY108" i="243"/>
  <c r="AZ108" i="243" s="1"/>
  <c r="BA141" i="243"/>
  <c r="AY141" i="243"/>
  <c r="AZ141" i="243" s="1"/>
  <c r="AY165" i="243"/>
  <c r="AZ165" i="243" s="1"/>
  <c r="B174" i="244"/>
  <c r="B45" i="244"/>
  <c r="B88" i="244"/>
  <c r="B131" i="244"/>
  <c r="BA14" i="244"/>
  <c r="BA22" i="244"/>
  <c r="AY22" i="244"/>
  <c r="AZ22" i="244" s="1"/>
  <c r="BA73" i="244"/>
  <c r="AY73" i="244"/>
  <c r="AZ73" i="244" s="1"/>
  <c r="AY114" i="244"/>
  <c r="AZ114" i="244" s="1"/>
  <c r="BA114" i="244"/>
  <c r="BA124" i="244"/>
  <c r="BA147" i="244"/>
  <c r="BA155" i="244"/>
  <c r="AY155" i="244"/>
  <c r="AZ155" i="244" s="1"/>
  <c r="AY18" i="245"/>
  <c r="AZ18" i="245" s="1"/>
  <c r="BA18" i="245"/>
  <c r="AH49" i="242"/>
  <c r="AY120" i="243"/>
  <c r="AZ120" i="243" s="1"/>
  <c r="AY122" i="243"/>
  <c r="AZ122" i="243" s="1"/>
  <c r="AY159" i="243"/>
  <c r="AZ159" i="243" s="1"/>
  <c r="AY161" i="243"/>
  <c r="AZ161" i="243" s="1"/>
  <c r="BA196" i="243"/>
  <c r="AY196" i="243"/>
  <c r="AZ196" i="243" s="1"/>
  <c r="BA212" i="243"/>
  <c r="AY212" i="243"/>
  <c r="AZ212" i="243" s="1"/>
  <c r="H174" i="244"/>
  <c r="H88" i="244"/>
  <c r="H131" i="244"/>
  <c r="BA34" i="244"/>
  <c r="AY34" i="244"/>
  <c r="AZ34" i="244" s="1"/>
  <c r="BA55" i="244"/>
  <c r="AY55" i="244"/>
  <c r="AZ55" i="244" s="1"/>
  <c r="BA26" i="245"/>
  <c r="AY26" i="245"/>
  <c r="AZ26" i="245" s="1"/>
  <c r="BA59" i="245"/>
  <c r="AY59" i="245"/>
  <c r="AZ59" i="245" s="1"/>
  <c r="AH49" i="243"/>
  <c r="BA16" i="244"/>
  <c r="AY16" i="244"/>
  <c r="AZ16" i="244" s="1"/>
  <c r="AY59" i="244"/>
  <c r="AZ59" i="244" s="1"/>
  <c r="BA59" i="244"/>
  <c r="BA77" i="244"/>
  <c r="AY77" i="244"/>
  <c r="AZ77" i="244" s="1"/>
  <c r="BA100" i="244"/>
  <c r="AY100" i="244"/>
  <c r="AZ100" i="244" s="1"/>
  <c r="BA126" i="244"/>
  <c r="AY126" i="244"/>
  <c r="AZ126" i="244" s="1"/>
  <c r="BA149" i="244"/>
  <c r="AY149" i="244"/>
  <c r="AZ149" i="244" s="1"/>
  <c r="BA110" i="245"/>
  <c r="AY110" i="245"/>
  <c r="AZ110" i="245" s="1"/>
  <c r="BA112" i="243"/>
  <c r="AH135" i="243"/>
  <c r="B174" i="243"/>
  <c r="AY20" i="244"/>
  <c r="AZ20" i="244" s="1"/>
  <c r="BA20" i="244"/>
  <c r="BA30" i="244"/>
  <c r="BA38" i="244"/>
  <c r="AY38" i="244"/>
  <c r="AZ38" i="244" s="1"/>
  <c r="BA112" i="244"/>
  <c r="AY112" i="244"/>
  <c r="AZ112" i="244" s="1"/>
  <c r="AY196" i="244"/>
  <c r="AZ196" i="244" s="1"/>
  <c r="BA196" i="244"/>
  <c r="BA75" i="243"/>
  <c r="BA98" i="243"/>
  <c r="AY145" i="243"/>
  <c r="AZ145" i="243" s="1"/>
  <c r="H174" i="243"/>
  <c r="BA184" i="243"/>
  <c r="AY184" i="243"/>
  <c r="AZ184" i="243" s="1"/>
  <c r="AY188" i="243"/>
  <c r="AZ188" i="243" s="1"/>
  <c r="AY204" i="243"/>
  <c r="AZ204" i="243" s="1"/>
  <c r="BA71" i="244"/>
  <c r="AY71" i="244"/>
  <c r="AZ71" i="244" s="1"/>
  <c r="BA153" i="244"/>
  <c r="AY153" i="244"/>
  <c r="AZ153" i="244" s="1"/>
  <c r="AY157" i="244"/>
  <c r="AZ157" i="244" s="1"/>
  <c r="BA157" i="244"/>
  <c r="AY159" i="244"/>
  <c r="AZ159" i="244" s="1"/>
  <c r="AY212" i="244"/>
  <c r="AZ212" i="244" s="1"/>
  <c r="BA212" i="244"/>
  <c r="BA98" i="245"/>
  <c r="AY98" i="245"/>
  <c r="AZ98" i="245" s="1"/>
  <c r="AV198" i="244"/>
  <c r="AV208" i="244"/>
  <c r="AV192" i="244"/>
  <c r="AV169" i="244"/>
  <c r="AV153" i="244"/>
  <c r="AV202" i="244"/>
  <c r="AV186" i="244"/>
  <c r="AV163" i="244"/>
  <c r="AV206" i="244"/>
  <c r="AV190" i="244"/>
  <c r="AV200" i="244"/>
  <c r="AV184" i="244"/>
  <c r="AV18" i="244"/>
  <c r="AV34" i="244"/>
  <c r="AV57" i="244"/>
  <c r="AV73" i="244"/>
  <c r="AV112" i="244"/>
  <c r="AH133" i="244"/>
  <c r="AV151" i="244"/>
  <c r="AV167" i="244"/>
  <c r="AH176" i="244"/>
  <c r="AY202" i="244"/>
  <c r="AZ202" i="244" s="1"/>
  <c r="AV212" i="244"/>
  <c r="BA81" i="245"/>
  <c r="AY81" i="245"/>
  <c r="AZ81" i="245" s="1"/>
  <c r="BA120" i="245"/>
  <c r="AY120" i="245"/>
  <c r="AZ120" i="245" s="1"/>
  <c r="AY143" i="245"/>
  <c r="AZ143" i="245" s="1"/>
  <c r="BA143" i="245"/>
  <c r="AV24" i="244"/>
  <c r="AV40" i="244"/>
  <c r="AV63" i="244"/>
  <c r="AV79" i="244"/>
  <c r="AV102" i="244"/>
  <c r="AV118" i="244"/>
  <c r="AV141" i="244"/>
  <c r="AV196" i="244"/>
  <c r="AV210" i="244"/>
  <c r="BA16" i="245"/>
  <c r="AY16" i="245"/>
  <c r="AZ16" i="245" s="1"/>
  <c r="BA32" i="245"/>
  <c r="AY32" i="245"/>
  <c r="AZ32" i="245" s="1"/>
  <c r="BA75" i="245"/>
  <c r="AY75" i="245"/>
  <c r="AZ75" i="245" s="1"/>
  <c r="BA114" i="245"/>
  <c r="AY114" i="245"/>
  <c r="AZ114" i="245" s="1"/>
  <c r="BA122" i="245"/>
  <c r="BA126" i="245"/>
  <c r="AY126" i="245"/>
  <c r="AZ126" i="245" s="1"/>
  <c r="AY151" i="243"/>
  <c r="AZ151" i="243" s="1"/>
  <c r="AY167" i="243"/>
  <c r="AZ167" i="243" s="1"/>
  <c r="AY190" i="243"/>
  <c r="AZ190" i="243" s="1"/>
  <c r="AV14" i="244"/>
  <c r="AV30" i="244"/>
  <c r="AV69" i="244"/>
  <c r="AH90" i="244"/>
  <c r="AV108" i="244"/>
  <c r="AV124" i="244"/>
  <c r="AV147" i="244"/>
  <c r="AV155" i="244"/>
  <c r="AY169" i="244"/>
  <c r="AZ169" i="244" s="1"/>
  <c r="AH178" i="244"/>
  <c r="AV194" i="244"/>
  <c r="AY57" i="245"/>
  <c r="AZ57" i="245" s="1"/>
  <c r="BA57" i="245"/>
  <c r="AY2" i="244"/>
  <c r="AV20" i="244"/>
  <c r="AV36" i="244"/>
  <c r="AV59" i="244"/>
  <c r="AV75" i="244"/>
  <c r="AV98" i="244"/>
  <c r="AV114" i="244"/>
  <c r="AV157" i="244"/>
  <c r="BA167" i="244"/>
  <c r="BA198" i="244"/>
  <c r="BA204" i="244"/>
  <c r="AY204" i="244"/>
  <c r="AZ204" i="244" s="1"/>
  <c r="BA36" i="245"/>
  <c r="AY36" i="245"/>
  <c r="AZ36" i="245" s="1"/>
  <c r="AY24" i="244"/>
  <c r="AZ24" i="244" s="1"/>
  <c r="AV26" i="244"/>
  <c r="AY40" i="244"/>
  <c r="AZ40" i="244" s="1"/>
  <c r="AY63" i="244"/>
  <c r="AZ63" i="244" s="1"/>
  <c r="AV65" i="244"/>
  <c r="AY79" i="244"/>
  <c r="AZ79" i="244" s="1"/>
  <c r="AV81" i="244"/>
  <c r="AY102" i="244"/>
  <c r="AZ102" i="244" s="1"/>
  <c r="AV104" i="244"/>
  <c r="AY118" i="244"/>
  <c r="AZ118" i="244" s="1"/>
  <c r="AV120" i="244"/>
  <c r="AY141" i="244"/>
  <c r="AZ141" i="244" s="1"/>
  <c r="AV143" i="244"/>
  <c r="AV159" i="244"/>
  <c r="BA188" i="244"/>
  <c r="AY188" i="244"/>
  <c r="AZ188" i="244" s="1"/>
  <c r="AV204" i="244"/>
  <c r="AY24" i="245"/>
  <c r="AZ24" i="245" s="1"/>
  <c r="AY63" i="245"/>
  <c r="AZ63" i="245" s="1"/>
  <c r="AY73" i="245"/>
  <c r="AZ73" i="245" s="1"/>
  <c r="BA73" i="245"/>
  <c r="AY102" i="245"/>
  <c r="AZ102" i="245" s="1"/>
  <c r="AY112" i="245"/>
  <c r="AZ112" i="245" s="1"/>
  <c r="BA112" i="245"/>
  <c r="AV16" i="244"/>
  <c r="AV32" i="244"/>
  <c r="AV55" i="244"/>
  <c r="AV71" i="244"/>
  <c r="AV110" i="244"/>
  <c r="AV126" i="244"/>
  <c r="AV149" i="244"/>
  <c r="AV188" i="244"/>
  <c r="AY194" i="244"/>
  <c r="AZ194" i="244" s="1"/>
  <c r="BA55" i="245"/>
  <c r="AY55" i="245"/>
  <c r="AZ55" i="245" s="1"/>
  <c r="AV22" i="244"/>
  <c r="AV38" i="244"/>
  <c r="AV61" i="244"/>
  <c r="AV77" i="244"/>
  <c r="AV100" i="244"/>
  <c r="AV116" i="244"/>
  <c r="BA20" i="245"/>
  <c r="AY20" i="245"/>
  <c r="AZ20" i="245" s="1"/>
  <c r="AY34" i="245"/>
  <c r="AZ34" i="245" s="1"/>
  <c r="BA34" i="245"/>
  <c r="BA65" i="245"/>
  <c r="AY65" i="245"/>
  <c r="AZ65" i="245" s="1"/>
  <c r="BA104" i="245"/>
  <c r="AY104" i="245"/>
  <c r="AZ104" i="245" s="1"/>
  <c r="AV190" i="245"/>
  <c r="AV192" i="245"/>
  <c r="AY61" i="246"/>
  <c r="AZ61" i="246" s="1"/>
  <c r="BA61" i="246"/>
  <c r="AY126" i="246"/>
  <c r="AZ126" i="246" s="1"/>
  <c r="BA126" i="246"/>
  <c r="BA167" i="246"/>
  <c r="AY167" i="246"/>
  <c r="AZ167" i="246" s="1"/>
  <c r="AV32" i="245"/>
  <c r="AV55" i="245"/>
  <c r="AV71" i="245"/>
  <c r="AV110" i="245"/>
  <c r="AV126" i="245"/>
  <c r="AH133" i="245"/>
  <c r="AY161" i="245"/>
  <c r="AZ161" i="245" s="1"/>
  <c r="BA161" i="245"/>
  <c r="BA186" i="245"/>
  <c r="AY186" i="245"/>
  <c r="AZ186" i="245" s="1"/>
  <c r="AY77" i="246"/>
  <c r="AZ77" i="246" s="1"/>
  <c r="BA77" i="246"/>
  <c r="AY208" i="246"/>
  <c r="AZ208" i="246" s="1"/>
  <c r="BA208" i="246"/>
  <c r="AV22" i="245"/>
  <c r="AV38" i="245"/>
  <c r="B45" i="245"/>
  <c r="AV61" i="245"/>
  <c r="AV77" i="245"/>
  <c r="AV100" i="245"/>
  <c r="AV116" i="245"/>
  <c r="BA157" i="245"/>
  <c r="AY157" i="245"/>
  <c r="AZ157" i="245" s="1"/>
  <c r="AY200" i="245"/>
  <c r="AZ200" i="245" s="1"/>
  <c r="BA200" i="245"/>
  <c r="BA212" i="245"/>
  <c r="AY212" i="245"/>
  <c r="AZ212" i="245" s="1"/>
  <c r="BA18" i="246"/>
  <c r="AY18" i="246"/>
  <c r="AZ18" i="246" s="1"/>
  <c r="BA24" i="246"/>
  <c r="AY24" i="246"/>
  <c r="AZ24" i="246" s="1"/>
  <c r="BA34" i="246"/>
  <c r="AY34" i="246"/>
  <c r="AZ34" i="246" s="1"/>
  <c r="BA40" i="246"/>
  <c r="AY40" i="246"/>
  <c r="AZ40" i="246" s="1"/>
  <c r="BA59" i="246"/>
  <c r="AY59" i="246"/>
  <c r="AZ59" i="246" s="1"/>
  <c r="BA155" i="246"/>
  <c r="AY155" i="246"/>
  <c r="AZ155" i="246" s="1"/>
  <c r="AY192" i="246"/>
  <c r="AZ192" i="246" s="1"/>
  <c r="BA192" i="246"/>
  <c r="AV12" i="245"/>
  <c r="AV28" i="245"/>
  <c r="H45" i="245"/>
  <c r="AV67" i="245"/>
  <c r="AV83" i="245"/>
  <c r="AV106" i="245"/>
  <c r="AY145" i="245"/>
  <c r="AZ145" i="245" s="1"/>
  <c r="BA145" i="245"/>
  <c r="B174" i="245"/>
  <c r="AY188" i="245"/>
  <c r="AZ188" i="245" s="1"/>
  <c r="H174" i="246"/>
  <c r="H131" i="246"/>
  <c r="H88" i="246"/>
  <c r="BA55" i="246"/>
  <c r="BA71" i="246"/>
  <c r="BA75" i="246"/>
  <c r="AY75" i="246"/>
  <c r="AZ75" i="246" s="1"/>
  <c r="AV202" i="245"/>
  <c r="AV186" i="245"/>
  <c r="AV163" i="245"/>
  <c r="AV147" i="245"/>
  <c r="AV200" i="245"/>
  <c r="AV184" i="245"/>
  <c r="AV161" i="245"/>
  <c r="AV145" i="245"/>
  <c r="AV210" i="245"/>
  <c r="AV194" i="245"/>
  <c r="AV155" i="245"/>
  <c r="AV204" i="245"/>
  <c r="AV188" i="245"/>
  <c r="AV165" i="245"/>
  <c r="AV198" i="245"/>
  <c r="AV159" i="245"/>
  <c r="AV143" i="245"/>
  <c r="AV18" i="245"/>
  <c r="AV34" i="245"/>
  <c r="AV57" i="245"/>
  <c r="AV73" i="245"/>
  <c r="AV112" i="245"/>
  <c r="AV149" i="245"/>
  <c r="AV151" i="245"/>
  <c r="AV157" i="245"/>
  <c r="H174" i="245"/>
  <c r="AY184" i="245"/>
  <c r="AZ184" i="245" s="1"/>
  <c r="BA184" i="245"/>
  <c r="BA196" i="245"/>
  <c r="AY196" i="245"/>
  <c r="AZ196" i="245" s="1"/>
  <c r="AV212" i="245"/>
  <c r="AY124" i="246"/>
  <c r="AZ124" i="246" s="1"/>
  <c r="BA124" i="246"/>
  <c r="AY184" i="244"/>
  <c r="AZ184" i="244" s="1"/>
  <c r="AY200" i="244"/>
  <c r="AZ200" i="244" s="1"/>
  <c r="AY22" i="245"/>
  <c r="AZ22" i="245" s="1"/>
  <c r="AV24" i="245"/>
  <c r="AY38" i="245"/>
  <c r="AZ38" i="245" s="1"/>
  <c r="AV40" i="245"/>
  <c r="AY61" i="245"/>
  <c r="AZ61" i="245" s="1"/>
  <c r="AV63" i="245"/>
  <c r="AY77" i="245"/>
  <c r="AZ77" i="245" s="1"/>
  <c r="AV79" i="245"/>
  <c r="AY100" i="245"/>
  <c r="AZ100" i="245" s="1"/>
  <c r="AV102" i="245"/>
  <c r="AY116" i="245"/>
  <c r="AZ116" i="245" s="1"/>
  <c r="AV118" i="245"/>
  <c r="AV141" i="245"/>
  <c r="AV153" i="245"/>
  <c r="AV167" i="245"/>
  <c r="AV169" i="245"/>
  <c r="AY22" i="246"/>
  <c r="AZ22" i="246" s="1"/>
  <c r="BA22" i="246"/>
  <c r="AY38" i="246"/>
  <c r="AZ38" i="246" s="1"/>
  <c r="BA38" i="246"/>
  <c r="BA57" i="246"/>
  <c r="AY57" i="246"/>
  <c r="AZ57" i="246" s="1"/>
  <c r="BA63" i="246"/>
  <c r="AY63" i="246"/>
  <c r="AZ63" i="246" s="1"/>
  <c r="BA69" i="246"/>
  <c r="BA116" i="246"/>
  <c r="AY116" i="246"/>
  <c r="AZ116" i="246" s="1"/>
  <c r="AY153" i="246"/>
  <c r="AZ153" i="246" s="1"/>
  <c r="BA153" i="246"/>
  <c r="AV14" i="245"/>
  <c r="AV30" i="245"/>
  <c r="AV69" i="245"/>
  <c r="AH90" i="245"/>
  <c r="AV108" i="245"/>
  <c r="AV124" i="245"/>
  <c r="BA163" i="245"/>
  <c r="AY163" i="245"/>
  <c r="AZ163" i="245" s="1"/>
  <c r="AV196" i="245"/>
  <c r="AV206" i="245"/>
  <c r="AV208" i="245"/>
  <c r="BA79" i="246"/>
  <c r="AY79" i="246"/>
  <c r="AZ79" i="246" s="1"/>
  <c r="BA100" i="246"/>
  <c r="AY100" i="246"/>
  <c r="AZ100" i="246" s="1"/>
  <c r="AY2" i="245"/>
  <c r="AH135" i="245"/>
  <c r="AH178" i="245"/>
  <c r="AV20" i="245"/>
  <c r="AV36" i="245"/>
  <c r="AH49" i="245"/>
  <c r="AV59" i="245"/>
  <c r="AV75" i="245"/>
  <c r="AV98" i="245"/>
  <c r="AV114" i="245"/>
  <c r="AY147" i="245"/>
  <c r="AZ147" i="245" s="1"/>
  <c r="AY149" i="245"/>
  <c r="AZ149" i="245" s="1"/>
  <c r="BA202" i="245"/>
  <c r="AY202" i="245"/>
  <c r="AZ202" i="245" s="1"/>
  <c r="BA20" i="246"/>
  <c r="AY20" i="246"/>
  <c r="AZ20" i="246" s="1"/>
  <c r="BA36" i="246"/>
  <c r="AY36" i="246"/>
  <c r="AZ36" i="246" s="1"/>
  <c r="AY110" i="246"/>
  <c r="AZ110" i="246" s="1"/>
  <c r="BA110" i="246"/>
  <c r="AY2" i="246"/>
  <c r="AV20" i="246"/>
  <c r="AV36" i="246"/>
  <c r="AH49" i="246"/>
  <c r="AV59" i="246"/>
  <c r="AY73" i="246"/>
  <c r="AZ73" i="246" s="1"/>
  <c r="AV75" i="246"/>
  <c r="AY106" i="246"/>
  <c r="AZ106" i="246" s="1"/>
  <c r="AV118" i="246"/>
  <c r="AV122" i="246"/>
  <c r="AV157" i="246"/>
  <c r="AY30" i="247"/>
  <c r="AZ30" i="247" s="1"/>
  <c r="BA30" i="247"/>
  <c r="BA36" i="247"/>
  <c r="AY36" i="247"/>
  <c r="AZ36" i="247" s="1"/>
  <c r="BA59" i="247"/>
  <c r="AY59" i="247"/>
  <c r="AZ59" i="247" s="1"/>
  <c r="AY59" i="248"/>
  <c r="AZ59" i="248" s="1"/>
  <c r="BA59" i="248"/>
  <c r="AV26" i="246"/>
  <c r="AV65" i="246"/>
  <c r="AV81" i="246"/>
  <c r="B88" i="246"/>
  <c r="AV100" i="246"/>
  <c r="AY112" i="246"/>
  <c r="AZ112" i="246" s="1"/>
  <c r="AV124" i="246"/>
  <c r="BA165" i="246"/>
  <c r="AY165" i="246"/>
  <c r="AZ165" i="246" s="1"/>
  <c r="BA184" i="246"/>
  <c r="AY184" i="246"/>
  <c r="AZ184" i="246" s="1"/>
  <c r="AV192" i="246"/>
  <c r="BA200" i="246"/>
  <c r="AY200" i="246"/>
  <c r="AZ200" i="246" s="1"/>
  <c r="AV208" i="246"/>
  <c r="BA210" i="246"/>
  <c r="BA32" i="247"/>
  <c r="AV16" i="246"/>
  <c r="AV32" i="246"/>
  <c r="AV55" i="246"/>
  <c r="AV71" i="246"/>
  <c r="AY98" i="246"/>
  <c r="AZ98" i="246" s="1"/>
  <c r="BA108" i="246"/>
  <c r="B131" i="246"/>
  <c r="AH135" i="246"/>
  <c r="AV141" i="246"/>
  <c r="AV145" i="246"/>
  <c r="AV153" i="246"/>
  <c r="AY163" i="246"/>
  <c r="AZ163" i="246" s="1"/>
  <c r="BA163" i="246"/>
  <c r="AY67" i="247"/>
  <c r="AZ67" i="247" s="1"/>
  <c r="BA67" i="247"/>
  <c r="AV22" i="246"/>
  <c r="AV38" i="246"/>
  <c r="B45" i="246"/>
  <c r="AV61" i="246"/>
  <c r="AV77" i="246"/>
  <c r="BA118" i="246"/>
  <c r="AY122" i="246"/>
  <c r="AZ122" i="246" s="1"/>
  <c r="AV147" i="246"/>
  <c r="BA22" i="247"/>
  <c r="AY22" i="247"/>
  <c r="AZ22" i="247" s="1"/>
  <c r="BA81" i="247"/>
  <c r="AY81" i="247"/>
  <c r="AZ81" i="247" s="1"/>
  <c r="AV102" i="246"/>
  <c r="AY169" i="246"/>
  <c r="AZ169" i="246" s="1"/>
  <c r="BA169" i="246"/>
  <c r="BA188" i="246"/>
  <c r="AY188" i="246"/>
  <c r="AZ188" i="246" s="1"/>
  <c r="BA204" i="246"/>
  <c r="AY204" i="246"/>
  <c r="AZ204" i="246" s="1"/>
  <c r="BA61" i="247"/>
  <c r="AY61" i="247"/>
  <c r="AZ61" i="247" s="1"/>
  <c r="BA143" i="247"/>
  <c r="AY143" i="247"/>
  <c r="AZ143" i="247" s="1"/>
  <c r="AV210" i="246"/>
  <c r="AV194" i="246"/>
  <c r="AV155" i="246"/>
  <c r="AV204" i="246"/>
  <c r="AV188" i="246"/>
  <c r="AV165" i="246"/>
  <c r="AV149" i="246"/>
  <c r="AV126" i="246"/>
  <c r="AV110" i="246"/>
  <c r="AV198" i="246"/>
  <c r="AV159" i="246"/>
  <c r="AV143" i="246"/>
  <c r="AV120" i="246"/>
  <c r="AV104" i="246"/>
  <c r="AV202" i="246"/>
  <c r="AV186" i="246"/>
  <c r="AV212" i="246"/>
  <c r="AV206" i="246"/>
  <c r="AV190" i="246"/>
  <c r="AV167" i="246"/>
  <c r="AV151" i="246"/>
  <c r="AV112" i="246"/>
  <c r="AV200" i="246"/>
  <c r="AV184" i="246"/>
  <c r="AV161" i="246"/>
  <c r="AH176" i="246"/>
  <c r="AH133" i="246"/>
  <c r="AV18" i="246"/>
  <c r="AV34" i="246"/>
  <c r="AV57" i="246"/>
  <c r="AV73" i="246"/>
  <c r="AV106" i="246"/>
  <c r="BA141" i="246"/>
  <c r="AY145" i="246"/>
  <c r="AZ145" i="246" s="1"/>
  <c r="AY151" i="246"/>
  <c r="AZ151" i="246" s="1"/>
  <c r="AY190" i="246"/>
  <c r="AZ190" i="246" s="1"/>
  <c r="AY206" i="246"/>
  <c r="AZ206" i="246" s="1"/>
  <c r="BA38" i="247"/>
  <c r="AY38" i="247"/>
  <c r="AZ38" i="247" s="1"/>
  <c r="AY75" i="247"/>
  <c r="AZ75" i="247" s="1"/>
  <c r="BA75" i="247"/>
  <c r="AY106" i="247"/>
  <c r="AZ106" i="247" s="1"/>
  <c r="BA106" i="247"/>
  <c r="AY120" i="247"/>
  <c r="AZ120" i="247" s="1"/>
  <c r="BA120" i="247"/>
  <c r="AV24" i="246"/>
  <c r="AV40" i="246"/>
  <c r="AV63" i="246"/>
  <c r="AV79" i="246"/>
  <c r="AH92" i="246"/>
  <c r="AV108" i="246"/>
  <c r="AV114" i="246"/>
  <c r="AV116" i="246"/>
  <c r="AV169" i="246"/>
  <c r="AV196" i="246"/>
  <c r="AY14" i="247"/>
  <c r="AZ14" i="247" s="1"/>
  <c r="BA14" i="247"/>
  <c r="BA20" i="247"/>
  <c r="AY20" i="247"/>
  <c r="AZ20" i="247" s="1"/>
  <c r="BA114" i="247"/>
  <c r="AY114" i="247"/>
  <c r="AZ114" i="247" s="1"/>
  <c r="AY124" i="247"/>
  <c r="AZ124" i="247" s="1"/>
  <c r="BA124" i="247"/>
  <c r="AY36" i="248"/>
  <c r="AZ36" i="248" s="1"/>
  <c r="BA36" i="248"/>
  <c r="BA186" i="246"/>
  <c r="BA202" i="246"/>
  <c r="AV22" i="247"/>
  <c r="BA24" i="247"/>
  <c r="AV38" i="247"/>
  <c r="BA40" i="247"/>
  <c r="B45" i="247"/>
  <c r="AV61" i="247"/>
  <c r="BA63" i="247"/>
  <c r="AV67" i="247"/>
  <c r="AY77" i="247"/>
  <c r="AZ77" i="247" s="1"/>
  <c r="AV81" i="247"/>
  <c r="AY98" i="247"/>
  <c r="AZ98" i="247" s="1"/>
  <c r="AY110" i="247"/>
  <c r="AZ110" i="247" s="1"/>
  <c r="H131" i="247"/>
  <c r="AV141" i="247"/>
  <c r="AV143" i="247"/>
  <c r="H174" i="247"/>
  <c r="AV206" i="247"/>
  <c r="BA28" i="248"/>
  <c r="AY28" i="248"/>
  <c r="AZ28" i="248" s="1"/>
  <c r="AY149" i="248"/>
  <c r="AZ149" i="248" s="1"/>
  <c r="BA149" i="248"/>
  <c r="AV12" i="247"/>
  <c r="AY26" i="247"/>
  <c r="AZ26" i="247" s="1"/>
  <c r="AV28" i="247"/>
  <c r="H45" i="247"/>
  <c r="AY65" i="247"/>
  <c r="AZ65" i="247" s="1"/>
  <c r="AV102" i="247"/>
  <c r="BA108" i="247"/>
  <c r="AY112" i="247"/>
  <c r="AZ112" i="247" s="1"/>
  <c r="AV116" i="247"/>
  <c r="AY126" i="247"/>
  <c r="AZ126" i="247" s="1"/>
  <c r="AV145" i="247"/>
  <c r="AV151" i="247"/>
  <c r="BA159" i="247"/>
  <c r="BA161" i="247"/>
  <c r="BA163" i="247"/>
  <c r="BA186" i="247"/>
  <c r="AV28" i="248"/>
  <c r="BA67" i="248"/>
  <c r="AY67" i="248"/>
  <c r="AZ67" i="248" s="1"/>
  <c r="AV200" i="247"/>
  <c r="AV210" i="247"/>
  <c r="AV194" i="247"/>
  <c r="AV155" i="247"/>
  <c r="AV204" i="247"/>
  <c r="AV188" i="247"/>
  <c r="AV165" i="247"/>
  <c r="AV149" i="247"/>
  <c r="AV126" i="247"/>
  <c r="AV110" i="247"/>
  <c r="AV71" i="247"/>
  <c r="AV198" i="247"/>
  <c r="AV208" i="247"/>
  <c r="AV192" i="247"/>
  <c r="AV202" i="247"/>
  <c r="AV186" i="247"/>
  <c r="AV163" i="247"/>
  <c r="AV147" i="247"/>
  <c r="AV124" i="247"/>
  <c r="AV108" i="247"/>
  <c r="AV69" i="247"/>
  <c r="AH176" i="247"/>
  <c r="AH90" i="247"/>
  <c r="AV18" i="247"/>
  <c r="AV34" i="247"/>
  <c r="AY55" i="247"/>
  <c r="AZ55" i="247" s="1"/>
  <c r="AV57" i="247"/>
  <c r="AV73" i="247"/>
  <c r="AY79" i="247"/>
  <c r="AZ79" i="247" s="1"/>
  <c r="AV83" i="247"/>
  <c r="AV104" i="247"/>
  <c r="BA122" i="247"/>
  <c r="AV153" i="247"/>
  <c r="BA169" i="247"/>
  <c r="BA190" i="247"/>
  <c r="AY190" i="247"/>
  <c r="AZ190" i="247" s="1"/>
  <c r="AV18" i="248"/>
  <c r="AV24" i="247"/>
  <c r="AV40" i="247"/>
  <c r="AV63" i="247"/>
  <c r="AV75" i="247"/>
  <c r="AV118" i="247"/>
  <c r="AH133" i="247"/>
  <c r="H174" i="248"/>
  <c r="H88" i="248"/>
  <c r="BA61" i="249"/>
  <c r="AY61" i="249"/>
  <c r="AZ61" i="249" s="1"/>
  <c r="AV106" i="247"/>
  <c r="AV120" i="247"/>
  <c r="AV157" i="247"/>
  <c r="AV159" i="247"/>
  <c r="AV190" i="247"/>
  <c r="AV212" i="247"/>
  <c r="AV206" i="248"/>
  <c r="AV190" i="248"/>
  <c r="AV167" i="248"/>
  <c r="AV151" i="248"/>
  <c r="AV112" i="248"/>
  <c r="AV200" i="248"/>
  <c r="AV184" i="248"/>
  <c r="AV161" i="248"/>
  <c r="AV145" i="248"/>
  <c r="AV122" i="248"/>
  <c r="AV106" i="248"/>
  <c r="AV210" i="248"/>
  <c r="AV194" i="248"/>
  <c r="AV155" i="248"/>
  <c r="AV116" i="248"/>
  <c r="AV100" i="248"/>
  <c r="AV198" i="248"/>
  <c r="AV159" i="248"/>
  <c r="AV143" i="248"/>
  <c r="AV120" i="248"/>
  <c r="AV104" i="248"/>
  <c r="AV208" i="248"/>
  <c r="AV204" i="248"/>
  <c r="AV202" i="248"/>
  <c r="AV169" i="248"/>
  <c r="AV165" i="248"/>
  <c r="AV163" i="248"/>
  <c r="AV126" i="248"/>
  <c r="AV124" i="248"/>
  <c r="AV67" i="248"/>
  <c r="AV77" i="248"/>
  <c r="AV61" i="248"/>
  <c r="AV38" i="248"/>
  <c r="AV22" i="248"/>
  <c r="AV212" i="248"/>
  <c r="AV98" i="248"/>
  <c r="AV71" i="248"/>
  <c r="AV55" i="248"/>
  <c r="AV32" i="248"/>
  <c r="AV16" i="248"/>
  <c r="AV83" i="248"/>
  <c r="AV81" i="248"/>
  <c r="AV65" i="248"/>
  <c r="AV26" i="248"/>
  <c r="AV141" i="248"/>
  <c r="AV102" i="248"/>
  <c r="AV75" i="248"/>
  <c r="AV59" i="248"/>
  <c r="AV36" i="248"/>
  <c r="AV20" i="248"/>
  <c r="AY2" i="248"/>
  <c r="AV192" i="248"/>
  <c r="AV188" i="248"/>
  <c r="AV186" i="248"/>
  <c r="AV153" i="248"/>
  <c r="AV149" i="248"/>
  <c r="AV147" i="248"/>
  <c r="AV114" i="248"/>
  <c r="AV110" i="248"/>
  <c r="AV108" i="248"/>
  <c r="AV69" i="248"/>
  <c r="AV30" i="248"/>
  <c r="AV14" i="248"/>
  <c r="AV79" i="248"/>
  <c r="AV63" i="248"/>
  <c r="AV40" i="248"/>
  <c r="AV24" i="248"/>
  <c r="BA20" i="248"/>
  <c r="AY65" i="248"/>
  <c r="AZ65" i="248" s="1"/>
  <c r="BA65" i="248"/>
  <c r="BA75" i="248"/>
  <c r="BA81" i="248"/>
  <c r="BA106" i="248"/>
  <c r="AY106" i="248"/>
  <c r="AZ106" i="248" s="1"/>
  <c r="BA184" i="248"/>
  <c r="AY184" i="248"/>
  <c r="AZ184" i="248" s="1"/>
  <c r="AY157" i="246"/>
  <c r="AZ157" i="246" s="1"/>
  <c r="AY196" i="246"/>
  <c r="AZ196" i="246" s="1"/>
  <c r="AY212" i="246"/>
  <c r="AZ212" i="246" s="1"/>
  <c r="AY2" i="247"/>
  <c r="AY18" i="247"/>
  <c r="AZ18" i="247" s="1"/>
  <c r="AV20" i="247"/>
  <c r="AY34" i="247"/>
  <c r="AZ34" i="247" s="1"/>
  <c r="AV36" i="247"/>
  <c r="AH49" i="247"/>
  <c r="AY57" i="247"/>
  <c r="AZ57" i="247" s="1"/>
  <c r="AV59" i="247"/>
  <c r="BA69" i="247"/>
  <c r="AY73" i="247"/>
  <c r="AZ73" i="247" s="1"/>
  <c r="AV77" i="247"/>
  <c r="AV98" i="247"/>
  <c r="AY104" i="247"/>
  <c r="AZ104" i="247" s="1"/>
  <c r="BA145" i="247"/>
  <c r="BA147" i="247"/>
  <c r="AY155" i="247"/>
  <c r="AZ155" i="247" s="1"/>
  <c r="AV161" i="247"/>
  <c r="AV167" i="247"/>
  <c r="BA12" i="248"/>
  <c r="AY12" i="248"/>
  <c r="AZ12" i="248" s="1"/>
  <c r="AY26" i="248"/>
  <c r="AZ26" i="248" s="1"/>
  <c r="AV34" i="248"/>
  <c r="AV57" i="248"/>
  <c r="AV118" i="248"/>
  <c r="BA145" i="248"/>
  <c r="AY145" i="248"/>
  <c r="AZ145" i="248" s="1"/>
  <c r="AV196" i="248"/>
  <c r="AV26" i="247"/>
  <c r="AH47" i="247"/>
  <c r="AV65" i="247"/>
  <c r="BA83" i="247"/>
  <c r="AH92" i="247"/>
  <c r="AV112" i="247"/>
  <c r="AY118" i="247"/>
  <c r="AZ118" i="247" s="1"/>
  <c r="AV122" i="247"/>
  <c r="BA153" i="247"/>
  <c r="AV169" i="247"/>
  <c r="AV184" i="247"/>
  <c r="BA192" i="247"/>
  <c r="AH133" i="248"/>
  <c r="AH176" i="248"/>
  <c r="AH47" i="248"/>
  <c r="AH90" i="248"/>
  <c r="AV12" i="248"/>
  <c r="H45" i="248"/>
  <c r="AV157" i="248"/>
  <c r="AY55" i="249"/>
  <c r="AZ55" i="249" s="1"/>
  <c r="BA55" i="249"/>
  <c r="AV16" i="247"/>
  <c r="AV32" i="247"/>
  <c r="AV55" i="247"/>
  <c r="AV79" i="247"/>
  <c r="AV100" i="247"/>
  <c r="AV114" i="247"/>
  <c r="AH135" i="247"/>
  <c r="B174" i="247"/>
  <c r="AY188" i="247"/>
  <c r="AZ188" i="247" s="1"/>
  <c r="BA206" i="247"/>
  <c r="AY206" i="247"/>
  <c r="AZ206" i="247" s="1"/>
  <c r="BA14" i="248"/>
  <c r="AY110" i="248"/>
  <c r="AZ110" i="248" s="1"/>
  <c r="BA110" i="248"/>
  <c r="AY188" i="248"/>
  <c r="AZ188" i="248" s="1"/>
  <c r="BA188" i="248"/>
  <c r="BA161" i="249"/>
  <c r="AY161" i="249"/>
  <c r="AZ161" i="249" s="1"/>
  <c r="AY200" i="247"/>
  <c r="AZ200" i="247" s="1"/>
  <c r="AY22" i="248"/>
  <c r="AZ22" i="248" s="1"/>
  <c r="AY38" i="248"/>
  <c r="AZ38" i="248" s="1"/>
  <c r="AY61" i="248"/>
  <c r="AZ61" i="248" s="1"/>
  <c r="AY77" i="248"/>
  <c r="AZ77" i="248" s="1"/>
  <c r="AY122" i="248"/>
  <c r="AZ122" i="248" s="1"/>
  <c r="AY161" i="248"/>
  <c r="AZ161" i="248" s="1"/>
  <c r="AY167" i="248"/>
  <c r="AZ167" i="248" s="1"/>
  <c r="AY200" i="248"/>
  <c r="AZ200" i="248" s="1"/>
  <c r="AY206" i="248"/>
  <c r="AZ206" i="248" s="1"/>
  <c r="AY12" i="249"/>
  <c r="AZ12" i="249" s="1"/>
  <c r="BA122" i="249"/>
  <c r="AY122" i="249"/>
  <c r="AZ122" i="249" s="1"/>
  <c r="AY204" i="249"/>
  <c r="AZ204" i="249" s="1"/>
  <c r="BA204" i="249"/>
  <c r="BA98" i="248"/>
  <c r="AY98" i="248"/>
  <c r="AZ98" i="248" s="1"/>
  <c r="BA102" i="248"/>
  <c r="AY102" i="248"/>
  <c r="AZ102" i="248" s="1"/>
  <c r="BA141" i="248"/>
  <c r="AY141" i="248"/>
  <c r="AZ141" i="248" s="1"/>
  <c r="BA18" i="249"/>
  <c r="AY18" i="249"/>
  <c r="AZ18" i="249" s="1"/>
  <c r="BA28" i="249"/>
  <c r="AY28" i="249"/>
  <c r="AZ28" i="249" s="1"/>
  <c r="AH49" i="248"/>
  <c r="AY116" i="248"/>
  <c r="AZ116" i="248" s="1"/>
  <c r="AY155" i="248"/>
  <c r="AZ155" i="248" s="1"/>
  <c r="AY194" i="248"/>
  <c r="AZ194" i="248" s="1"/>
  <c r="AY22" i="249"/>
  <c r="AZ22" i="249" s="1"/>
  <c r="BA83" i="249"/>
  <c r="AY83" i="249"/>
  <c r="AZ83" i="249" s="1"/>
  <c r="AY202" i="247"/>
  <c r="AZ202" i="247" s="1"/>
  <c r="AY24" i="248"/>
  <c r="AZ24" i="248" s="1"/>
  <c r="AY40" i="248"/>
  <c r="AZ40" i="248" s="1"/>
  <c r="AY63" i="248"/>
  <c r="AZ63" i="248" s="1"/>
  <c r="AY79" i="248"/>
  <c r="AZ79" i="248" s="1"/>
  <c r="BA169" i="248"/>
  <c r="AY169" i="248"/>
  <c r="AZ169" i="248" s="1"/>
  <c r="BA208" i="248"/>
  <c r="AY208" i="248"/>
  <c r="AZ208" i="248" s="1"/>
  <c r="BA212" i="248"/>
  <c r="AY212" i="248"/>
  <c r="AZ212" i="248" s="1"/>
  <c r="BA14" i="249"/>
  <c r="AY14" i="249"/>
  <c r="AZ14" i="249" s="1"/>
  <c r="BA153" i="249"/>
  <c r="AY153" i="249"/>
  <c r="AZ153" i="249" s="1"/>
  <c r="AY69" i="248"/>
  <c r="AZ69" i="248" s="1"/>
  <c r="AH92" i="248"/>
  <c r="AH178" i="248"/>
  <c r="BA114" i="249"/>
  <c r="AY114" i="249"/>
  <c r="AZ114" i="249" s="1"/>
  <c r="B174" i="248"/>
  <c r="B88" i="248"/>
  <c r="B45" i="248"/>
  <c r="AY32" i="249"/>
  <c r="AZ32" i="249" s="1"/>
  <c r="BA32" i="249"/>
  <c r="BA57" i="249"/>
  <c r="AY57" i="249"/>
  <c r="AZ57" i="249" s="1"/>
  <c r="AY71" i="249"/>
  <c r="AZ71" i="249" s="1"/>
  <c r="BA71" i="249"/>
  <c r="AY77" i="249"/>
  <c r="AZ77" i="249" s="1"/>
  <c r="BA77" i="249"/>
  <c r="BA81" i="250"/>
  <c r="AY81" i="250"/>
  <c r="AZ81" i="250" s="1"/>
  <c r="BA114" i="248"/>
  <c r="AY114" i="248"/>
  <c r="AZ114" i="248" s="1"/>
  <c r="BA118" i="248"/>
  <c r="AY118" i="248"/>
  <c r="AZ118" i="248" s="1"/>
  <c r="B131" i="248"/>
  <c r="BA153" i="248"/>
  <c r="AY153" i="248"/>
  <c r="AZ153" i="248" s="1"/>
  <c r="BA157" i="248"/>
  <c r="AY157" i="248"/>
  <c r="AZ157" i="248" s="1"/>
  <c r="BA192" i="248"/>
  <c r="AY192" i="248"/>
  <c r="AZ192" i="248" s="1"/>
  <c r="BA196" i="248"/>
  <c r="AY196" i="248"/>
  <c r="AZ196" i="248" s="1"/>
  <c r="AY194" i="249"/>
  <c r="AZ194" i="249" s="1"/>
  <c r="BA194" i="249"/>
  <c r="AY2" i="249"/>
  <c r="AH92" i="249"/>
  <c r="AH135" i="249"/>
  <c r="AH178" i="249"/>
  <c r="AV20" i="249"/>
  <c r="AV55" i="249"/>
  <c r="AV59" i="249"/>
  <c r="BA75" i="249"/>
  <c r="AY75" i="249"/>
  <c r="AZ75" i="249" s="1"/>
  <c r="BA100" i="249"/>
  <c r="AY106" i="249"/>
  <c r="AZ106" i="249" s="1"/>
  <c r="AY145" i="249"/>
  <c r="AZ145" i="249" s="1"/>
  <c r="AV208" i="249"/>
  <c r="BA75" i="250"/>
  <c r="AY75" i="250"/>
  <c r="AZ75" i="250" s="1"/>
  <c r="AV204" i="250"/>
  <c r="AV188" i="250"/>
  <c r="AV165" i="250"/>
  <c r="AV149" i="250"/>
  <c r="AV126" i="250"/>
  <c r="AV110" i="250"/>
  <c r="AV71" i="250"/>
  <c r="AV55" i="250"/>
  <c r="AV32" i="250"/>
  <c r="AV16" i="250"/>
  <c r="AV198" i="250"/>
  <c r="AV159" i="250"/>
  <c r="AV143" i="250"/>
  <c r="AV120" i="250"/>
  <c r="AV104" i="250"/>
  <c r="AV81" i="250"/>
  <c r="AV65" i="250"/>
  <c r="AV26" i="250"/>
  <c r="AV208" i="250"/>
  <c r="AV192" i="250"/>
  <c r="AV169" i="250"/>
  <c r="AV153" i="250"/>
  <c r="AV114" i="250"/>
  <c r="AV98" i="250"/>
  <c r="AV75" i="250"/>
  <c r="AV59" i="250"/>
  <c r="AV36" i="250"/>
  <c r="AV202" i="250"/>
  <c r="AV186" i="250"/>
  <c r="AV163" i="250"/>
  <c r="AV147" i="250"/>
  <c r="AV124" i="250"/>
  <c r="AV108" i="250"/>
  <c r="AV69" i="250"/>
  <c r="AV30" i="250"/>
  <c r="AV14" i="250"/>
  <c r="AV212" i="250"/>
  <c r="AV196" i="250"/>
  <c r="AV157" i="250"/>
  <c r="AV141" i="250"/>
  <c r="AV118" i="250"/>
  <c r="AV102" i="250"/>
  <c r="AV79" i="250"/>
  <c r="AV63" i="250"/>
  <c r="AV40" i="250"/>
  <c r="AV24" i="250"/>
  <c r="AV206" i="250"/>
  <c r="AV190" i="250"/>
  <c r="AV167" i="250"/>
  <c r="AV151" i="250"/>
  <c r="AV112" i="250"/>
  <c r="AV73" i="250"/>
  <c r="AV57" i="250"/>
  <c r="AV34" i="250"/>
  <c r="AV18" i="250"/>
  <c r="AV200" i="250"/>
  <c r="AV184" i="250"/>
  <c r="AV161" i="250"/>
  <c r="AV145" i="250"/>
  <c r="AV122" i="250"/>
  <c r="AV106" i="250"/>
  <c r="AV83" i="250"/>
  <c r="AV67" i="250"/>
  <c r="AV28" i="250"/>
  <c r="AV12" i="250"/>
  <c r="AV210" i="250"/>
  <c r="AV77" i="250"/>
  <c r="AV61" i="250"/>
  <c r="AV194" i="250"/>
  <c r="AV116" i="250"/>
  <c r="AV100" i="250"/>
  <c r="AV155" i="250"/>
  <c r="AV38" i="250"/>
  <c r="AV20" i="250"/>
  <c r="BA20" i="250"/>
  <c r="AY20" i="250"/>
  <c r="AZ20" i="250" s="1"/>
  <c r="AY108" i="250"/>
  <c r="AZ108" i="250" s="1"/>
  <c r="BA108" i="250"/>
  <c r="BA112" i="250"/>
  <c r="AY112" i="250"/>
  <c r="AZ112" i="250" s="1"/>
  <c r="BA149" i="250"/>
  <c r="AY149" i="250"/>
  <c r="AZ149" i="250" s="1"/>
  <c r="AY186" i="250"/>
  <c r="AZ186" i="250" s="1"/>
  <c r="BA186" i="250"/>
  <c r="BA208" i="250"/>
  <c r="AY208" i="250"/>
  <c r="AZ208" i="250" s="1"/>
  <c r="AV16" i="249"/>
  <c r="AH49" i="249"/>
  <c r="BA102" i="249"/>
  <c r="AY102" i="249"/>
  <c r="AZ102" i="249" s="1"/>
  <c r="BA116" i="249"/>
  <c r="BA141" i="249"/>
  <c r="AY141" i="249"/>
  <c r="AZ141" i="249" s="1"/>
  <c r="BA155" i="249"/>
  <c r="AV169" i="249"/>
  <c r="BA186" i="249"/>
  <c r="AY186" i="249"/>
  <c r="AZ186" i="249" s="1"/>
  <c r="BA196" i="249"/>
  <c r="AY196" i="249"/>
  <c r="AZ196" i="249" s="1"/>
  <c r="AY2" i="250"/>
  <c r="B174" i="249"/>
  <c r="B45" i="249"/>
  <c r="B88" i="249"/>
  <c r="AV22" i="249"/>
  <c r="BA36" i="249"/>
  <c r="AY36" i="249"/>
  <c r="AZ36" i="249" s="1"/>
  <c r="BA40" i="249"/>
  <c r="AY40" i="249"/>
  <c r="AZ40" i="249" s="1"/>
  <c r="AV75" i="249"/>
  <c r="B131" i="249"/>
  <c r="AV186" i="249"/>
  <c r="BA202" i="249"/>
  <c r="AY202" i="249"/>
  <c r="AZ202" i="249" s="1"/>
  <c r="AY14" i="250"/>
  <c r="AZ14" i="250" s="1"/>
  <c r="BA14" i="250"/>
  <c r="H174" i="249"/>
  <c r="H45" i="249"/>
  <c r="H88" i="249"/>
  <c r="AV12" i="249"/>
  <c r="AV24" i="249"/>
  <c r="AV40" i="249"/>
  <c r="BA118" i="249"/>
  <c r="AY118" i="249"/>
  <c r="AZ118" i="249" s="1"/>
  <c r="H131" i="249"/>
  <c r="BA157" i="249"/>
  <c r="AY157" i="249"/>
  <c r="AZ157" i="249" s="1"/>
  <c r="BA188" i="249"/>
  <c r="BA28" i="250"/>
  <c r="AY28" i="250"/>
  <c r="AZ28" i="250" s="1"/>
  <c r="BA65" i="250"/>
  <c r="AY65" i="250"/>
  <c r="AZ65" i="250" s="1"/>
  <c r="BA198" i="250"/>
  <c r="AY198" i="250"/>
  <c r="AZ198" i="250" s="1"/>
  <c r="AY202" i="250"/>
  <c r="AZ202" i="250" s="1"/>
  <c r="BA202" i="250"/>
  <c r="AV196" i="249"/>
  <c r="AV157" i="249"/>
  <c r="AV141" i="249"/>
  <c r="AV118" i="249"/>
  <c r="AV102" i="249"/>
  <c r="AV79" i="249"/>
  <c r="AV206" i="249"/>
  <c r="AV190" i="249"/>
  <c r="AV167" i="249"/>
  <c r="AV151" i="249"/>
  <c r="AV112" i="249"/>
  <c r="AV73" i="249"/>
  <c r="AV57" i="249"/>
  <c r="AV34" i="249"/>
  <c r="AV200" i="249"/>
  <c r="AV184" i="249"/>
  <c r="AV161" i="249"/>
  <c r="AV145" i="249"/>
  <c r="AV122" i="249"/>
  <c r="AV106" i="249"/>
  <c r="AV83" i="249"/>
  <c r="AV67" i="249"/>
  <c r="AV28" i="249"/>
  <c r="AV212" i="249"/>
  <c r="AV194" i="249"/>
  <c r="AV155" i="249"/>
  <c r="AV116" i="249"/>
  <c r="AV100" i="249"/>
  <c r="AV77" i="249"/>
  <c r="AV61" i="249"/>
  <c r="AV38" i="249"/>
  <c r="AV210" i="249"/>
  <c r="AV204" i="249"/>
  <c r="AV188" i="249"/>
  <c r="AV165" i="249"/>
  <c r="AV149" i="249"/>
  <c r="AV126" i="249"/>
  <c r="AV110" i="249"/>
  <c r="AV71" i="249"/>
  <c r="AV198" i="249"/>
  <c r="AV159" i="249"/>
  <c r="AV143" i="249"/>
  <c r="AV120" i="249"/>
  <c r="AV104" i="249"/>
  <c r="AV81" i="249"/>
  <c r="AV65" i="249"/>
  <c r="AH133" i="249"/>
  <c r="AH176" i="249"/>
  <c r="AH47" i="249"/>
  <c r="AV18" i="249"/>
  <c r="BA59" i="249"/>
  <c r="AY59" i="249"/>
  <c r="AZ59" i="249" s="1"/>
  <c r="BA63" i="249"/>
  <c r="AY63" i="249"/>
  <c r="AZ63" i="249" s="1"/>
  <c r="AV69" i="249"/>
  <c r="BA98" i="249"/>
  <c r="AY98" i="249"/>
  <c r="AZ98" i="249" s="1"/>
  <c r="AV108" i="249"/>
  <c r="AV147" i="249"/>
  <c r="BA163" i="249"/>
  <c r="AY163" i="249"/>
  <c r="AZ163" i="249" s="1"/>
  <c r="BA210" i="249"/>
  <c r="AY210" i="249"/>
  <c r="AZ210" i="249" s="1"/>
  <c r="BA212" i="249"/>
  <c r="BA59" i="250"/>
  <c r="AY59" i="250"/>
  <c r="AZ59" i="250" s="1"/>
  <c r="BA120" i="250"/>
  <c r="AY120" i="250"/>
  <c r="AZ120" i="250" s="1"/>
  <c r="AY124" i="250"/>
  <c r="AZ124" i="250" s="1"/>
  <c r="BA124" i="250"/>
  <c r="BA161" i="250"/>
  <c r="AY161" i="250"/>
  <c r="AZ161" i="250" s="1"/>
  <c r="BA79" i="249"/>
  <c r="AY79" i="249"/>
  <c r="AZ79" i="249" s="1"/>
  <c r="AV163" i="249"/>
  <c r="AY22" i="250"/>
  <c r="AZ22" i="250" s="1"/>
  <c r="BA22" i="250"/>
  <c r="BA12" i="250"/>
  <c r="AY12" i="250"/>
  <c r="AZ12" i="250" s="1"/>
  <c r="BA24" i="250"/>
  <c r="BA32" i="250"/>
  <c r="AY32" i="250"/>
  <c r="AZ32" i="250" s="1"/>
  <c r="BA40" i="250"/>
  <c r="AY69" i="250"/>
  <c r="AZ69" i="250" s="1"/>
  <c r="BA69" i="250"/>
  <c r="BA157" i="250"/>
  <c r="BA165" i="250"/>
  <c r="AY165" i="250"/>
  <c r="AZ165" i="250" s="1"/>
  <c r="BA190" i="250"/>
  <c r="AY190" i="250"/>
  <c r="AZ190" i="250" s="1"/>
  <c r="AY192" i="250"/>
  <c r="AZ192" i="250" s="1"/>
  <c r="BA57" i="250"/>
  <c r="AY57" i="250"/>
  <c r="AZ57" i="250" s="1"/>
  <c r="BA73" i="250"/>
  <c r="AY73" i="250"/>
  <c r="AZ73" i="250" s="1"/>
  <c r="BA106" i="250"/>
  <c r="AY106" i="250"/>
  <c r="AZ106" i="250" s="1"/>
  <c r="BA143" i="250"/>
  <c r="AY143" i="250"/>
  <c r="AZ143" i="250" s="1"/>
  <c r="BA184" i="250"/>
  <c r="AY184" i="250"/>
  <c r="AZ184" i="250" s="1"/>
  <c r="BA206" i="250"/>
  <c r="AY206" i="250"/>
  <c r="AZ206" i="250" s="1"/>
  <c r="AY169" i="249"/>
  <c r="AZ169" i="249" s="1"/>
  <c r="AY192" i="249"/>
  <c r="AZ192" i="249" s="1"/>
  <c r="AY208" i="249"/>
  <c r="AZ208" i="249" s="1"/>
  <c r="BA26" i="250"/>
  <c r="AY26" i="250"/>
  <c r="AZ26" i="250" s="1"/>
  <c r="BA122" i="250"/>
  <c r="AY122" i="250"/>
  <c r="AZ122" i="250" s="1"/>
  <c r="AY147" i="250"/>
  <c r="AZ147" i="250" s="1"/>
  <c r="BA147" i="250"/>
  <c r="BA159" i="250"/>
  <c r="AY159" i="250"/>
  <c r="AZ159" i="250" s="1"/>
  <c r="BA200" i="250"/>
  <c r="AY200" i="250"/>
  <c r="AZ200" i="250" s="1"/>
  <c r="AY81" i="249"/>
  <c r="AZ81" i="249" s="1"/>
  <c r="AY104" i="249"/>
  <c r="AZ104" i="249" s="1"/>
  <c r="AY120" i="249"/>
  <c r="AZ120" i="249" s="1"/>
  <c r="AY143" i="249"/>
  <c r="AZ143" i="249" s="1"/>
  <c r="AY159" i="249"/>
  <c r="AZ159" i="249" s="1"/>
  <c r="AY198" i="249"/>
  <c r="AZ198" i="249" s="1"/>
  <c r="BA16" i="250"/>
  <c r="AY16" i="250"/>
  <c r="AZ16" i="250" s="1"/>
  <c r="AY30" i="250"/>
  <c r="AZ30" i="250" s="1"/>
  <c r="BA30" i="250"/>
  <c r="BA67" i="250"/>
  <c r="AY67" i="250"/>
  <c r="AZ67" i="250" s="1"/>
  <c r="BA83" i="250"/>
  <c r="AY83" i="250"/>
  <c r="AZ83" i="250" s="1"/>
  <c r="BA110" i="250"/>
  <c r="AY110" i="250"/>
  <c r="AZ110" i="250" s="1"/>
  <c r="BA151" i="250"/>
  <c r="AY151" i="250"/>
  <c r="AZ151" i="250" s="1"/>
  <c r="AY163" i="250"/>
  <c r="AZ163" i="250" s="1"/>
  <c r="BA163" i="250"/>
  <c r="B88" i="250"/>
  <c r="B131" i="250"/>
  <c r="B174" i="250"/>
  <c r="BA34" i="250"/>
  <c r="AY34" i="250"/>
  <c r="AZ34" i="250" s="1"/>
  <c r="AY36" i="250"/>
  <c r="AZ36" i="250" s="1"/>
  <c r="BA118" i="250"/>
  <c r="BA126" i="250"/>
  <c r="AY126" i="250"/>
  <c r="AZ126" i="250" s="1"/>
  <c r="BA167" i="250"/>
  <c r="AY167" i="250"/>
  <c r="AZ167" i="250" s="1"/>
  <c r="AY169" i="250"/>
  <c r="AZ169" i="250" s="1"/>
  <c r="BA196" i="250"/>
  <c r="AH178" i="250"/>
  <c r="AH49" i="250"/>
  <c r="AH92" i="250"/>
  <c r="AH135" i="250"/>
  <c r="BA55" i="250"/>
  <c r="AY55" i="250"/>
  <c r="AZ55" i="250" s="1"/>
  <c r="BA71" i="250"/>
  <c r="AY71" i="250"/>
  <c r="AZ71" i="250" s="1"/>
  <c r="BA104" i="250"/>
  <c r="AY104" i="250"/>
  <c r="AZ104" i="250" s="1"/>
  <c r="BA145" i="250"/>
  <c r="AY145" i="250"/>
  <c r="AZ145" i="250" s="1"/>
  <c r="H45" i="250"/>
  <c r="AH133" i="250"/>
  <c r="AY188" i="250"/>
  <c r="AZ188" i="250" s="1"/>
  <c r="AY204" i="250"/>
  <c r="AZ204" i="250" s="1"/>
  <c r="AY38" i="250"/>
  <c r="AZ38" i="250" s="1"/>
  <c r="AY61" i="250"/>
  <c r="AZ61" i="250" s="1"/>
  <c r="AY77" i="250"/>
  <c r="AZ77" i="250" s="1"/>
  <c r="AY100" i="250"/>
  <c r="AZ100" i="250" s="1"/>
  <c r="AY116" i="250"/>
  <c r="AZ116" i="250" s="1"/>
  <c r="AY155" i="250"/>
  <c r="AZ155" i="250" s="1"/>
  <c r="H174" i="250"/>
  <c r="AY194" i="250"/>
  <c r="AZ194" i="250" s="1"/>
  <c r="AY210" i="250"/>
  <c r="AZ210" i="250" s="1"/>
  <c r="AH90" i="250"/>
  <c r="H131" i="250"/>
  <c r="AX212" i="240"/>
  <c r="AW212" i="240"/>
  <c r="Z212" i="240"/>
  <c r="AC212" i="240" s="1"/>
  <c r="D212" i="240"/>
  <c r="AX210" i="240"/>
  <c r="AW210" i="240"/>
  <c r="Z210" i="240"/>
  <c r="AC210" i="240" s="1"/>
  <c r="D210" i="240"/>
  <c r="AX208" i="240"/>
  <c r="AW208" i="240"/>
  <c r="Z208" i="240"/>
  <c r="AC208" i="240" s="1"/>
  <c r="BA208" i="240" s="1"/>
  <c r="D208" i="240"/>
  <c r="AX206" i="240"/>
  <c r="AW206" i="240"/>
  <c r="Z206" i="240"/>
  <c r="AC206" i="240" s="1"/>
  <c r="BA206" i="240" s="1"/>
  <c r="D206" i="240"/>
  <c r="AX204" i="240"/>
  <c r="AW204" i="240"/>
  <c r="Z204" i="240"/>
  <c r="AC204" i="240" s="1"/>
  <c r="BA204" i="240" s="1"/>
  <c r="D204" i="240"/>
  <c r="AX202" i="240"/>
  <c r="AW202" i="240"/>
  <c r="Z202" i="240"/>
  <c r="AC202" i="240" s="1"/>
  <c r="D202" i="240"/>
  <c r="AX200" i="240"/>
  <c r="AW200" i="240"/>
  <c r="AC200" i="240"/>
  <c r="BA200" i="240" s="1"/>
  <c r="Z200" i="240"/>
  <c r="D200" i="240"/>
  <c r="AX198" i="240"/>
  <c r="AW198" i="240"/>
  <c r="Z198" i="240"/>
  <c r="AC198" i="240" s="1"/>
  <c r="D198" i="240"/>
  <c r="AX196" i="240"/>
  <c r="AW196" i="240"/>
  <c r="AC196" i="240"/>
  <c r="AY196" i="240" s="1"/>
  <c r="AZ196" i="240" s="1"/>
  <c r="Z196" i="240"/>
  <c r="D196" i="240"/>
  <c r="AX194" i="240"/>
  <c r="AW194" i="240"/>
  <c r="Z194" i="240"/>
  <c r="AC194" i="240" s="1"/>
  <c r="D194" i="240"/>
  <c r="AX192" i="240"/>
  <c r="AW192" i="240"/>
  <c r="Z192" i="240"/>
  <c r="AC192" i="240" s="1"/>
  <c r="BA192" i="240" s="1"/>
  <c r="D192" i="240"/>
  <c r="AX190" i="240"/>
  <c r="AW190" i="240"/>
  <c r="Z190" i="240"/>
  <c r="AC190" i="240" s="1"/>
  <c r="BA190" i="240" s="1"/>
  <c r="D190" i="240"/>
  <c r="AX188" i="240"/>
  <c r="AW188" i="240"/>
  <c r="Z188" i="240"/>
  <c r="AC188" i="240" s="1"/>
  <c r="BA188" i="240" s="1"/>
  <c r="D188" i="240"/>
  <c r="AX186" i="240"/>
  <c r="AW186" i="240"/>
  <c r="Z186" i="240"/>
  <c r="AC186" i="240" s="1"/>
  <c r="D186" i="240"/>
  <c r="AX184" i="240"/>
  <c r="AW184" i="240"/>
  <c r="Z184" i="240"/>
  <c r="AC184" i="240" s="1"/>
  <c r="D184" i="240"/>
  <c r="AX169" i="240"/>
  <c r="AW169" i="240"/>
  <c r="Z169" i="240"/>
  <c r="AC169" i="240" s="1"/>
  <c r="BA169" i="240" s="1"/>
  <c r="D169" i="240"/>
  <c r="AX167" i="240"/>
  <c r="AW167" i="240"/>
  <c r="AC167" i="240"/>
  <c r="BA167" i="240" s="1"/>
  <c r="Z167" i="240"/>
  <c r="D167" i="240"/>
  <c r="AX165" i="240"/>
  <c r="AW165" i="240"/>
  <c r="AC165" i="240"/>
  <c r="BA165" i="240" s="1"/>
  <c r="Z165" i="240"/>
  <c r="D165" i="240"/>
  <c r="AX163" i="240"/>
  <c r="AW163" i="240"/>
  <c r="Z163" i="240"/>
  <c r="AC163" i="240" s="1"/>
  <c r="D163" i="240"/>
  <c r="AX161" i="240"/>
  <c r="AW161" i="240"/>
  <c r="Z161" i="240"/>
  <c r="AC161" i="240" s="1"/>
  <c r="D161" i="240"/>
  <c r="AX159" i="240"/>
  <c r="AW159" i="240"/>
  <c r="Z159" i="240"/>
  <c r="AC159" i="240" s="1"/>
  <c r="BA159" i="240" s="1"/>
  <c r="D159" i="240"/>
  <c r="AX157" i="240"/>
  <c r="AW157" i="240"/>
  <c r="AC157" i="240"/>
  <c r="AY157" i="240" s="1"/>
  <c r="AZ157" i="240" s="1"/>
  <c r="Z157" i="240"/>
  <c r="D157" i="240"/>
  <c r="AX155" i="240"/>
  <c r="AW155" i="240"/>
  <c r="Z155" i="240"/>
  <c r="AC155" i="240" s="1"/>
  <c r="D155" i="240"/>
  <c r="AX153" i="240"/>
  <c r="AW153" i="240"/>
  <c r="Z153" i="240"/>
  <c r="AC153" i="240" s="1"/>
  <c r="BA153" i="240" s="1"/>
  <c r="D153" i="240"/>
  <c r="AX151" i="240"/>
  <c r="AW151" i="240"/>
  <c r="Z151" i="240"/>
  <c r="AC151" i="240" s="1"/>
  <c r="BA151" i="240" s="1"/>
  <c r="D151" i="240"/>
  <c r="AX149" i="240"/>
  <c r="AW149" i="240"/>
  <c r="Z149" i="240"/>
  <c r="AC149" i="240" s="1"/>
  <c r="BA149" i="240" s="1"/>
  <c r="D149" i="240"/>
  <c r="AX147" i="240"/>
  <c r="AW147" i="240"/>
  <c r="AC147" i="240"/>
  <c r="AY147" i="240" s="1"/>
  <c r="AZ147" i="240" s="1"/>
  <c r="Z147" i="240"/>
  <c r="D147" i="240"/>
  <c r="AX145" i="240"/>
  <c r="AW145" i="240"/>
  <c r="Z145" i="240"/>
  <c r="AC145" i="240" s="1"/>
  <c r="D145" i="240"/>
  <c r="AX143" i="240"/>
  <c r="AW143" i="240"/>
  <c r="Z143" i="240"/>
  <c r="AC143" i="240" s="1"/>
  <c r="BA143" i="240" s="1"/>
  <c r="D143" i="240"/>
  <c r="AX141" i="240"/>
  <c r="AW141" i="240"/>
  <c r="AC141" i="240"/>
  <c r="AY141" i="240" s="1"/>
  <c r="AZ141" i="240" s="1"/>
  <c r="Z141" i="240"/>
  <c r="D141" i="240"/>
  <c r="AX126" i="240"/>
  <c r="AW126" i="240"/>
  <c r="Z126" i="240"/>
  <c r="AC126" i="240" s="1"/>
  <c r="BA126" i="240" s="1"/>
  <c r="D126" i="240"/>
  <c r="AX124" i="240"/>
  <c r="AW124" i="240"/>
  <c r="Z124" i="240"/>
  <c r="AC124" i="240" s="1"/>
  <c r="AY124" i="240" s="1"/>
  <c r="AZ124" i="240" s="1"/>
  <c r="D124" i="240"/>
  <c r="AX122" i="240"/>
  <c r="AW122" i="240"/>
  <c r="Z122" i="240"/>
  <c r="AC122" i="240" s="1"/>
  <c r="D122" i="240"/>
  <c r="AX120" i="240"/>
  <c r="AW120" i="240"/>
  <c r="Z120" i="240"/>
  <c r="AC120" i="240" s="1"/>
  <c r="BA120" i="240" s="1"/>
  <c r="D120" i="240"/>
  <c r="AX118" i="240"/>
  <c r="AW118" i="240"/>
  <c r="Z118" i="240"/>
  <c r="AC118" i="240" s="1"/>
  <c r="D118" i="240"/>
  <c r="AX116" i="240"/>
  <c r="AW116" i="240"/>
  <c r="Z116" i="240"/>
  <c r="AC116" i="240" s="1"/>
  <c r="D116" i="240"/>
  <c r="AX114" i="240"/>
  <c r="AW114" i="240"/>
  <c r="Z114" i="240"/>
  <c r="AC114" i="240" s="1"/>
  <c r="BA114" i="240" s="1"/>
  <c r="D114" i="240"/>
  <c r="AX112" i="240"/>
  <c r="AW112" i="240"/>
  <c r="Z112" i="240"/>
  <c r="AC112" i="240" s="1"/>
  <c r="BA112" i="240" s="1"/>
  <c r="D112" i="240"/>
  <c r="AX110" i="240"/>
  <c r="AW110" i="240"/>
  <c r="AC110" i="240"/>
  <c r="BA110" i="240" s="1"/>
  <c r="Z110" i="240"/>
  <c r="D110" i="240"/>
  <c r="AX108" i="240"/>
  <c r="AW108" i="240"/>
  <c r="Z108" i="240"/>
  <c r="AC108" i="240" s="1"/>
  <c r="D108" i="240"/>
  <c r="AX106" i="240"/>
  <c r="AW106" i="240"/>
  <c r="Z106" i="240"/>
  <c r="AC106" i="240" s="1"/>
  <c r="D106" i="240"/>
  <c r="AX104" i="240"/>
  <c r="AW104" i="240"/>
  <c r="Z104" i="240"/>
  <c r="AC104" i="240" s="1"/>
  <c r="BA104" i="240" s="1"/>
  <c r="D104" i="240"/>
  <c r="AX102" i="240"/>
  <c r="AW102" i="240"/>
  <c r="Z102" i="240"/>
  <c r="AC102" i="240" s="1"/>
  <c r="D102" i="240"/>
  <c r="AX100" i="240"/>
  <c r="AW100" i="240"/>
  <c r="Z100" i="240"/>
  <c r="AC100" i="240" s="1"/>
  <c r="D100" i="240"/>
  <c r="AX98" i="240"/>
  <c r="AW98" i="240"/>
  <c r="Z98" i="240"/>
  <c r="AC98" i="240" s="1"/>
  <c r="BA98" i="240" s="1"/>
  <c r="D98" i="240"/>
  <c r="AX83" i="240"/>
  <c r="AW83" i="240"/>
  <c r="Z83" i="240"/>
  <c r="AC83" i="240" s="1"/>
  <c r="D83" i="240"/>
  <c r="AX81" i="240"/>
  <c r="AW81" i="240"/>
  <c r="Z81" i="240"/>
  <c r="AC81" i="240" s="1"/>
  <c r="BA81" i="240" s="1"/>
  <c r="D81" i="240"/>
  <c r="AX79" i="240"/>
  <c r="AW79" i="240"/>
  <c r="Z79" i="240"/>
  <c r="AC79" i="240" s="1"/>
  <c r="AY79" i="240" s="1"/>
  <c r="AZ79" i="240" s="1"/>
  <c r="D79" i="240"/>
  <c r="AX77" i="240"/>
  <c r="AW77" i="240"/>
  <c r="Z77" i="240"/>
  <c r="AC77" i="240" s="1"/>
  <c r="D77" i="240"/>
  <c r="AY75" i="240"/>
  <c r="AZ75" i="240" s="1"/>
  <c r="AX75" i="240"/>
  <c r="AW75" i="240"/>
  <c r="Z75" i="240"/>
  <c r="AC75" i="240" s="1"/>
  <c r="BA75" i="240" s="1"/>
  <c r="D75" i="240"/>
  <c r="AX73" i="240"/>
  <c r="AW73" i="240"/>
  <c r="Z73" i="240"/>
  <c r="AC73" i="240" s="1"/>
  <c r="BA73" i="240" s="1"/>
  <c r="D73" i="240"/>
  <c r="AX71" i="240"/>
  <c r="AW71" i="240"/>
  <c r="Z71" i="240"/>
  <c r="AC71" i="240" s="1"/>
  <c r="BA71" i="240" s="1"/>
  <c r="D71" i="240"/>
  <c r="AX69" i="240"/>
  <c r="AW69" i="240"/>
  <c r="Z69" i="240"/>
  <c r="AC69" i="240" s="1"/>
  <c r="D69" i="240"/>
  <c r="AX67" i="240"/>
  <c r="AW67" i="240"/>
  <c r="Z67" i="240"/>
  <c r="AC67" i="240" s="1"/>
  <c r="D67" i="240"/>
  <c r="AY65" i="240"/>
  <c r="AZ65" i="240" s="1"/>
  <c r="AX65" i="240"/>
  <c r="AW65" i="240"/>
  <c r="Z65" i="240"/>
  <c r="AC65" i="240" s="1"/>
  <c r="BA65" i="240" s="1"/>
  <c r="D65" i="240"/>
  <c r="AX63" i="240"/>
  <c r="AW63" i="240"/>
  <c r="Z63" i="240"/>
  <c r="AC63" i="240" s="1"/>
  <c r="AY63" i="240" s="1"/>
  <c r="AZ63" i="240" s="1"/>
  <c r="D63" i="240"/>
  <c r="AX61" i="240"/>
  <c r="AW61" i="240"/>
  <c r="Z61" i="240"/>
  <c r="AC61" i="240" s="1"/>
  <c r="D61" i="240"/>
  <c r="AX59" i="240"/>
  <c r="AW59" i="240"/>
  <c r="Z59" i="240"/>
  <c r="AC59" i="240" s="1"/>
  <c r="BA59" i="240" s="1"/>
  <c r="D59" i="240"/>
  <c r="AX57" i="240"/>
  <c r="AW57" i="240"/>
  <c r="Z57" i="240"/>
  <c r="AC57" i="240" s="1"/>
  <c r="BA57" i="240" s="1"/>
  <c r="D57" i="240"/>
  <c r="AX55" i="240"/>
  <c r="AW55" i="240"/>
  <c r="Z55" i="240"/>
  <c r="AC55" i="240" s="1"/>
  <c r="BA55" i="240" s="1"/>
  <c r="D55" i="240"/>
  <c r="B45" i="240"/>
  <c r="AX40" i="240"/>
  <c r="AW40" i="240"/>
  <c r="AC40" i="240"/>
  <c r="AY40" i="240" s="1"/>
  <c r="AZ40" i="240" s="1"/>
  <c r="Z40" i="240"/>
  <c r="D40" i="240"/>
  <c r="AX38" i="240"/>
  <c r="AW38" i="240"/>
  <c r="Z38" i="240"/>
  <c r="AC38" i="240" s="1"/>
  <c r="D38" i="240"/>
  <c r="AX36" i="240"/>
  <c r="AW36" i="240"/>
  <c r="Z36" i="240"/>
  <c r="AC36" i="240" s="1"/>
  <c r="BA36" i="240" s="1"/>
  <c r="D36" i="240"/>
  <c r="AX34" i="240"/>
  <c r="AW34" i="240"/>
  <c r="Z34" i="240"/>
  <c r="AC34" i="240" s="1"/>
  <c r="D34" i="240"/>
  <c r="AX32" i="240"/>
  <c r="AW32" i="240"/>
  <c r="AC32" i="240"/>
  <c r="BA32" i="240" s="1"/>
  <c r="Z32" i="240"/>
  <c r="D32" i="240"/>
  <c r="AX30" i="240"/>
  <c r="AW30" i="240"/>
  <c r="Z30" i="240"/>
  <c r="AC30" i="240" s="1"/>
  <c r="D30" i="240"/>
  <c r="AX28" i="240"/>
  <c r="AW28" i="240"/>
  <c r="AC28" i="240"/>
  <c r="BA28" i="240" s="1"/>
  <c r="Z28" i="240"/>
  <c r="D28" i="240"/>
  <c r="AX26" i="240"/>
  <c r="AW26" i="240"/>
  <c r="Z26" i="240"/>
  <c r="AC26" i="240" s="1"/>
  <c r="BA26" i="240" s="1"/>
  <c r="D26" i="240"/>
  <c r="AX24" i="240"/>
  <c r="AW24" i="240"/>
  <c r="Z24" i="240"/>
  <c r="AC24" i="240" s="1"/>
  <c r="AY24" i="240" s="1"/>
  <c r="AZ24" i="240" s="1"/>
  <c r="D24" i="240"/>
  <c r="AX22" i="240"/>
  <c r="AW22" i="240"/>
  <c r="Z22" i="240"/>
  <c r="AC22" i="240" s="1"/>
  <c r="D22" i="240"/>
  <c r="AX20" i="240"/>
  <c r="AW20" i="240"/>
  <c r="Z20" i="240"/>
  <c r="AC20" i="240" s="1"/>
  <c r="BA20" i="240" s="1"/>
  <c r="D20" i="240"/>
  <c r="AX18" i="240"/>
  <c r="AW18" i="240"/>
  <c r="Z18" i="240"/>
  <c r="AC18" i="240" s="1"/>
  <c r="D18" i="240"/>
  <c r="AX16" i="240"/>
  <c r="AW16" i="240"/>
  <c r="Z16" i="240"/>
  <c r="AC16" i="240" s="1"/>
  <c r="BA16" i="240" s="1"/>
  <c r="D16" i="240"/>
  <c r="AX14" i="240"/>
  <c r="AW14" i="240"/>
  <c r="Z14" i="240"/>
  <c r="AC14" i="240" s="1"/>
  <c r="D14" i="240"/>
  <c r="AX12" i="240"/>
  <c r="AW12" i="240"/>
  <c r="Z12" i="240"/>
  <c r="AC12" i="240" s="1"/>
  <c r="BA12" i="240" s="1"/>
  <c r="D12" i="240"/>
  <c r="AH6" i="240"/>
  <c r="AH178" i="240" s="1"/>
  <c r="AH4" i="240"/>
  <c r="AH47" i="240" s="1"/>
  <c r="AV2" i="240"/>
  <c r="AV204" i="240" s="1"/>
  <c r="H2" i="240"/>
  <c r="H45" i="240" s="1"/>
  <c r="B2" i="240"/>
  <c r="AX212" i="239"/>
  <c r="AW212" i="239"/>
  <c r="Z212" i="239"/>
  <c r="AC212" i="239" s="1"/>
  <c r="AY212" i="239" s="1"/>
  <c r="AZ212" i="239" s="1"/>
  <c r="D212" i="239"/>
  <c r="AX210" i="239"/>
  <c r="AW210" i="239"/>
  <c r="Z210" i="239"/>
  <c r="AC210" i="239" s="1"/>
  <c r="D210" i="239"/>
  <c r="AX208" i="239"/>
  <c r="AW208" i="239"/>
  <c r="Z208" i="239"/>
  <c r="AC208" i="239" s="1"/>
  <c r="D208" i="239"/>
  <c r="AX206" i="239"/>
  <c r="AW206" i="239"/>
  <c r="Z206" i="239"/>
  <c r="AC206" i="239" s="1"/>
  <c r="D206" i="239"/>
  <c r="AY204" i="239"/>
  <c r="AZ204" i="239" s="1"/>
  <c r="AX204" i="239"/>
  <c r="AW204" i="239"/>
  <c r="Z204" i="239"/>
  <c r="AC204" i="239" s="1"/>
  <c r="BA204" i="239" s="1"/>
  <c r="D204" i="239"/>
  <c r="AX202" i="239"/>
  <c r="AW202" i="239"/>
  <c r="Z202" i="239"/>
  <c r="AC202" i="239" s="1"/>
  <c r="D202" i="239"/>
  <c r="AX200" i="239"/>
  <c r="AW200" i="239"/>
  <c r="Z200" i="239"/>
  <c r="AC200" i="239" s="1"/>
  <c r="BA200" i="239" s="1"/>
  <c r="D200" i="239"/>
  <c r="AX198" i="239"/>
  <c r="AW198" i="239"/>
  <c r="Z198" i="239"/>
  <c r="AC198" i="239" s="1"/>
  <c r="D198" i="239"/>
  <c r="AX196" i="239"/>
  <c r="AW196" i="239"/>
  <c r="AC196" i="239"/>
  <c r="AY196" i="239" s="1"/>
  <c r="AZ196" i="239" s="1"/>
  <c r="Z196" i="239"/>
  <c r="D196" i="239"/>
  <c r="AX194" i="239"/>
  <c r="AW194" i="239"/>
  <c r="Z194" i="239"/>
  <c r="AC194" i="239" s="1"/>
  <c r="D194" i="239"/>
  <c r="AX192" i="239"/>
  <c r="AW192" i="239"/>
  <c r="Z192" i="239"/>
  <c r="AC192" i="239" s="1"/>
  <c r="BA192" i="239" s="1"/>
  <c r="D192" i="239"/>
  <c r="AX190" i="239"/>
  <c r="AW190" i="239"/>
  <c r="Z190" i="239"/>
  <c r="AC190" i="239" s="1"/>
  <c r="D190" i="239"/>
  <c r="AX188" i="239"/>
  <c r="AW188" i="239"/>
  <c r="Z188" i="239"/>
  <c r="AC188" i="239" s="1"/>
  <c r="BA188" i="239" s="1"/>
  <c r="D188" i="239"/>
  <c r="AX186" i="239"/>
  <c r="AW186" i="239"/>
  <c r="Z186" i="239"/>
  <c r="AC186" i="239" s="1"/>
  <c r="D186" i="239"/>
  <c r="AX184" i="239"/>
  <c r="AW184" i="239"/>
  <c r="AC184" i="239"/>
  <c r="BA184" i="239" s="1"/>
  <c r="Z184" i="239"/>
  <c r="D184" i="239"/>
  <c r="AX169" i="239"/>
  <c r="AW169" i="239"/>
  <c r="AC169" i="239"/>
  <c r="BA169" i="239" s="1"/>
  <c r="Z169" i="239"/>
  <c r="D169" i="239"/>
  <c r="AX167" i="239"/>
  <c r="AW167" i="239"/>
  <c r="Z167" i="239"/>
  <c r="AC167" i="239" s="1"/>
  <c r="D167" i="239"/>
  <c r="AX165" i="239"/>
  <c r="AW165" i="239"/>
  <c r="Z165" i="239"/>
  <c r="AC165" i="239" s="1"/>
  <c r="BA165" i="239" s="1"/>
  <c r="D165" i="239"/>
  <c r="AX163" i="239"/>
  <c r="AW163" i="239"/>
  <c r="Z163" i="239"/>
  <c r="AC163" i="239" s="1"/>
  <c r="D163" i="239"/>
  <c r="AX161" i="239"/>
  <c r="AW161" i="239"/>
  <c r="AC161" i="239"/>
  <c r="BA161" i="239" s="1"/>
  <c r="Z161" i="239"/>
  <c r="D161" i="239"/>
  <c r="AX159" i="239"/>
  <c r="AW159" i="239"/>
  <c r="Z159" i="239"/>
  <c r="AC159" i="239" s="1"/>
  <c r="D159" i="239"/>
  <c r="AX157" i="239"/>
  <c r="AW157" i="239"/>
  <c r="AC157" i="239"/>
  <c r="AY157" i="239" s="1"/>
  <c r="AZ157" i="239" s="1"/>
  <c r="Z157" i="239"/>
  <c r="D157" i="239"/>
  <c r="AX155" i="239"/>
  <c r="AW155" i="239"/>
  <c r="Z155" i="239"/>
  <c r="AC155" i="239" s="1"/>
  <c r="D155" i="239"/>
  <c r="AX153" i="239"/>
  <c r="AW153" i="239"/>
  <c r="Z153" i="239"/>
  <c r="AC153" i="239" s="1"/>
  <c r="D153" i="239"/>
  <c r="AX151" i="239"/>
  <c r="AW151" i="239"/>
  <c r="Z151" i="239"/>
  <c r="AC151" i="239" s="1"/>
  <c r="D151" i="239"/>
  <c r="AX149" i="239"/>
  <c r="AW149" i="239"/>
  <c r="Z149" i="239"/>
  <c r="AC149" i="239" s="1"/>
  <c r="BA149" i="239" s="1"/>
  <c r="D149" i="239"/>
  <c r="AX147" i="239"/>
  <c r="AW147" i="239"/>
  <c r="Z147" i="239"/>
  <c r="AC147" i="239" s="1"/>
  <c r="D147" i="239"/>
  <c r="AX145" i="239"/>
  <c r="AW145" i="239"/>
  <c r="Z145" i="239"/>
  <c r="AC145" i="239" s="1"/>
  <c r="BA145" i="239" s="1"/>
  <c r="D145" i="239"/>
  <c r="AX143" i="239"/>
  <c r="AW143" i="239"/>
  <c r="Z143" i="239"/>
  <c r="AC143" i="239" s="1"/>
  <c r="D143" i="239"/>
  <c r="AX141" i="239"/>
  <c r="AW141" i="239"/>
  <c r="Z141" i="239"/>
  <c r="AC141" i="239" s="1"/>
  <c r="D141" i="239"/>
  <c r="AX126" i="239"/>
  <c r="AW126" i="239"/>
  <c r="Z126" i="239"/>
  <c r="AC126" i="239" s="1"/>
  <c r="BA126" i="239" s="1"/>
  <c r="D126" i="239"/>
  <c r="AX124" i="239"/>
  <c r="AW124" i="239"/>
  <c r="Z124" i="239"/>
  <c r="AC124" i="239" s="1"/>
  <c r="D124" i="239"/>
  <c r="AX122" i="239"/>
  <c r="AW122" i="239"/>
  <c r="AC122" i="239"/>
  <c r="BA122" i="239" s="1"/>
  <c r="Z122" i="239"/>
  <c r="D122" i="239"/>
  <c r="AX120" i="239"/>
  <c r="AW120" i="239"/>
  <c r="Z120" i="239"/>
  <c r="AC120" i="239" s="1"/>
  <c r="D120" i="239"/>
  <c r="AX118" i="239"/>
  <c r="AW118" i="239"/>
  <c r="Z118" i="239"/>
  <c r="AC118" i="239" s="1"/>
  <c r="D118" i="239"/>
  <c r="AX116" i="239"/>
  <c r="AW116" i="239"/>
  <c r="Z116" i="239"/>
  <c r="AC116" i="239" s="1"/>
  <c r="D116" i="239"/>
  <c r="AX114" i="239"/>
  <c r="AW114" i="239"/>
  <c r="AC114" i="239"/>
  <c r="BA114" i="239" s="1"/>
  <c r="Z114" i="239"/>
  <c r="D114" i="239"/>
  <c r="AX112" i="239"/>
  <c r="AW112" i="239"/>
  <c r="Z112" i="239"/>
  <c r="AC112" i="239" s="1"/>
  <c r="D112" i="239"/>
  <c r="AX110" i="239"/>
  <c r="AW110" i="239"/>
  <c r="Z110" i="239"/>
  <c r="AC110" i="239" s="1"/>
  <c r="BA110" i="239" s="1"/>
  <c r="D110" i="239"/>
  <c r="AX108" i="239"/>
  <c r="AW108" i="239"/>
  <c r="Z108" i="239"/>
  <c r="AC108" i="239" s="1"/>
  <c r="D108" i="239"/>
  <c r="AX106" i="239"/>
  <c r="AW106" i="239"/>
  <c r="AC106" i="239"/>
  <c r="BA106" i="239" s="1"/>
  <c r="Z106" i="239"/>
  <c r="D106" i="239"/>
  <c r="AX104" i="239"/>
  <c r="AW104" i="239"/>
  <c r="Z104" i="239"/>
  <c r="AC104" i="239" s="1"/>
  <c r="D104" i="239"/>
  <c r="AX102" i="239"/>
  <c r="AW102" i="239"/>
  <c r="Z102" i="239"/>
  <c r="AC102" i="239" s="1"/>
  <c r="AY102" i="239" s="1"/>
  <c r="AZ102" i="239" s="1"/>
  <c r="D102" i="239"/>
  <c r="AX100" i="239"/>
  <c r="AW100" i="239"/>
  <c r="Z100" i="239"/>
  <c r="AC100" i="239" s="1"/>
  <c r="D100" i="239"/>
  <c r="AX98" i="239"/>
  <c r="AW98" i="239"/>
  <c r="Z98" i="239"/>
  <c r="AC98" i="239" s="1"/>
  <c r="D98" i="239"/>
  <c r="AX83" i="239"/>
  <c r="AW83" i="239"/>
  <c r="Z83" i="239"/>
  <c r="AC83" i="239" s="1"/>
  <c r="D83" i="239"/>
  <c r="AX81" i="239"/>
  <c r="AW81" i="239"/>
  <c r="Z81" i="239"/>
  <c r="AC81" i="239" s="1"/>
  <c r="D81" i="239"/>
  <c r="AX79" i="239"/>
  <c r="AW79" i="239"/>
  <c r="Z79" i="239"/>
  <c r="AC79" i="239" s="1"/>
  <c r="D79" i="239"/>
  <c r="AX77" i="239"/>
  <c r="AW77" i="239"/>
  <c r="Z77" i="239"/>
  <c r="AC77" i="239" s="1"/>
  <c r="D77" i="239"/>
  <c r="AX75" i="239"/>
  <c r="AW75" i="239"/>
  <c r="AC75" i="239"/>
  <c r="BA75" i="239" s="1"/>
  <c r="Z75" i="239"/>
  <c r="D75" i="239"/>
  <c r="AX73" i="239"/>
  <c r="AW73" i="239"/>
  <c r="Z73" i="239"/>
  <c r="AC73" i="239" s="1"/>
  <c r="D73" i="239"/>
  <c r="AX71" i="239"/>
  <c r="AW71" i="239"/>
  <c r="Z71" i="239"/>
  <c r="AC71" i="239" s="1"/>
  <c r="BA71" i="239" s="1"/>
  <c r="D71" i="239"/>
  <c r="AX69" i="239"/>
  <c r="AW69" i="239"/>
  <c r="Z69" i="239"/>
  <c r="AC69" i="239" s="1"/>
  <c r="D69" i="239"/>
  <c r="AX67" i="239"/>
  <c r="AW67" i="239"/>
  <c r="Z67" i="239"/>
  <c r="AC67" i="239" s="1"/>
  <c r="D67" i="239"/>
  <c r="AX65" i="239"/>
  <c r="AW65" i="239"/>
  <c r="Z65" i="239"/>
  <c r="AC65" i="239" s="1"/>
  <c r="D65" i="239"/>
  <c r="AX63" i="239"/>
  <c r="AW63" i="239"/>
  <c r="Z63" i="239"/>
  <c r="AC63" i="239" s="1"/>
  <c r="D63" i="239"/>
  <c r="AX61" i="239"/>
  <c r="AW61" i="239"/>
  <c r="Z61" i="239"/>
  <c r="AC61" i="239" s="1"/>
  <c r="D61" i="239"/>
  <c r="AX59" i="239"/>
  <c r="AW59" i="239"/>
  <c r="AC59" i="239"/>
  <c r="BA59" i="239" s="1"/>
  <c r="Z59" i="239"/>
  <c r="D59" i="239"/>
  <c r="AX57" i="239"/>
  <c r="AW57" i="239"/>
  <c r="Z57" i="239"/>
  <c r="AC57" i="239" s="1"/>
  <c r="D57" i="239"/>
  <c r="AX55" i="239"/>
  <c r="AW55" i="239"/>
  <c r="Z55" i="239"/>
  <c r="AC55" i="239" s="1"/>
  <c r="BA55" i="239" s="1"/>
  <c r="D55" i="239"/>
  <c r="AX40" i="239"/>
  <c r="AW40" i="239"/>
  <c r="Z40" i="239"/>
  <c r="AC40" i="239" s="1"/>
  <c r="D40" i="239"/>
  <c r="AX38" i="239"/>
  <c r="AW38" i="239"/>
  <c r="Z38" i="239"/>
  <c r="AC38" i="239" s="1"/>
  <c r="D38" i="239"/>
  <c r="BA36" i="239"/>
  <c r="AX36" i="239"/>
  <c r="AW36" i="239"/>
  <c r="AC36" i="239"/>
  <c r="AY36" i="239" s="1"/>
  <c r="AZ36" i="239" s="1"/>
  <c r="Z36" i="239"/>
  <c r="D36" i="239"/>
  <c r="AX34" i="239"/>
  <c r="AW34" i="239"/>
  <c r="Z34" i="239"/>
  <c r="AC34" i="239" s="1"/>
  <c r="D34" i="239"/>
  <c r="AX32" i="239"/>
  <c r="AW32" i="239"/>
  <c r="Z32" i="239"/>
  <c r="AC32" i="239" s="1"/>
  <c r="BA32" i="239" s="1"/>
  <c r="D32" i="239"/>
  <c r="AX30" i="239"/>
  <c r="AW30" i="239"/>
  <c r="Z30" i="239"/>
  <c r="AC30" i="239" s="1"/>
  <c r="D30" i="239"/>
  <c r="AX28" i="239"/>
  <c r="AW28" i="239"/>
  <c r="Z28" i="239"/>
  <c r="AC28" i="239" s="1"/>
  <c r="D28" i="239"/>
  <c r="AX26" i="239"/>
  <c r="AW26" i="239"/>
  <c r="Z26" i="239"/>
  <c r="AC26" i="239" s="1"/>
  <c r="D26" i="239"/>
  <c r="AY24" i="239"/>
  <c r="AZ24" i="239" s="1"/>
  <c r="AX24" i="239"/>
  <c r="AW24" i="239"/>
  <c r="AC24" i="239"/>
  <c r="BA24" i="239" s="1"/>
  <c r="Z24" i="239"/>
  <c r="D24" i="239"/>
  <c r="AX22" i="239"/>
  <c r="AW22" i="239"/>
  <c r="Z22" i="239"/>
  <c r="AC22" i="239" s="1"/>
  <c r="D22" i="239"/>
  <c r="AX20" i="239"/>
  <c r="AW20" i="239"/>
  <c r="Z20" i="239"/>
  <c r="AC20" i="239" s="1"/>
  <c r="BA20" i="239" s="1"/>
  <c r="D20" i="239"/>
  <c r="AX18" i="239"/>
  <c r="AW18" i="239"/>
  <c r="Z18" i="239"/>
  <c r="AC18" i="239" s="1"/>
  <c r="D18" i="239"/>
  <c r="AX16" i="239"/>
  <c r="AW16" i="239"/>
  <c r="Z16" i="239"/>
  <c r="AC16" i="239" s="1"/>
  <c r="BA16" i="239" s="1"/>
  <c r="D16" i="239"/>
  <c r="AX14" i="239"/>
  <c r="AW14" i="239"/>
  <c r="Z14" i="239"/>
  <c r="AC14" i="239" s="1"/>
  <c r="D14" i="239"/>
  <c r="AX12" i="239"/>
  <c r="AW12" i="239"/>
  <c r="Z12" i="239"/>
  <c r="AC12" i="239" s="1"/>
  <c r="D12" i="239"/>
  <c r="AH6" i="239"/>
  <c r="AH178" i="239" s="1"/>
  <c r="AH4" i="239"/>
  <c r="AH90" i="239" s="1"/>
  <c r="AV2" i="239"/>
  <c r="AV151" i="239" s="1"/>
  <c r="H2" i="239"/>
  <c r="H88" i="239" s="1"/>
  <c r="B2" i="239"/>
  <c r="B174" i="239" s="1"/>
  <c r="AX212" i="238"/>
  <c r="AW212" i="238"/>
  <c r="Z212" i="238"/>
  <c r="AC212" i="238" s="1"/>
  <c r="AY212" i="238" s="1"/>
  <c r="AZ212" i="238" s="1"/>
  <c r="D212" i="238"/>
  <c r="AX210" i="238"/>
  <c r="AW210" i="238"/>
  <c r="Z210" i="238"/>
  <c r="AC210" i="238" s="1"/>
  <c r="D210" i="238"/>
  <c r="AX208" i="238"/>
  <c r="AW208" i="238"/>
  <c r="Z208" i="238"/>
  <c r="AC208" i="238" s="1"/>
  <c r="D208" i="238"/>
  <c r="AX206" i="238"/>
  <c r="AW206" i="238"/>
  <c r="Z206" i="238"/>
  <c r="AC206" i="238" s="1"/>
  <c r="D206" i="238"/>
  <c r="AX204" i="238"/>
  <c r="AW204" i="238"/>
  <c r="Z204" i="238"/>
  <c r="AC204" i="238" s="1"/>
  <c r="D204" i="238"/>
  <c r="AX202" i="238"/>
  <c r="AW202" i="238"/>
  <c r="Z202" i="238"/>
  <c r="AC202" i="238" s="1"/>
  <c r="D202" i="238"/>
  <c r="AX200" i="238"/>
  <c r="AW200" i="238"/>
  <c r="AC200" i="238"/>
  <c r="BA200" i="238" s="1"/>
  <c r="Z200" i="238"/>
  <c r="D200" i="238"/>
  <c r="AX198" i="238"/>
  <c r="AW198" i="238"/>
  <c r="Z198" i="238"/>
  <c r="AC198" i="238" s="1"/>
  <c r="BA198" i="238" s="1"/>
  <c r="D198" i="238"/>
  <c r="AX196" i="238"/>
  <c r="AW196" i="238"/>
  <c r="Z196" i="238"/>
  <c r="AC196" i="238" s="1"/>
  <c r="AY196" i="238" s="1"/>
  <c r="AZ196" i="238" s="1"/>
  <c r="D196" i="238"/>
  <c r="AX194" i="238"/>
  <c r="AW194" i="238"/>
  <c r="Z194" i="238"/>
  <c r="AC194" i="238" s="1"/>
  <c r="D194" i="238"/>
  <c r="AX192" i="238"/>
  <c r="AW192" i="238"/>
  <c r="Z192" i="238"/>
  <c r="AC192" i="238" s="1"/>
  <c r="D192" i="238"/>
  <c r="AX190" i="238"/>
  <c r="AW190" i="238"/>
  <c r="Z190" i="238"/>
  <c r="AC190" i="238" s="1"/>
  <c r="D190" i="238"/>
  <c r="AX188" i="238"/>
  <c r="AW188" i="238"/>
  <c r="Z188" i="238"/>
  <c r="AC188" i="238" s="1"/>
  <c r="D188" i="238"/>
  <c r="AX186" i="238"/>
  <c r="AW186" i="238"/>
  <c r="Z186" i="238"/>
  <c r="AC186" i="238" s="1"/>
  <c r="D186" i="238"/>
  <c r="AX184" i="238"/>
  <c r="AW184" i="238"/>
  <c r="Z184" i="238"/>
  <c r="AC184" i="238" s="1"/>
  <c r="BA184" i="238" s="1"/>
  <c r="D184" i="238"/>
  <c r="AX169" i="238"/>
  <c r="AW169" i="238"/>
  <c r="Z169" i="238"/>
  <c r="AC169" i="238" s="1"/>
  <c r="D169" i="238"/>
  <c r="AX167" i="238"/>
  <c r="AW167" i="238"/>
  <c r="Z167" i="238"/>
  <c r="AC167" i="238" s="1"/>
  <c r="D167" i="238"/>
  <c r="AX165" i="238"/>
  <c r="AW165" i="238"/>
  <c r="Z165" i="238"/>
  <c r="AC165" i="238" s="1"/>
  <c r="D165" i="238"/>
  <c r="AX163" i="238"/>
  <c r="AW163" i="238"/>
  <c r="Z163" i="238"/>
  <c r="AC163" i="238" s="1"/>
  <c r="D163" i="238"/>
  <c r="AX161" i="238"/>
  <c r="AW161" i="238"/>
  <c r="AC161" i="238"/>
  <c r="BA161" i="238" s="1"/>
  <c r="Z161" i="238"/>
  <c r="D161" i="238"/>
  <c r="AX159" i="238"/>
  <c r="AW159" i="238"/>
  <c r="AC159" i="238"/>
  <c r="BA159" i="238" s="1"/>
  <c r="Z159" i="238"/>
  <c r="D159" i="238"/>
  <c r="AX157" i="238"/>
  <c r="AW157" i="238"/>
  <c r="AC157" i="238"/>
  <c r="Z157" i="238"/>
  <c r="D157" i="238"/>
  <c r="AX155" i="238"/>
  <c r="AW155" i="238"/>
  <c r="Z155" i="238"/>
  <c r="AC155" i="238" s="1"/>
  <c r="D155" i="238"/>
  <c r="AX153" i="238"/>
  <c r="AW153" i="238"/>
  <c r="Z153" i="238"/>
  <c r="AC153" i="238" s="1"/>
  <c r="BA153" i="238" s="1"/>
  <c r="D153" i="238"/>
  <c r="AX151" i="238"/>
  <c r="AW151" i="238"/>
  <c r="Z151" i="238"/>
  <c r="AC151" i="238" s="1"/>
  <c r="D151" i="238"/>
  <c r="AX149" i="238"/>
  <c r="AW149" i="238"/>
  <c r="Z149" i="238"/>
  <c r="AC149" i="238" s="1"/>
  <c r="D149" i="238"/>
  <c r="AX147" i="238"/>
  <c r="AW147" i="238"/>
  <c r="Z147" i="238"/>
  <c r="AC147" i="238" s="1"/>
  <c r="D147" i="238"/>
  <c r="AX145" i="238"/>
  <c r="AW145" i="238"/>
  <c r="AC145" i="238"/>
  <c r="BA145" i="238" s="1"/>
  <c r="Z145" i="238"/>
  <c r="D145" i="238"/>
  <c r="AX143" i="238"/>
  <c r="AW143" i="238"/>
  <c r="AC143" i="238"/>
  <c r="BA143" i="238" s="1"/>
  <c r="Z143" i="238"/>
  <c r="D143" i="238"/>
  <c r="AX141" i="238"/>
  <c r="AW141" i="238"/>
  <c r="AC141" i="238"/>
  <c r="AY141" i="238" s="1"/>
  <c r="AZ141" i="238" s="1"/>
  <c r="Z141" i="238"/>
  <c r="D141" i="238"/>
  <c r="AX126" i="238"/>
  <c r="AW126" i="238"/>
  <c r="Z126" i="238"/>
  <c r="AC126" i="238" s="1"/>
  <c r="D126" i="238"/>
  <c r="AX124" i="238"/>
  <c r="AW124" i="238"/>
  <c r="Z124" i="238"/>
  <c r="AC124" i="238" s="1"/>
  <c r="D124" i="238"/>
  <c r="AX122" i="238"/>
  <c r="AW122" i="238"/>
  <c r="AC122" i="238"/>
  <c r="BA122" i="238" s="1"/>
  <c r="Z122" i="238"/>
  <c r="D122" i="238"/>
  <c r="AX120" i="238"/>
  <c r="AW120" i="238"/>
  <c r="Z120" i="238"/>
  <c r="AC120" i="238" s="1"/>
  <c r="D120" i="238"/>
  <c r="AX118" i="238"/>
  <c r="AW118" i="238"/>
  <c r="Z118" i="238"/>
  <c r="AC118" i="238" s="1"/>
  <c r="AY118" i="238" s="1"/>
  <c r="AZ118" i="238" s="1"/>
  <c r="D118" i="238"/>
  <c r="AX116" i="238"/>
  <c r="AW116" i="238"/>
  <c r="Z116" i="238"/>
  <c r="AC116" i="238" s="1"/>
  <c r="D116" i="238"/>
  <c r="AX114" i="238"/>
  <c r="AW114" i="238"/>
  <c r="AC114" i="238"/>
  <c r="BA114" i="238" s="1"/>
  <c r="Z114" i="238"/>
  <c r="D114" i="238"/>
  <c r="AX112" i="238"/>
  <c r="AW112" i="238"/>
  <c r="Z112" i="238"/>
  <c r="AC112" i="238" s="1"/>
  <c r="D112" i="238"/>
  <c r="AX110" i="238"/>
  <c r="AW110" i="238"/>
  <c r="Z110" i="238"/>
  <c r="AC110" i="238" s="1"/>
  <c r="D110" i="238"/>
  <c r="AX108" i="238"/>
  <c r="AW108" i="238"/>
  <c r="Z108" i="238"/>
  <c r="AC108" i="238" s="1"/>
  <c r="D108" i="238"/>
  <c r="AX106" i="238"/>
  <c r="AW106" i="238"/>
  <c r="AC106" i="238"/>
  <c r="BA106" i="238" s="1"/>
  <c r="Z106" i="238"/>
  <c r="D106" i="238"/>
  <c r="AX104" i="238"/>
  <c r="AW104" i="238"/>
  <c r="Z104" i="238"/>
  <c r="AC104" i="238" s="1"/>
  <c r="D104" i="238"/>
  <c r="AX102" i="238"/>
  <c r="AW102" i="238"/>
  <c r="Z102" i="238"/>
  <c r="AC102" i="238" s="1"/>
  <c r="AY102" i="238" s="1"/>
  <c r="AZ102" i="238" s="1"/>
  <c r="D102" i="238"/>
  <c r="AX100" i="238"/>
  <c r="AW100" i="238"/>
  <c r="Z100" i="238"/>
  <c r="AC100" i="238" s="1"/>
  <c r="D100" i="238"/>
  <c r="AX98" i="238"/>
  <c r="AW98" i="238"/>
  <c r="AC98" i="238"/>
  <c r="BA98" i="238" s="1"/>
  <c r="Z98" i="238"/>
  <c r="D98" i="238"/>
  <c r="AX83" i="238"/>
  <c r="AW83" i="238"/>
  <c r="AC83" i="238"/>
  <c r="BA83" i="238" s="1"/>
  <c r="Z83" i="238"/>
  <c r="D83" i="238"/>
  <c r="AX81" i="238"/>
  <c r="AW81" i="238"/>
  <c r="Z81" i="238"/>
  <c r="AC81" i="238" s="1"/>
  <c r="D81" i="238"/>
  <c r="AX79" i="238"/>
  <c r="AW79" i="238"/>
  <c r="AC79" i="238"/>
  <c r="AY79" i="238" s="1"/>
  <c r="AZ79" i="238" s="1"/>
  <c r="Z79" i="238"/>
  <c r="D79" i="238"/>
  <c r="AX77" i="238"/>
  <c r="AW77" i="238"/>
  <c r="Z77" i="238"/>
  <c r="AC77" i="238" s="1"/>
  <c r="D77" i="238"/>
  <c r="AX75" i="238"/>
  <c r="AW75" i="238"/>
  <c r="Z75" i="238"/>
  <c r="AC75" i="238" s="1"/>
  <c r="D75" i="238"/>
  <c r="AX73" i="238"/>
  <c r="AW73" i="238"/>
  <c r="Z73" i="238"/>
  <c r="AC73" i="238" s="1"/>
  <c r="D73" i="238"/>
  <c r="AX71" i="238"/>
  <c r="AW71" i="238"/>
  <c r="AC71" i="238"/>
  <c r="BA71" i="238" s="1"/>
  <c r="Z71" i="238"/>
  <c r="D71" i="238"/>
  <c r="AX69" i="238"/>
  <c r="AW69" i="238"/>
  <c r="Z69" i="238"/>
  <c r="AC69" i="238" s="1"/>
  <c r="D69" i="238"/>
  <c r="AX67" i="238"/>
  <c r="AW67" i="238"/>
  <c r="Z67" i="238"/>
  <c r="AC67" i="238" s="1"/>
  <c r="BA67" i="238" s="1"/>
  <c r="D67" i="238"/>
  <c r="AX65" i="238"/>
  <c r="AW65" i="238"/>
  <c r="Z65" i="238"/>
  <c r="AC65" i="238" s="1"/>
  <c r="D65" i="238"/>
  <c r="AX63" i="238"/>
  <c r="AW63" i="238"/>
  <c r="AC63" i="238"/>
  <c r="AY63" i="238" s="1"/>
  <c r="AZ63" i="238" s="1"/>
  <c r="Z63" i="238"/>
  <c r="D63" i="238"/>
  <c r="AX61" i="238"/>
  <c r="AW61" i="238"/>
  <c r="Z61" i="238"/>
  <c r="AC61" i="238" s="1"/>
  <c r="D61" i="238"/>
  <c r="AX59" i="238"/>
  <c r="AW59" i="238"/>
  <c r="Z59" i="238"/>
  <c r="AC59" i="238" s="1"/>
  <c r="D59" i="238"/>
  <c r="AX57" i="238"/>
  <c r="AW57" i="238"/>
  <c r="Z57" i="238"/>
  <c r="AC57" i="238" s="1"/>
  <c r="D57" i="238"/>
  <c r="AX55" i="238"/>
  <c r="AW55" i="238"/>
  <c r="Z55" i="238"/>
  <c r="AC55" i="238" s="1"/>
  <c r="BA55" i="238" s="1"/>
  <c r="D55" i="238"/>
  <c r="BA40" i="238"/>
  <c r="AX40" i="238"/>
  <c r="AW40" i="238"/>
  <c r="AC40" i="238"/>
  <c r="AY40" i="238" s="1"/>
  <c r="AZ40" i="238" s="1"/>
  <c r="Z40" i="238"/>
  <c r="D40" i="238"/>
  <c r="AX38" i="238"/>
  <c r="AW38" i="238"/>
  <c r="Z38" i="238"/>
  <c r="AC38" i="238" s="1"/>
  <c r="D38" i="238"/>
  <c r="AX36" i="238"/>
  <c r="AW36" i="238"/>
  <c r="AC36" i="238"/>
  <c r="BA36" i="238" s="1"/>
  <c r="Z36" i="238"/>
  <c r="D36" i="238"/>
  <c r="AX34" i="238"/>
  <c r="AW34" i="238"/>
  <c r="Z34" i="238"/>
  <c r="AC34" i="238" s="1"/>
  <c r="D34" i="238"/>
  <c r="AX32" i="238"/>
  <c r="AW32" i="238"/>
  <c r="AC32" i="238"/>
  <c r="BA32" i="238" s="1"/>
  <c r="Z32" i="238"/>
  <c r="D32" i="238"/>
  <c r="AX30" i="238"/>
  <c r="AW30" i="238"/>
  <c r="Z30" i="238"/>
  <c r="AC30" i="238" s="1"/>
  <c r="D30" i="238"/>
  <c r="AX28" i="238"/>
  <c r="AW28" i="238"/>
  <c r="Z28" i="238"/>
  <c r="AC28" i="238" s="1"/>
  <c r="BA28" i="238" s="1"/>
  <c r="D28" i="238"/>
  <c r="AX26" i="238"/>
  <c r="AW26" i="238"/>
  <c r="Z26" i="238"/>
  <c r="AC26" i="238" s="1"/>
  <c r="D26" i="238"/>
  <c r="AX24" i="238"/>
  <c r="AW24" i="238"/>
  <c r="Z24" i="238"/>
  <c r="AC24" i="238" s="1"/>
  <c r="AY24" i="238" s="1"/>
  <c r="AZ24" i="238" s="1"/>
  <c r="D24" i="238"/>
  <c r="AX22" i="238"/>
  <c r="AW22" i="238"/>
  <c r="Z22" i="238"/>
  <c r="AC22" i="238" s="1"/>
  <c r="D22" i="238"/>
  <c r="AX20" i="238"/>
  <c r="AW20" i="238"/>
  <c r="AC20" i="238"/>
  <c r="BA20" i="238" s="1"/>
  <c r="Z20" i="238"/>
  <c r="D20" i="238"/>
  <c r="AX18" i="238"/>
  <c r="AW18" i="238"/>
  <c r="Z18" i="238"/>
  <c r="AC18" i="238" s="1"/>
  <c r="D18" i="238"/>
  <c r="AX16" i="238"/>
  <c r="AW16" i="238"/>
  <c r="Z16" i="238"/>
  <c r="AC16" i="238" s="1"/>
  <c r="BA16" i="238" s="1"/>
  <c r="D16" i="238"/>
  <c r="AX14" i="238"/>
  <c r="AW14" i="238"/>
  <c r="Z14" i="238"/>
  <c r="AC14" i="238" s="1"/>
  <c r="D14" i="238"/>
  <c r="AX12" i="238"/>
  <c r="AW12" i="238"/>
  <c r="AC12" i="238"/>
  <c r="BA12" i="238" s="1"/>
  <c r="Z12" i="238"/>
  <c r="D12" i="238"/>
  <c r="AH6" i="238"/>
  <c r="AH178" i="238" s="1"/>
  <c r="AH4" i="238"/>
  <c r="AH47" i="238" s="1"/>
  <c r="AV2" i="238"/>
  <c r="AV100" i="238" s="1"/>
  <c r="H2" i="238"/>
  <c r="H88" i="238" s="1"/>
  <c r="B2" i="238"/>
  <c r="AX212" i="237"/>
  <c r="AW212" i="237"/>
  <c r="Z212" i="237"/>
  <c r="AC212" i="237" s="1"/>
  <c r="D212" i="237"/>
  <c r="AX210" i="237"/>
  <c r="AW210" i="237"/>
  <c r="Z210" i="237"/>
  <c r="AC210" i="237" s="1"/>
  <c r="BA210" i="237" s="1"/>
  <c r="D210" i="237"/>
  <c r="AX208" i="237"/>
  <c r="AW208" i="237"/>
  <c r="AC208" i="237"/>
  <c r="BA208" i="237" s="1"/>
  <c r="Z208" i="237"/>
  <c r="D208" i="237"/>
  <c r="AX206" i="237"/>
  <c r="AW206" i="237"/>
  <c r="Z206" i="237"/>
  <c r="AC206" i="237" s="1"/>
  <c r="D206" i="237"/>
  <c r="AX204" i="237"/>
  <c r="AW204" i="237"/>
  <c r="AC204" i="237"/>
  <c r="BA204" i="237" s="1"/>
  <c r="Z204" i="237"/>
  <c r="D204" i="237"/>
  <c r="AX202" i="237"/>
  <c r="AW202" i="237"/>
  <c r="Z202" i="237"/>
  <c r="AC202" i="237" s="1"/>
  <c r="D202" i="237"/>
  <c r="AX200" i="237"/>
  <c r="AW200" i="237"/>
  <c r="Z200" i="237"/>
  <c r="AC200" i="237" s="1"/>
  <c r="D200" i="237"/>
  <c r="AX198" i="237"/>
  <c r="AW198" i="237"/>
  <c r="Z198" i="237"/>
  <c r="AC198" i="237" s="1"/>
  <c r="D198" i="237"/>
  <c r="AX196" i="237"/>
  <c r="AW196" i="237"/>
  <c r="AC196" i="237"/>
  <c r="AY196" i="237" s="1"/>
  <c r="AZ196" i="237" s="1"/>
  <c r="Z196" i="237"/>
  <c r="D196" i="237"/>
  <c r="AX194" i="237"/>
  <c r="AW194" i="237"/>
  <c r="AC194" i="237"/>
  <c r="BA194" i="237" s="1"/>
  <c r="Z194" i="237"/>
  <c r="D194" i="237"/>
  <c r="AX192" i="237"/>
  <c r="AW192" i="237"/>
  <c r="Z192" i="237"/>
  <c r="AC192" i="237" s="1"/>
  <c r="D192" i="237"/>
  <c r="AX190" i="237"/>
  <c r="AW190" i="237"/>
  <c r="Z190" i="237"/>
  <c r="AC190" i="237" s="1"/>
  <c r="D190" i="237"/>
  <c r="AX188" i="237"/>
  <c r="AW188" i="237"/>
  <c r="Z188" i="237"/>
  <c r="AC188" i="237" s="1"/>
  <c r="D188" i="237"/>
  <c r="AX186" i="237"/>
  <c r="AW186" i="237"/>
  <c r="Z186" i="237"/>
  <c r="AC186" i="237" s="1"/>
  <c r="D186" i="237"/>
  <c r="AX184" i="237"/>
  <c r="AW184" i="237"/>
  <c r="Z184" i="237"/>
  <c r="AC184" i="237" s="1"/>
  <c r="D184" i="237"/>
  <c r="AX169" i="237"/>
  <c r="AW169" i="237"/>
  <c r="Z169" i="237"/>
  <c r="AC169" i="237" s="1"/>
  <c r="D169" i="237"/>
  <c r="AX167" i="237"/>
  <c r="AW167" i="237"/>
  <c r="Z167" i="237"/>
  <c r="AC167" i="237" s="1"/>
  <c r="D167" i="237"/>
  <c r="AX165" i="237"/>
  <c r="AW165" i="237"/>
  <c r="Z165" i="237"/>
  <c r="AC165" i="237" s="1"/>
  <c r="D165" i="237"/>
  <c r="AX163" i="237"/>
  <c r="AW163" i="237"/>
  <c r="Z163" i="237"/>
  <c r="AC163" i="237" s="1"/>
  <c r="D163" i="237"/>
  <c r="AX161" i="237"/>
  <c r="AW161" i="237"/>
  <c r="Z161" i="237"/>
  <c r="AC161" i="237" s="1"/>
  <c r="D161" i="237"/>
  <c r="AX159" i="237"/>
  <c r="AW159" i="237"/>
  <c r="Z159" i="237"/>
  <c r="AC159" i="237" s="1"/>
  <c r="D159" i="237"/>
  <c r="AX157" i="237"/>
  <c r="AW157" i="237"/>
  <c r="Z157" i="237"/>
  <c r="AC157" i="237" s="1"/>
  <c r="D157" i="237"/>
  <c r="AX155" i="237"/>
  <c r="AW155" i="237"/>
  <c r="Z155" i="237"/>
  <c r="AC155" i="237" s="1"/>
  <c r="BA155" i="237" s="1"/>
  <c r="D155" i="237"/>
  <c r="AX153" i="237"/>
  <c r="AW153" i="237"/>
  <c r="AC153" i="237"/>
  <c r="BA153" i="237" s="1"/>
  <c r="Z153" i="237"/>
  <c r="D153" i="237"/>
  <c r="AX151" i="237"/>
  <c r="AW151" i="237"/>
  <c r="Z151" i="237"/>
  <c r="AC151" i="237" s="1"/>
  <c r="D151" i="237"/>
  <c r="AY149" i="237"/>
  <c r="AZ149" i="237" s="1"/>
  <c r="AX149" i="237"/>
  <c r="AW149" i="237"/>
  <c r="AC149" i="237"/>
  <c r="BA149" i="237" s="1"/>
  <c r="Z149" i="237"/>
  <c r="D149" i="237"/>
  <c r="AX147" i="237"/>
  <c r="AW147" i="237"/>
  <c r="Z147" i="237"/>
  <c r="AC147" i="237" s="1"/>
  <c r="D147" i="237"/>
  <c r="AX145" i="237"/>
  <c r="AW145" i="237"/>
  <c r="Z145" i="237"/>
  <c r="AC145" i="237" s="1"/>
  <c r="D145" i="237"/>
  <c r="AX143" i="237"/>
  <c r="AW143" i="237"/>
  <c r="Z143" i="237"/>
  <c r="AC143" i="237" s="1"/>
  <c r="D143" i="237"/>
  <c r="AX141" i="237"/>
  <c r="AW141" i="237"/>
  <c r="AC141" i="237"/>
  <c r="AY141" i="237" s="1"/>
  <c r="AZ141" i="237" s="1"/>
  <c r="Z141" i="237"/>
  <c r="D141" i="237"/>
  <c r="AX126" i="237"/>
  <c r="AW126" i="237"/>
  <c r="Z126" i="237"/>
  <c r="AC126" i="237" s="1"/>
  <c r="D126" i="237"/>
  <c r="AX124" i="237"/>
  <c r="AW124" i="237"/>
  <c r="Z124" i="237"/>
  <c r="AC124" i="237" s="1"/>
  <c r="D124" i="237"/>
  <c r="AX122" i="237"/>
  <c r="AW122" i="237"/>
  <c r="Z122" i="237"/>
  <c r="AC122" i="237" s="1"/>
  <c r="D122" i="237"/>
  <c r="AX120" i="237"/>
  <c r="AW120" i="237"/>
  <c r="Z120" i="237"/>
  <c r="AC120" i="237" s="1"/>
  <c r="D120" i="237"/>
  <c r="AX118" i="237"/>
  <c r="AW118" i="237"/>
  <c r="AC118" i="237"/>
  <c r="AY118" i="237" s="1"/>
  <c r="AZ118" i="237" s="1"/>
  <c r="Z118" i="237"/>
  <c r="D118" i="237"/>
  <c r="AX116" i="237"/>
  <c r="AW116" i="237"/>
  <c r="AC116" i="237"/>
  <c r="BA116" i="237" s="1"/>
  <c r="Z116" i="237"/>
  <c r="D116" i="237"/>
  <c r="AX114" i="237"/>
  <c r="AW114" i="237"/>
  <c r="Z114" i="237"/>
  <c r="AC114" i="237" s="1"/>
  <c r="D114" i="237"/>
  <c r="AX112" i="237"/>
  <c r="AW112" i="237"/>
  <c r="AC112" i="237"/>
  <c r="BA112" i="237" s="1"/>
  <c r="Z112" i="237"/>
  <c r="D112" i="237"/>
  <c r="AX110" i="237"/>
  <c r="AW110" i="237"/>
  <c r="Z110" i="237"/>
  <c r="AC110" i="237" s="1"/>
  <c r="D110" i="237"/>
  <c r="AX108" i="237"/>
  <c r="AW108" i="237"/>
  <c r="Z108" i="237"/>
  <c r="AC108" i="237" s="1"/>
  <c r="D108" i="237"/>
  <c r="AX106" i="237"/>
  <c r="AW106" i="237"/>
  <c r="Z106" i="237"/>
  <c r="AC106" i="237" s="1"/>
  <c r="D106" i="237"/>
  <c r="AX104" i="237"/>
  <c r="AW104" i="237"/>
  <c r="Z104" i="237"/>
  <c r="AC104" i="237" s="1"/>
  <c r="D104" i="237"/>
  <c r="AX102" i="237"/>
  <c r="AW102" i="237"/>
  <c r="AC102" i="237"/>
  <c r="AY102" i="237" s="1"/>
  <c r="AZ102" i="237" s="1"/>
  <c r="Z102" i="237"/>
  <c r="D102" i="237"/>
  <c r="AX100" i="237"/>
  <c r="AW100" i="237"/>
  <c r="Z100" i="237"/>
  <c r="AC100" i="237" s="1"/>
  <c r="BA100" i="237" s="1"/>
  <c r="D100" i="237"/>
  <c r="AX98" i="237"/>
  <c r="AW98" i="237"/>
  <c r="Z98" i="237"/>
  <c r="AC98" i="237" s="1"/>
  <c r="D98" i="237"/>
  <c r="AX83" i="237"/>
  <c r="AW83" i="237"/>
  <c r="Z83" i="237"/>
  <c r="AC83" i="237" s="1"/>
  <c r="D83" i="237"/>
  <c r="AX81" i="237"/>
  <c r="AW81" i="237"/>
  <c r="Z81" i="237"/>
  <c r="AC81" i="237" s="1"/>
  <c r="D81" i="237"/>
  <c r="AX79" i="237"/>
  <c r="AW79" i="237"/>
  <c r="AC79" i="237"/>
  <c r="AY79" i="237" s="1"/>
  <c r="AZ79" i="237" s="1"/>
  <c r="Z79" i="237"/>
  <c r="D79" i="237"/>
  <c r="AX77" i="237"/>
  <c r="AW77" i="237"/>
  <c r="Z77" i="237"/>
  <c r="AC77" i="237" s="1"/>
  <c r="BA77" i="237" s="1"/>
  <c r="D77" i="237"/>
  <c r="AX75" i="237"/>
  <c r="AW75" i="237"/>
  <c r="Z75" i="237"/>
  <c r="AC75" i="237" s="1"/>
  <c r="D75" i="237"/>
  <c r="AX73" i="237"/>
  <c r="AW73" i="237"/>
  <c r="Z73" i="237"/>
  <c r="AC73" i="237" s="1"/>
  <c r="D73" i="237"/>
  <c r="AX71" i="237"/>
  <c r="AW71" i="237"/>
  <c r="Z71" i="237"/>
  <c r="AC71" i="237" s="1"/>
  <c r="D71" i="237"/>
  <c r="AX69" i="237"/>
  <c r="AW69" i="237"/>
  <c r="Z69" i="237"/>
  <c r="AC69" i="237" s="1"/>
  <c r="D69" i="237"/>
  <c r="AX67" i="237"/>
  <c r="AW67" i="237"/>
  <c r="Z67" i="237"/>
  <c r="AC67" i="237" s="1"/>
  <c r="D67" i="237"/>
  <c r="AX65" i="237"/>
  <c r="AW65" i="237"/>
  <c r="Z65" i="237"/>
  <c r="AC65" i="237" s="1"/>
  <c r="D65" i="237"/>
  <c r="AX63" i="237"/>
  <c r="AW63" i="237"/>
  <c r="Z63" i="237"/>
  <c r="AC63" i="237" s="1"/>
  <c r="D63" i="237"/>
  <c r="AX61" i="237"/>
  <c r="AW61" i="237"/>
  <c r="Z61" i="237"/>
  <c r="AC61" i="237" s="1"/>
  <c r="BA61" i="237" s="1"/>
  <c r="D61" i="237"/>
  <c r="AX59" i="237"/>
  <c r="AW59" i="237"/>
  <c r="AC59" i="237"/>
  <c r="BA59" i="237" s="1"/>
  <c r="Z59" i="237"/>
  <c r="D59" i="237"/>
  <c r="AX57" i="237"/>
  <c r="AW57" i="237"/>
  <c r="Z57" i="237"/>
  <c r="AC57" i="237" s="1"/>
  <c r="D57" i="237"/>
  <c r="AX55" i="237"/>
  <c r="AW55" i="237"/>
  <c r="AC55" i="237"/>
  <c r="BA55" i="237" s="1"/>
  <c r="Z55" i="237"/>
  <c r="D55" i="237"/>
  <c r="AX40" i="237"/>
  <c r="AW40" i="237"/>
  <c r="Z40" i="237"/>
  <c r="AC40" i="237" s="1"/>
  <c r="D40" i="237"/>
  <c r="AX38" i="237"/>
  <c r="AW38" i="237"/>
  <c r="Z38" i="237"/>
  <c r="AC38" i="237" s="1"/>
  <c r="BA38" i="237" s="1"/>
  <c r="D38" i="237"/>
  <c r="AY36" i="237"/>
  <c r="AZ36" i="237" s="1"/>
  <c r="AX36" i="237"/>
  <c r="AW36" i="237"/>
  <c r="AC36" i="237"/>
  <c r="BA36" i="237" s="1"/>
  <c r="Z36" i="237"/>
  <c r="D36" i="237"/>
  <c r="AX34" i="237"/>
  <c r="AW34" i="237"/>
  <c r="Z34" i="237"/>
  <c r="AC34" i="237" s="1"/>
  <c r="D34" i="237"/>
  <c r="AX32" i="237"/>
  <c r="AW32" i="237"/>
  <c r="Z32" i="237"/>
  <c r="AC32" i="237" s="1"/>
  <c r="BA32" i="237" s="1"/>
  <c r="D32" i="237"/>
  <c r="AX30" i="237"/>
  <c r="AW30" i="237"/>
  <c r="Z30" i="237"/>
  <c r="AC30" i="237" s="1"/>
  <c r="D30" i="237"/>
  <c r="AX28" i="237"/>
  <c r="AW28" i="237"/>
  <c r="Z28" i="237"/>
  <c r="AC28" i="237" s="1"/>
  <c r="D28" i="237"/>
  <c r="AX26" i="237"/>
  <c r="AW26" i="237"/>
  <c r="Z26" i="237"/>
  <c r="AC26" i="237" s="1"/>
  <c r="D26" i="237"/>
  <c r="AX24" i="237"/>
  <c r="AW24" i="237"/>
  <c r="Z24" i="237"/>
  <c r="AC24" i="237" s="1"/>
  <c r="AY24" i="237" s="1"/>
  <c r="AZ24" i="237" s="1"/>
  <c r="D24" i="237"/>
  <c r="AX22" i="237"/>
  <c r="AW22" i="237"/>
  <c r="Z22" i="237"/>
  <c r="AC22" i="237" s="1"/>
  <c r="D22" i="237"/>
  <c r="AX20" i="237"/>
  <c r="AW20" i="237"/>
  <c r="Z20" i="237"/>
  <c r="AC20" i="237" s="1"/>
  <c r="D20" i="237"/>
  <c r="AX18" i="237"/>
  <c r="AW18" i="237"/>
  <c r="Z18" i="237"/>
  <c r="AC18" i="237" s="1"/>
  <c r="BA18" i="237" s="1"/>
  <c r="D18" i="237"/>
  <c r="AX16" i="237"/>
  <c r="AW16" i="237"/>
  <c r="Z16" i="237"/>
  <c r="AC16" i="237" s="1"/>
  <c r="BA16" i="237" s="1"/>
  <c r="D16" i="237"/>
  <c r="AX14" i="237"/>
  <c r="AW14" i="237"/>
  <c r="Z14" i="237"/>
  <c r="AC14" i="237" s="1"/>
  <c r="D14" i="237"/>
  <c r="AX12" i="237"/>
  <c r="AW12" i="237"/>
  <c r="Z12" i="237"/>
  <c r="AC12" i="237" s="1"/>
  <c r="D12" i="237"/>
  <c r="AH6" i="237"/>
  <c r="AH4" i="237"/>
  <c r="AV2" i="237"/>
  <c r="AV18" i="237" s="1"/>
  <c r="H2" i="237"/>
  <c r="H88" i="237" s="1"/>
  <c r="B2" i="237"/>
  <c r="B45" i="237" s="1"/>
  <c r="AX212" i="236"/>
  <c r="AW212" i="236"/>
  <c r="Z212" i="236"/>
  <c r="AC212" i="236" s="1"/>
  <c r="AY212" i="236" s="1"/>
  <c r="AZ212" i="236" s="1"/>
  <c r="D212" i="236"/>
  <c r="AX210" i="236"/>
  <c r="AW210" i="236"/>
  <c r="Z210" i="236"/>
  <c r="AC210" i="236" s="1"/>
  <c r="D210" i="236"/>
  <c r="AX208" i="236"/>
  <c r="AW208" i="236"/>
  <c r="Z208" i="236"/>
  <c r="AC208" i="236" s="1"/>
  <c r="D208" i="236"/>
  <c r="AX206" i="236"/>
  <c r="AW206" i="236"/>
  <c r="Z206" i="236"/>
  <c r="AC206" i="236" s="1"/>
  <c r="D206" i="236"/>
  <c r="AX204" i="236"/>
  <c r="AW204" i="236"/>
  <c r="AC204" i="236"/>
  <c r="BA204" i="236" s="1"/>
  <c r="Z204" i="236"/>
  <c r="D204" i="236"/>
  <c r="AX202" i="236"/>
  <c r="AW202" i="236"/>
  <c r="Z202" i="236"/>
  <c r="AC202" i="236" s="1"/>
  <c r="D202" i="236"/>
  <c r="AX200" i="236"/>
  <c r="AW200" i="236"/>
  <c r="Z200" i="236"/>
  <c r="AC200" i="236" s="1"/>
  <c r="BA200" i="236" s="1"/>
  <c r="D200" i="236"/>
  <c r="AX198" i="236"/>
  <c r="AW198" i="236"/>
  <c r="Z198" i="236"/>
  <c r="AC198" i="236" s="1"/>
  <c r="D198" i="236"/>
  <c r="AX196" i="236"/>
  <c r="AW196" i="236"/>
  <c r="Z196" i="236"/>
  <c r="AC196" i="236" s="1"/>
  <c r="D196" i="236"/>
  <c r="AX194" i="236"/>
  <c r="AW194" i="236"/>
  <c r="Z194" i="236"/>
  <c r="AC194" i="236" s="1"/>
  <c r="D194" i="236"/>
  <c r="AX192" i="236"/>
  <c r="AW192" i="236"/>
  <c r="Z192" i="236"/>
  <c r="AC192" i="236" s="1"/>
  <c r="D192" i="236"/>
  <c r="AX190" i="236"/>
  <c r="AW190" i="236"/>
  <c r="Z190" i="236"/>
  <c r="AC190" i="236" s="1"/>
  <c r="D190" i="236"/>
  <c r="AX188" i="236"/>
  <c r="AW188" i="236"/>
  <c r="Z188" i="236"/>
  <c r="AC188" i="236" s="1"/>
  <c r="BA188" i="236" s="1"/>
  <c r="D188" i="236"/>
  <c r="AX186" i="236"/>
  <c r="AW186" i="236"/>
  <c r="Z186" i="236"/>
  <c r="AC186" i="236" s="1"/>
  <c r="D186" i="236"/>
  <c r="AX184" i="236"/>
  <c r="AW184" i="236"/>
  <c r="AC184" i="236"/>
  <c r="BA184" i="236" s="1"/>
  <c r="Z184" i="236"/>
  <c r="D184" i="236"/>
  <c r="AY169" i="236"/>
  <c r="AZ169" i="236" s="1"/>
  <c r="AX169" i="236"/>
  <c r="AW169" i="236"/>
  <c r="AC169" i="236"/>
  <c r="BA169" i="236" s="1"/>
  <c r="Z169" i="236"/>
  <c r="D169" i="236"/>
  <c r="AX167" i="236"/>
  <c r="AW167" i="236"/>
  <c r="Z167" i="236"/>
  <c r="AC167" i="236" s="1"/>
  <c r="D167" i="236"/>
  <c r="AX165" i="236"/>
  <c r="AW165" i="236"/>
  <c r="Z165" i="236"/>
  <c r="AC165" i="236" s="1"/>
  <c r="BA165" i="236" s="1"/>
  <c r="D165" i="236"/>
  <c r="AX163" i="236"/>
  <c r="AW163" i="236"/>
  <c r="Z163" i="236"/>
  <c r="AC163" i="236" s="1"/>
  <c r="D163" i="236"/>
  <c r="AX161" i="236"/>
  <c r="AW161" i="236"/>
  <c r="AC161" i="236"/>
  <c r="BA161" i="236" s="1"/>
  <c r="Z161" i="236"/>
  <c r="D161" i="236"/>
  <c r="AX159" i="236"/>
  <c r="AW159" i="236"/>
  <c r="Z159" i="236"/>
  <c r="AC159" i="236" s="1"/>
  <c r="D159" i="236"/>
  <c r="AX157" i="236"/>
  <c r="AW157" i="236"/>
  <c r="Z157" i="236"/>
  <c r="AC157" i="236" s="1"/>
  <c r="D157" i="236"/>
  <c r="AX155" i="236"/>
  <c r="AW155" i="236"/>
  <c r="Z155" i="236"/>
  <c r="AC155" i="236" s="1"/>
  <c r="D155" i="236"/>
  <c r="AX153" i="236"/>
  <c r="AW153" i="236"/>
  <c r="AC153" i="236"/>
  <c r="BA153" i="236" s="1"/>
  <c r="Z153" i="236"/>
  <c r="D153" i="236"/>
  <c r="AX151" i="236"/>
  <c r="AW151" i="236"/>
  <c r="Z151" i="236"/>
  <c r="AC151" i="236" s="1"/>
  <c r="D151" i="236"/>
  <c r="AX149" i="236"/>
  <c r="AW149" i="236"/>
  <c r="Z149" i="236"/>
  <c r="AC149" i="236" s="1"/>
  <c r="BA149" i="236" s="1"/>
  <c r="D149" i="236"/>
  <c r="AX147" i="236"/>
  <c r="AW147" i="236"/>
  <c r="Z147" i="236"/>
  <c r="AC147" i="236" s="1"/>
  <c r="D147" i="236"/>
  <c r="AX145" i="236"/>
  <c r="AW145" i="236"/>
  <c r="Z145" i="236"/>
  <c r="AC145" i="236" s="1"/>
  <c r="BA145" i="236" s="1"/>
  <c r="D145" i="236"/>
  <c r="AX143" i="236"/>
  <c r="AW143" i="236"/>
  <c r="Z143" i="236"/>
  <c r="AC143" i="236" s="1"/>
  <c r="D143" i="236"/>
  <c r="AX141" i="236"/>
  <c r="AW141" i="236"/>
  <c r="AC141" i="236"/>
  <c r="AY141" i="236" s="1"/>
  <c r="AZ141" i="236" s="1"/>
  <c r="Z141" i="236"/>
  <c r="D141" i="236"/>
  <c r="AX126" i="236"/>
  <c r="AW126" i="236"/>
  <c r="Z126" i="236"/>
  <c r="AC126" i="236" s="1"/>
  <c r="BA126" i="236" s="1"/>
  <c r="D126" i="236"/>
  <c r="AX124" i="236"/>
  <c r="AW124" i="236"/>
  <c r="Z124" i="236"/>
  <c r="AC124" i="236" s="1"/>
  <c r="D124" i="236"/>
  <c r="AX122" i="236"/>
  <c r="AW122" i="236"/>
  <c r="Z122" i="236"/>
  <c r="AC122" i="236" s="1"/>
  <c r="BA122" i="236" s="1"/>
  <c r="D122" i="236"/>
  <c r="AX120" i="236"/>
  <c r="AW120" i="236"/>
  <c r="Z120" i="236"/>
  <c r="AC120" i="236" s="1"/>
  <c r="D120" i="236"/>
  <c r="AX118" i="236"/>
  <c r="AW118" i="236"/>
  <c r="AC118" i="236"/>
  <c r="AY118" i="236" s="1"/>
  <c r="AZ118" i="236" s="1"/>
  <c r="Z118" i="236"/>
  <c r="D118" i="236"/>
  <c r="AX116" i="236"/>
  <c r="AW116" i="236"/>
  <c r="Z116" i="236"/>
  <c r="AC116" i="236" s="1"/>
  <c r="D116" i="236"/>
  <c r="AX114" i="236"/>
  <c r="AW114" i="236"/>
  <c r="Z114" i="236"/>
  <c r="AC114" i="236" s="1"/>
  <c r="D114" i="236"/>
  <c r="AX112" i="236"/>
  <c r="AW112" i="236"/>
  <c r="Z112" i="236"/>
  <c r="AC112" i="236" s="1"/>
  <c r="D112" i="236"/>
  <c r="AX110" i="236"/>
  <c r="AW110" i="236"/>
  <c r="AC110" i="236"/>
  <c r="BA110" i="236" s="1"/>
  <c r="Z110" i="236"/>
  <c r="D110" i="236"/>
  <c r="AX108" i="236"/>
  <c r="AW108" i="236"/>
  <c r="Z108" i="236"/>
  <c r="AC108" i="236" s="1"/>
  <c r="D108" i="236"/>
  <c r="AX106" i="236"/>
  <c r="AW106" i="236"/>
  <c r="Z106" i="236"/>
  <c r="AC106" i="236" s="1"/>
  <c r="BA106" i="236" s="1"/>
  <c r="D106" i="236"/>
  <c r="AX104" i="236"/>
  <c r="AW104" i="236"/>
  <c r="Z104" i="236"/>
  <c r="AC104" i="236" s="1"/>
  <c r="D104" i="236"/>
  <c r="BA102" i="236"/>
  <c r="AX102" i="236"/>
  <c r="AW102" i="236"/>
  <c r="AC102" i="236"/>
  <c r="AY102" i="236" s="1"/>
  <c r="AZ102" i="236" s="1"/>
  <c r="Z102" i="236"/>
  <c r="D102" i="236"/>
  <c r="AX100" i="236"/>
  <c r="AW100" i="236"/>
  <c r="Z100" i="236"/>
  <c r="AC100" i="236" s="1"/>
  <c r="D100" i="236"/>
  <c r="AX98" i="236"/>
  <c r="AW98" i="236"/>
  <c r="AC98" i="236"/>
  <c r="BA98" i="236" s="1"/>
  <c r="Z98" i="236"/>
  <c r="D98" i="236"/>
  <c r="AX83" i="236"/>
  <c r="AW83" i="236"/>
  <c r="AC83" i="236"/>
  <c r="BA83" i="236" s="1"/>
  <c r="Z83" i="236"/>
  <c r="D83" i="236"/>
  <c r="AX81" i="236"/>
  <c r="AW81" i="236"/>
  <c r="Z81" i="236"/>
  <c r="AC81" i="236" s="1"/>
  <c r="D81" i="236"/>
  <c r="AX79" i="236"/>
  <c r="AW79" i="236"/>
  <c r="AC79" i="236"/>
  <c r="AY79" i="236" s="1"/>
  <c r="AZ79" i="236" s="1"/>
  <c r="Z79" i="236"/>
  <c r="D79" i="236"/>
  <c r="AX77" i="236"/>
  <c r="AW77" i="236"/>
  <c r="Z77" i="236"/>
  <c r="AC77" i="236" s="1"/>
  <c r="D77" i="236"/>
  <c r="AX75" i="236"/>
  <c r="AW75" i="236"/>
  <c r="AC75" i="236"/>
  <c r="BA75" i="236" s="1"/>
  <c r="Z75" i="236"/>
  <c r="D75" i="236"/>
  <c r="AX73" i="236"/>
  <c r="AW73" i="236"/>
  <c r="Z73" i="236"/>
  <c r="AC73" i="236" s="1"/>
  <c r="D73" i="236"/>
  <c r="AX71" i="236"/>
  <c r="AW71" i="236"/>
  <c r="AC71" i="236"/>
  <c r="BA71" i="236" s="1"/>
  <c r="Z71" i="236"/>
  <c r="D71" i="236"/>
  <c r="AX69" i="236"/>
  <c r="AW69" i="236"/>
  <c r="Z69" i="236"/>
  <c r="AC69" i="236" s="1"/>
  <c r="D69" i="236"/>
  <c r="AX67" i="236"/>
  <c r="AW67" i="236"/>
  <c r="Z67" i="236"/>
  <c r="AC67" i="236" s="1"/>
  <c r="BA67" i="236" s="1"/>
  <c r="D67" i="236"/>
  <c r="AX65" i="236"/>
  <c r="AW65" i="236"/>
  <c r="Z65" i="236"/>
  <c r="AC65" i="236" s="1"/>
  <c r="D65" i="236"/>
  <c r="AX63" i="236"/>
  <c r="AW63" i="236"/>
  <c r="Z63" i="236"/>
  <c r="AC63" i="236" s="1"/>
  <c r="D63" i="236"/>
  <c r="AX61" i="236"/>
  <c r="AW61" i="236"/>
  <c r="Z61" i="236"/>
  <c r="AC61" i="236" s="1"/>
  <c r="D61" i="236"/>
  <c r="AY59" i="236"/>
  <c r="AZ59" i="236" s="1"/>
  <c r="AX59" i="236"/>
  <c r="AW59" i="236"/>
  <c r="AC59" i="236"/>
  <c r="BA59" i="236" s="1"/>
  <c r="Z59" i="236"/>
  <c r="D59" i="236"/>
  <c r="AX57" i="236"/>
  <c r="AW57" i="236"/>
  <c r="Z57" i="236"/>
  <c r="AC57" i="236" s="1"/>
  <c r="D57" i="236"/>
  <c r="AX55" i="236"/>
  <c r="AW55" i="236"/>
  <c r="Z55" i="236"/>
  <c r="AC55" i="236" s="1"/>
  <c r="BA55" i="236" s="1"/>
  <c r="D55" i="236"/>
  <c r="AX40" i="236"/>
  <c r="AW40" i="236"/>
  <c r="Z40" i="236"/>
  <c r="AC40" i="236" s="1"/>
  <c r="AY40" i="236" s="1"/>
  <c r="AZ40" i="236" s="1"/>
  <c r="D40" i="236"/>
  <c r="AX38" i="236"/>
  <c r="AW38" i="236"/>
  <c r="Z38" i="236"/>
  <c r="AC38" i="236" s="1"/>
  <c r="D38" i="236"/>
  <c r="AY36" i="236"/>
  <c r="AZ36" i="236" s="1"/>
  <c r="AX36" i="236"/>
  <c r="AW36" i="236"/>
  <c r="AC36" i="236"/>
  <c r="BA36" i="236" s="1"/>
  <c r="Z36" i="236"/>
  <c r="D36" i="236"/>
  <c r="AX34" i="236"/>
  <c r="AW34" i="236"/>
  <c r="Z34" i="236"/>
  <c r="AC34" i="236" s="1"/>
  <c r="D34" i="236"/>
  <c r="AX32" i="236"/>
  <c r="AW32" i="236"/>
  <c r="Z32" i="236"/>
  <c r="AC32" i="236" s="1"/>
  <c r="BA32" i="236" s="1"/>
  <c r="D32" i="236"/>
  <c r="AX30" i="236"/>
  <c r="AW30" i="236"/>
  <c r="Z30" i="236"/>
  <c r="AC30" i="236" s="1"/>
  <c r="D30" i="236"/>
  <c r="AX28" i="236"/>
  <c r="AW28" i="236"/>
  <c r="Z28" i="236"/>
  <c r="AC28" i="236" s="1"/>
  <c r="BA28" i="236" s="1"/>
  <c r="D28" i="236"/>
  <c r="AX26" i="236"/>
  <c r="AW26" i="236"/>
  <c r="Z26" i="236"/>
  <c r="AC26" i="236" s="1"/>
  <c r="D26" i="236"/>
  <c r="AX24" i="236"/>
  <c r="AW24" i="236"/>
  <c r="Z24" i="236"/>
  <c r="AC24" i="236" s="1"/>
  <c r="D24" i="236"/>
  <c r="AX22" i="236"/>
  <c r="AW22" i="236"/>
  <c r="Z22" i="236"/>
  <c r="AC22" i="236" s="1"/>
  <c r="D22" i="236"/>
  <c r="AX20" i="236"/>
  <c r="AW20" i="236"/>
  <c r="Z20" i="236"/>
  <c r="AC20" i="236" s="1"/>
  <c r="D20" i="236"/>
  <c r="AX18" i="236"/>
  <c r="AW18" i="236"/>
  <c r="Z18" i="236"/>
  <c r="AC18" i="236" s="1"/>
  <c r="D18" i="236"/>
  <c r="AX16" i="236"/>
  <c r="AW16" i="236"/>
  <c r="AC16" i="236"/>
  <c r="BA16" i="236" s="1"/>
  <c r="Z16" i="236"/>
  <c r="D16" i="236"/>
  <c r="AX14" i="236"/>
  <c r="AW14" i="236"/>
  <c r="Z14" i="236"/>
  <c r="AC14" i="236" s="1"/>
  <c r="D14" i="236"/>
  <c r="AX12" i="236"/>
  <c r="AW12" i="236"/>
  <c r="Z12" i="236"/>
  <c r="AC12" i="236" s="1"/>
  <c r="BA12" i="236" s="1"/>
  <c r="D12" i="236"/>
  <c r="AH6" i="236"/>
  <c r="AH178" i="236" s="1"/>
  <c r="AH4" i="236"/>
  <c r="AH47" i="236" s="1"/>
  <c r="AV2" i="236"/>
  <c r="AV38" i="236" s="1"/>
  <c r="H2" i="236"/>
  <c r="H88" i="236" s="1"/>
  <c r="B2" i="236"/>
  <c r="AX212" i="235"/>
  <c r="AW212" i="235"/>
  <c r="Z212" i="235"/>
  <c r="AC212" i="235" s="1"/>
  <c r="AY212" i="235" s="1"/>
  <c r="AZ212" i="235" s="1"/>
  <c r="D212" i="235"/>
  <c r="AX210" i="235"/>
  <c r="AW210" i="235"/>
  <c r="Z210" i="235"/>
  <c r="AC210" i="235" s="1"/>
  <c r="D210" i="235"/>
  <c r="AX208" i="235"/>
  <c r="AW208" i="235"/>
  <c r="Z208" i="235"/>
  <c r="AC208" i="235" s="1"/>
  <c r="D208" i="235"/>
  <c r="AX206" i="235"/>
  <c r="AW206" i="235"/>
  <c r="Z206" i="235"/>
  <c r="AC206" i="235" s="1"/>
  <c r="D206" i="235"/>
  <c r="AX204" i="235"/>
  <c r="AW204" i="235"/>
  <c r="Z204" i="235"/>
  <c r="AC204" i="235" s="1"/>
  <c r="BA204" i="235" s="1"/>
  <c r="D204" i="235"/>
  <c r="AX202" i="235"/>
  <c r="AW202" i="235"/>
  <c r="Z202" i="235"/>
  <c r="AC202" i="235" s="1"/>
  <c r="D202" i="235"/>
  <c r="AX200" i="235"/>
  <c r="AW200" i="235"/>
  <c r="AC200" i="235"/>
  <c r="BA200" i="235" s="1"/>
  <c r="Z200" i="235"/>
  <c r="D200" i="235"/>
  <c r="AX198" i="235"/>
  <c r="AW198" i="235"/>
  <c r="Z198" i="235"/>
  <c r="AC198" i="235" s="1"/>
  <c r="D198" i="235"/>
  <c r="AX196" i="235"/>
  <c r="AW196" i="235"/>
  <c r="AC196" i="235"/>
  <c r="AY196" i="235" s="1"/>
  <c r="AZ196" i="235" s="1"/>
  <c r="Z196" i="235"/>
  <c r="D196" i="235"/>
  <c r="AX194" i="235"/>
  <c r="AW194" i="235"/>
  <c r="Z194" i="235"/>
  <c r="AC194" i="235" s="1"/>
  <c r="D194" i="235"/>
  <c r="AY192" i="235"/>
  <c r="AZ192" i="235" s="1"/>
  <c r="AX192" i="235"/>
  <c r="AW192" i="235"/>
  <c r="AC192" i="235"/>
  <c r="BA192" i="235" s="1"/>
  <c r="Z192" i="235"/>
  <c r="D192" i="235"/>
  <c r="AX190" i="235"/>
  <c r="AW190" i="235"/>
  <c r="Z190" i="235"/>
  <c r="AC190" i="235" s="1"/>
  <c r="D190" i="235"/>
  <c r="AX188" i="235"/>
  <c r="AW188" i="235"/>
  <c r="Z188" i="235"/>
  <c r="AC188" i="235" s="1"/>
  <c r="BA188" i="235" s="1"/>
  <c r="D188" i="235"/>
  <c r="AX186" i="235"/>
  <c r="AW186" i="235"/>
  <c r="Z186" i="235"/>
  <c r="AC186" i="235" s="1"/>
  <c r="D186" i="235"/>
  <c r="AX184" i="235"/>
  <c r="AW184" i="235"/>
  <c r="AC184" i="235"/>
  <c r="BA184" i="235" s="1"/>
  <c r="Z184" i="235"/>
  <c r="D184" i="235"/>
  <c r="AY169" i="235"/>
  <c r="AZ169" i="235" s="1"/>
  <c r="AX169" i="235"/>
  <c r="AW169" i="235"/>
  <c r="AC169" i="235"/>
  <c r="BA169" i="235" s="1"/>
  <c r="Z169" i="235"/>
  <c r="D169" i="235"/>
  <c r="AX167" i="235"/>
  <c r="AW167" i="235"/>
  <c r="Z167" i="235"/>
  <c r="AC167" i="235" s="1"/>
  <c r="D167" i="235"/>
  <c r="AX165" i="235"/>
  <c r="AW165" i="235"/>
  <c r="Z165" i="235"/>
  <c r="AC165" i="235" s="1"/>
  <c r="BA165" i="235" s="1"/>
  <c r="D165" i="235"/>
  <c r="AX163" i="235"/>
  <c r="AW163" i="235"/>
  <c r="Z163" i="235"/>
  <c r="AC163" i="235" s="1"/>
  <c r="D163" i="235"/>
  <c r="AX161" i="235"/>
  <c r="AW161" i="235"/>
  <c r="AC161" i="235"/>
  <c r="BA161" i="235" s="1"/>
  <c r="Z161" i="235"/>
  <c r="D161" i="235"/>
  <c r="AX159" i="235"/>
  <c r="AW159" i="235"/>
  <c r="Z159" i="235"/>
  <c r="AC159" i="235" s="1"/>
  <c r="D159" i="235"/>
  <c r="AX157" i="235"/>
  <c r="AW157" i="235"/>
  <c r="Z157" i="235"/>
  <c r="AC157" i="235" s="1"/>
  <c r="AY157" i="235" s="1"/>
  <c r="AZ157" i="235" s="1"/>
  <c r="D157" i="235"/>
  <c r="AX155" i="235"/>
  <c r="AW155" i="235"/>
  <c r="Z155" i="235"/>
  <c r="AC155" i="235" s="1"/>
  <c r="D155" i="235"/>
  <c r="AX153" i="235"/>
  <c r="AW153" i="235"/>
  <c r="Z153" i="235"/>
  <c r="AC153" i="235" s="1"/>
  <c r="D153" i="235"/>
  <c r="AX151" i="235"/>
  <c r="AW151" i="235"/>
  <c r="Z151" i="235"/>
  <c r="AC151" i="235" s="1"/>
  <c r="D151" i="235"/>
  <c r="AX149" i="235"/>
  <c r="AW149" i="235"/>
  <c r="AC149" i="235"/>
  <c r="BA149" i="235" s="1"/>
  <c r="Z149" i="235"/>
  <c r="D149" i="235"/>
  <c r="AX147" i="235"/>
  <c r="AW147" i="235"/>
  <c r="Z147" i="235"/>
  <c r="AC147" i="235" s="1"/>
  <c r="D147" i="235"/>
  <c r="AX145" i="235"/>
  <c r="AW145" i="235"/>
  <c r="AC145" i="235"/>
  <c r="BA145" i="235" s="1"/>
  <c r="Z145" i="235"/>
  <c r="D145" i="235"/>
  <c r="AX143" i="235"/>
  <c r="AW143" i="235"/>
  <c r="Z143" i="235"/>
  <c r="AC143" i="235" s="1"/>
  <c r="D143" i="235"/>
  <c r="AX141" i="235"/>
  <c r="AW141" i="235"/>
  <c r="Z141" i="235"/>
  <c r="AC141" i="235" s="1"/>
  <c r="AY141" i="235" s="1"/>
  <c r="AZ141" i="235" s="1"/>
  <c r="D141" i="235"/>
  <c r="AX126" i="235"/>
  <c r="AW126" i="235"/>
  <c r="AC126" i="235"/>
  <c r="BA126" i="235" s="1"/>
  <c r="Z126" i="235"/>
  <c r="D126" i="235"/>
  <c r="AX124" i="235"/>
  <c r="AW124" i="235"/>
  <c r="Z124" i="235"/>
  <c r="AC124" i="235" s="1"/>
  <c r="D124" i="235"/>
  <c r="AX122" i="235"/>
  <c r="AW122" i="235"/>
  <c r="Z122" i="235"/>
  <c r="AC122" i="235" s="1"/>
  <c r="D122" i="235"/>
  <c r="AX120" i="235"/>
  <c r="AW120" i="235"/>
  <c r="Z120" i="235"/>
  <c r="AC120" i="235" s="1"/>
  <c r="D120" i="235"/>
  <c r="AX118" i="235"/>
  <c r="AW118" i="235"/>
  <c r="AC118" i="235"/>
  <c r="AY118" i="235" s="1"/>
  <c r="AZ118" i="235" s="1"/>
  <c r="Z118" i="235"/>
  <c r="D118" i="235"/>
  <c r="AX116" i="235"/>
  <c r="AW116" i="235"/>
  <c r="Z116" i="235"/>
  <c r="AC116" i="235" s="1"/>
  <c r="D116" i="235"/>
  <c r="AX114" i="235"/>
  <c r="AW114" i="235"/>
  <c r="Z114" i="235"/>
  <c r="AC114" i="235" s="1"/>
  <c r="D114" i="235"/>
  <c r="AX112" i="235"/>
  <c r="AW112" i="235"/>
  <c r="Z112" i="235"/>
  <c r="AC112" i="235" s="1"/>
  <c r="D112" i="235"/>
  <c r="AX110" i="235"/>
  <c r="AW110" i="235"/>
  <c r="AC110" i="235"/>
  <c r="BA110" i="235" s="1"/>
  <c r="Z110" i="235"/>
  <c r="D110" i="235"/>
  <c r="AX108" i="235"/>
  <c r="AW108" i="235"/>
  <c r="Z108" i="235"/>
  <c r="AC108" i="235" s="1"/>
  <c r="D108" i="235"/>
  <c r="AY106" i="235"/>
  <c r="AZ106" i="235" s="1"/>
  <c r="AX106" i="235"/>
  <c r="AW106" i="235"/>
  <c r="AC106" i="235"/>
  <c r="BA106" i="235" s="1"/>
  <c r="Z106" i="235"/>
  <c r="D106" i="235"/>
  <c r="AX104" i="235"/>
  <c r="AW104" i="235"/>
  <c r="Z104" i="235"/>
  <c r="AC104" i="235" s="1"/>
  <c r="D104" i="235"/>
  <c r="AX102" i="235"/>
  <c r="AW102" i="235"/>
  <c r="AC102" i="235"/>
  <c r="AY102" i="235" s="1"/>
  <c r="AZ102" i="235" s="1"/>
  <c r="Z102" i="235"/>
  <c r="D102" i="235"/>
  <c r="AX100" i="235"/>
  <c r="AW100" i="235"/>
  <c r="Z100" i="235"/>
  <c r="AC100" i="235" s="1"/>
  <c r="D100" i="235"/>
  <c r="AX98" i="235"/>
  <c r="AW98" i="235"/>
  <c r="Z98" i="235"/>
  <c r="AC98" i="235" s="1"/>
  <c r="D98" i="235"/>
  <c r="AX83" i="235"/>
  <c r="AW83" i="235"/>
  <c r="AC83" i="235"/>
  <c r="BA83" i="235" s="1"/>
  <c r="Z83" i="235"/>
  <c r="D83" i="235"/>
  <c r="AX81" i="235"/>
  <c r="AW81" i="235"/>
  <c r="Z81" i="235"/>
  <c r="AC81" i="235" s="1"/>
  <c r="D81" i="235"/>
  <c r="AX79" i="235"/>
  <c r="AW79" i="235"/>
  <c r="Z79" i="235"/>
  <c r="AC79" i="235" s="1"/>
  <c r="AY79" i="235" s="1"/>
  <c r="AZ79" i="235" s="1"/>
  <c r="D79" i="235"/>
  <c r="AX77" i="235"/>
  <c r="AW77" i="235"/>
  <c r="Z77" i="235"/>
  <c r="AC77" i="235" s="1"/>
  <c r="D77" i="235"/>
  <c r="AX75" i="235"/>
  <c r="AW75" i="235"/>
  <c r="Z75" i="235"/>
  <c r="AC75" i="235" s="1"/>
  <c r="D75" i="235"/>
  <c r="AX73" i="235"/>
  <c r="AW73" i="235"/>
  <c r="Z73" i="235"/>
  <c r="AC73" i="235" s="1"/>
  <c r="D73" i="235"/>
  <c r="AX71" i="235"/>
  <c r="AW71" i="235"/>
  <c r="AC71" i="235"/>
  <c r="BA71" i="235" s="1"/>
  <c r="Z71" i="235"/>
  <c r="D71" i="235"/>
  <c r="AX69" i="235"/>
  <c r="AW69" i="235"/>
  <c r="Z69" i="235"/>
  <c r="AC69" i="235" s="1"/>
  <c r="D69" i="235"/>
  <c r="AX67" i="235"/>
  <c r="AW67" i="235"/>
  <c r="Z67" i="235"/>
  <c r="AC67" i="235" s="1"/>
  <c r="D67" i="235"/>
  <c r="AX65" i="235"/>
  <c r="AW65" i="235"/>
  <c r="Z65" i="235"/>
  <c r="AC65" i="235" s="1"/>
  <c r="D65" i="235"/>
  <c r="AX63" i="235"/>
  <c r="AW63" i="235"/>
  <c r="Z63" i="235"/>
  <c r="AC63" i="235" s="1"/>
  <c r="AY63" i="235" s="1"/>
  <c r="AZ63" i="235" s="1"/>
  <c r="D63" i="235"/>
  <c r="AX61" i="235"/>
  <c r="AW61" i="235"/>
  <c r="Z61" i="235"/>
  <c r="AC61" i="235" s="1"/>
  <c r="D61" i="235"/>
  <c r="AX59" i="235"/>
  <c r="AW59" i="235"/>
  <c r="Z59" i="235"/>
  <c r="AC59" i="235" s="1"/>
  <c r="D59" i="235"/>
  <c r="AX57" i="235"/>
  <c r="AW57" i="235"/>
  <c r="Z57" i="235"/>
  <c r="AC57" i="235" s="1"/>
  <c r="D57" i="235"/>
  <c r="AX55" i="235"/>
  <c r="AW55" i="235"/>
  <c r="Z55" i="235"/>
  <c r="AC55" i="235" s="1"/>
  <c r="BA55" i="235" s="1"/>
  <c r="D55" i="235"/>
  <c r="AX40" i="235"/>
  <c r="AW40" i="235"/>
  <c r="AC40" i="235"/>
  <c r="AY40" i="235" s="1"/>
  <c r="AZ40" i="235" s="1"/>
  <c r="Z40" i="235"/>
  <c r="D40" i="235"/>
  <c r="AX38" i="235"/>
  <c r="AW38" i="235"/>
  <c r="Z38" i="235"/>
  <c r="AC38" i="235" s="1"/>
  <c r="D38" i="235"/>
  <c r="AY36" i="235"/>
  <c r="AZ36" i="235" s="1"/>
  <c r="AX36" i="235"/>
  <c r="AW36" i="235"/>
  <c r="AC36" i="235"/>
  <c r="BA36" i="235" s="1"/>
  <c r="Z36" i="235"/>
  <c r="D36" i="235"/>
  <c r="AX34" i="235"/>
  <c r="AW34" i="235"/>
  <c r="Z34" i="235"/>
  <c r="AC34" i="235" s="1"/>
  <c r="D34" i="235"/>
  <c r="AX32" i="235"/>
  <c r="AW32" i="235"/>
  <c r="Z32" i="235"/>
  <c r="AC32" i="235" s="1"/>
  <c r="BA32" i="235" s="1"/>
  <c r="D32" i="235"/>
  <c r="AX30" i="235"/>
  <c r="AW30" i="235"/>
  <c r="Z30" i="235"/>
  <c r="AC30" i="235" s="1"/>
  <c r="D30" i="235"/>
  <c r="AY28" i="235"/>
  <c r="AZ28" i="235" s="1"/>
  <c r="AX28" i="235"/>
  <c r="AW28" i="235"/>
  <c r="AC28" i="235"/>
  <c r="BA28" i="235" s="1"/>
  <c r="Z28" i="235"/>
  <c r="D28" i="235"/>
  <c r="AX26" i="235"/>
  <c r="AW26" i="235"/>
  <c r="Z26" i="235"/>
  <c r="AC26" i="235" s="1"/>
  <c r="D26" i="235"/>
  <c r="AX24" i="235"/>
  <c r="AW24" i="235"/>
  <c r="AC24" i="235"/>
  <c r="AY24" i="235" s="1"/>
  <c r="AZ24" i="235" s="1"/>
  <c r="Z24" i="235"/>
  <c r="D24" i="235"/>
  <c r="AX22" i="235"/>
  <c r="AW22" i="235"/>
  <c r="Z22" i="235"/>
  <c r="AC22" i="235" s="1"/>
  <c r="D22" i="235"/>
  <c r="AX20" i="235"/>
  <c r="AW20" i="235"/>
  <c r="AC20" i="235"/>
  <c r="BA20" i="235" s="1"/>
  <c r="Z20" i="235"/>
  <c r="D20" i="235"/>
  <c r="AX18" i="235"/>
  <c r="AW18" i="235"/>
  <c r="Z18" i="235"/>
  <c r="AC18" i="235" s="1"/>
  <c r="D18" i="235"/>
  <c r="AX16" i="235"/>
  <c r="AW16" i="235"/>
  <c r="Z16" i="235"/>
  <c r="AC16" i="235" s="1"/>
  <c r="BA16" i="235" s="1"/>
  <c r="D16" i="235"/>
  <c r="AX14" i="235"/>
  <c r="AW14" i="235"/>
  <c r="Z14" i="235"/>
  <c r="AC14" i="235" s="1"/>
  <c r="D14" i="235"/>
  <c r="AX12" i="235"/>
  <c r="AW12" i="235"/>
  <c r="Z12" i="235"/>
  <c r="AC12" i="235" s="1"/>
  <c r="D12" i="235"/>
  <c r="AH6" i="235"/>
  <c r="AH178" i="235" s="1"/>
  <c r="AH4" i="235"/>
  <c r="AV2" i="235"/>
  <c r="AV18" i="235" s="1"/>
  <c r="H2" i="235"/>
  <c r="H88" i="235" s="1"/>
  <c r="B2" i="235"/>
  <c r="B45" i="235" s="1"/>
  <c r="AX212" i="234"/>
  <c r="AW212" i="234"/>
  <c r="AC212" i="234"/>
  <c r="AY212" i="234" s="1"/>
  <c r="AZ212" i="234" s="1"/>
  <c r="Z212" i="234"/>
  <c r="D212" i="234"/>
  <c r="AX210" i="234"/>
  <c r="AW210" i="234"/>
  <c r="Z210" i="234"/>
  <c r="AC210" i="234" s="1"/>
  <c r="D210" i="234"/>
  <c r="AX208" i="234"/>
  <c r="AW208" i="234"/>
  <c r="Z208" i="234"/>
  <c r="AC208" i="234" s="1"/>
  <c r="BA208" i="234" s="1"/>
  <c r="D208" i="234"/>
  <c r="AX206" i="234"/>
  <c r="AW206" i="234"/>
  <c r="Z206" i="234"/>
  <c r="AC206" i="234" s="1"/>
  <c r="D206" i="234"/>
  <c r="AX204" i="234"/>
  <c r="AW204" i="234"/>
  <c r="Z204" i="234"/>
  <c r="AC204" i="234" s="1"/>
  <c r="D204" i="234"/>
  <c r="AX202" i="234"/>
  <c r="AW202" i="234"/>
  <c r="Z202" i="234"/>
  <c r="AC202" i="234" s="1"/>
  <c r="D202" i="234"/>
  <c r="AX200" i="234"/>
  <c r="AW200" i="234"/>
  <c r="Z200" i="234"/>
  <c r="AC200" i="234" s="1"/>
  <c r="BA200" i="234" s="1"/>
  <c r="D200" i="234"/>
  <c r="AX198" i="234"/>
  <c r="AW198" i="234"/>
  <c r="AC198" i="234"/>
  <c r="BA198" i="234" s="1"/>
  <c r="Z198" i="234"/>
  <c r="D198" i="234"/>
  <c r="AX196" i="234"/>
  <c r="AW196" i="234"/>
  <c r="Z196" i="234"/>
  <c r="AC196" i="234" s="1"/>
  <c r="D196" i="234"/>
  <c r="AX194" i="234"/>
  <c r="AW194" i="234"/>
  <c r="Z194" i="234"/>
  <c r="AC194" i="234" s="1"/>
  <c r="D194" i="234"/>
  <c r="AX192" i="234"/>
  <c r="AW192" i="234"/>
  <c r="Z192" i="234"/>
  <c r="AC192" i="234" s="1"/>
  <c r="BA192" i="234" s="1"/>
  <c r="D192" i="234"/>
  <c r="AX190" i="234"/>
  <c r="AW190" i="234"/>
  <c r="Z190" i="234"/>
  <c r="AC190" i="234" s="1"/>
  <c r="D190" i="234"/>
  <c r="AX188" i="234"/>
  <c r="AW188" i="234"/>
  <c r="Z188" i="234"/>
  <c r="AC188" i="234" s="1"/>
  <c r="D188" i="234"/>
  <c r="AX186" i="234"/>
  <c r="AW186" i="234"/>
  <c r="Z186" i="234"/>
  <c r="AC186" i="234" s="1"/>
  <c r="D186" i="234"/>
  <c r="AX184" i="234"/>
  <c r="AW184" i="234"/>
  <c r="Z184" i="234"/>
  <c r="AC184" i="234" s="1"/>
  <c r="BA184" i="234" s="1"/>
  <c r="D184" i="234"/>
  <c r="AX169" i="234"/>
  <c r="AW169" i="234"/>
  <c r="Z169" i="234"/>
  <c r="AC169" i="234" s="1"/>
  <c r="BA169" i="234" s="1"/>
  <c r="D169" i="234"/>
  <c r="AX167" i="234"/>
  <c r="AW167" i="234"/>
  <c r="Z167" i="234"/>
  <c r="AC167" i="234" s="1"/>
  <c r="D167" i="234"/>
  <c r="AX165" i="234"/>
  <c r="AW165" i="234"/>
  <c r="Z165" i="234"/>
  <c r="AC165" i="234" s="1"/>
  <c r="D165" i="234"/>
  <c r="AX163" i="234"/>
  <c r="AW163" i="234"/>
  <c r="Z163" i="234"/>
  <c r="AC163" i="234" s="1"/>
  <c r="D163" i="234"/>
  <c r="AX161" i="234"/>
  <c r="AW161" i="234"/>
  <c r="Z161" i="234"/>
  <c r="AC161" i="234" s="1"/>
  <c r="BA161" i="234" s="1"/>
  <c r="D161" i="234"/>
  <c r="AX159" i="234"/>
  <c r="AW159" i="234"/>
  <c r="AC159" i="234"/>
  <c r="BA159" i="234" s="1"/>
  <c r="Z159" i="234"/>
  <c r="D159" i="234"/>
  <c r="AX157" i="234"/>
  <c r="AW157" i="234"/>
  <c r="AC157" i="234"/>
  <c r="AY157" i="234" s="1"/>
  <c r="AZ157" i="234" s="1"/>
  <c r="Z157" i="234"/>
  <c r="D157" i="234"/>
  <c r="AX155" i="234"/>
  <c r="AW155" i="234"/>
  <c r="Z155" i="234"/>
  <c r="AC155" i="234" s="1"/>
  <c r="D155" i="234"/>
  <c r="AX153" i="234"/>
  <c r="AW153" i="234"/>
  <c r="Z153" i="234"/>
  <c r="AC153" i="234" s="1"/>
  <c r="BA153" i="234" s="1"/>
  <c r="D153" i="234"/>
  <c r="AX151" i="234"/>
  <c r="AW151" i="234"/>
  <c r="Z151" i="234"/>
  <c r="AC151" i="234" s="1"/>
  <c r="D151" i="234"/>
  <c r="AX149" i="234"/>
  <c r="AW149" i="234"/>
  <c r="Z149" i="234"/>
  <c r="AC149" i="234" s="1"/>
  <c r="D149" i="234"/>
  <c r="AX147" i="234"/>
  <c r="AW147" i="234"/>
  <c r="Z147" i="234"/>
  <c r="AC147" i="234" s="1"/>
  <c r="D147" i="234"/>
  <c r="AX145" i="234"/>
  <c r="AW145" i="234"/>
  <c r="Z145" i="234"/>
  <c r="AC145" i="234" s="1"/>
  <c r="BA145" i="234" s="1"/>
  <c r="D145" i="234"/>
  <c r="AX143" i="234"/>
  <c r="AW143" i="234"/>
  <c r="AC143" i="234"/>
  <c r="BA143" i="234" s="1"/>
  <c r="Z143" i="234"/>
  <c r="D143" i="234"/>
  <c r="AX141" i="234"/>
  <c r="AW141" i="234"/>
  <c r="Z141" i="234"/>
  <c r="AC141" i="234" s="1"/>
  <c r="D141" i="234"/>
  <c r="AX126" i="234"/>
  <c r="AW126" i="234"/>
  <c r="Z126" i="234"/>
  <c r="AC126" i="234" s="1"/>
  <c r="D126" i="234"/>
  <c r="AX124" i="234"/>
  <c r="AW124" i="234"/>
  <c r="Z124" i="234"/>
  <c r="AC124" i="234" s="1"/>
  <c r="D124" i="234"/>
  <c r="AX122" i="234"/>
  <c r="AW122" i="234"/>
  <c r="Z122" i="234"/>
  <c r="AC122" i="234" s="1"/>
  <c r="BA122" i="234" s="1"/>
  <c r="D122" i="234"/>
  <c r="AX120" i="234"/>
  <c r="AW120" i="234"/>
  <c r="AC120" i="234"/>
  <c r="BA120" i="234" s="1"/>
  <c r="Z120" i="234"/>
  <c r="D120" i="234"/>
  <c r="AX118" i="234"/>
  <c r="AW118" i="234"/>
  <c r="AC118" i="234"/>
  <c r="AY118" i="234" s="1"/>
  <c r="AZ118" i="234" s="1"/>
  <c r="Z118" i="234"/>
  <c r="D118" i="234"/>
  <c r="AX116" i="234"/>
  <c r="AW116" i="234"/>
  <c r="Z116" i="234"/>
  <c r="AC116" i="234" s="1"/>
  <c r="D116" i="234"/>
  <c r="AX114" i="234"/>
  <c r="AW114" i="234"/>
  <c r="AC114" i="234"/>
  <c r="BA114" i="234" s="1"/>
  <c r="Z114" i="234"/>
  <c r="D114" i="234"/>
  <c r="AX112" i="234"/>
  <c r="AW112" i="234"/>
  <c r="Z112" i="234"/>
  <c r="AC112" i="234" s="1"/>
  <c r="D112" i="234"/>
  <c r="AX110" i="234"/>
  <c r="AW110" i="234"/>
  <c r="Z110" i="234"/>
  <c r="AC110" i="234" s="1"/>
  <c r="D110" i="234"/>
  <c r="AX108" i="234"/>
  <c r="AW108" i="234"/>
  <c r="Z108" i="234"/>
  <c r="AC108" i="234" s="1"/>
  <c r="D108" i="234"/>
  <c r="AX106" i="234"/>
  <c r="AW106" i="234"/>
  <c r="AC106" i="234"/>
  <c r="BA106" i="234" s="1"/>
  <c r="Z106" i="234"/>
  <c r="D106" i="234"/>
  <c r="AX104" i="234"/>
  <c r="AW104" i="234"/>
  <c r="Z104" i="234"/>
  <c r="AC104" i="234" s="1"/>
  <c r="BA104" i="234" s="1"/>
  <c r="D104" i="234"/>
  <c r="AX102" i="234"/>
  <c r="AW102" i="234"/>
  <c r="Z102" i="234"/>
  <c r="AC102" i="234" s="1"/>
  <c r="AY102" i="234" s="1"/>
  <c r="AZ102" i="234" s="1"/>
  <c r="D102" i="234"/>
  <c r="AX100" i="234"/>
  <c r="AW100" i="234"/>
  <c r="Z100" i="234"/>
  <c r="AC100" i="234" s="1"/>
  <c r="D100" i="234"/>
  <c r="AX98" i="234"/>
  <c r="AW98" i="234"/>
  <c r="AC98" i="234"/>
  <c r="BA98" i="234" s="1"/>
  <c r="Z98" i="234"/>
  <c r="D98" i="234"/>
  <c r="AH92" i="234"/>
  <c r="AH90" i="234"/>
  <c r="AX83" i="234"/>
  <c r="AW83" i="234"/>
  <c r="Z83" i="234"/>
  <c r="AC83" i="234" s="1"/>
  <c r="BA83" i="234" s="1"/>
  <c r="D83" i="234"/>
  <c r="AX81" i="234"/>
  <c r="AW81" i="234"/>
  <c r="AC81" i="234"/>
  <c r="BA81" i="234" s="1"/>
  <c r="Z81" i="234"/>
  <c r="D81" i="234"/>
  <c r="BA79" i="234"/>
  <c r="AX79" i="234"/>
  <c r="AW79" i="234"/>
  <c r="AC79" i="234"/>
  <c r="AY79" i="234" s="1"/>
  <c r="AZ79" i="234" s="1"/>
  <c r="Z79" i="234"/>
  <c r="D79" i="234"/>
  <c r="AX77" i="234"/>
  <c r="AW77" i="234"/>
  <c r="Z77" i="234"/>
  <c r="AC77" i="234" s="1"/>
  <c r="D77" i="234"/>
  <c r="AX75" i="234"/>
  <c r="AW75" i="234"/>
  <c r="AC75" i="234"/>
  <c r="BA75" i="234" s="1"/>
  <c r="Z75" i="234"/>
  <c r="D75" i="234"/>
  <c r="AX73" i="234"/>
  <c r="AW73" i="234"/>
  <c r="Z73" i="234"/>
  <c r="AC73" i="234" s="1"/>
  <c r="D73" i="234"/>
  <c r="AX71" i="234"/>
  <c r="AW71" i="234"/>
  <c r="Z71" i="234"/>
  <c r="AC71" i="234" s="1"/>
  <c r="D71" i="234"/>
  <c r="AX69" i="234"/>
  <c r="AW69" i="234"/>
  <c r="Z69" i="234"/>
  <c r="AC69" i="234" s="1"/>
  <c r="D69" i="234"/>
  <c r="AX67" i="234"/>
  <c r="AW67" i="234"/>
  <c r="Z67" i="234"/>
  <c r="AC67" i="234" s="1"/>
  <c r="BA67" i="234" s="1"/>
  <c r="D67" i="234"/>
  <c r="AX65" i="234"/>
  <c r="AW65" i="234"/>
  <c r="Z65" i="234"/>
  <c r="AC65" i="234" s="1"/>
  <c r="D65" i="234"/>
  <c r="AX63" i="234"/>
  <c r="AW63" i="234"/>
  <c r="Z63" i="234"/>
  <c r="AC63" i="234" s="1"/>
  <c r="D63" i="234"/>
  <c r="AX61" i="234"/>
  <c r="AW61" i="234"/>
  <c r="Z61" i="234"/>
  <c r="AC61" i="234" s="1"/>
  <c r="BA61" i="234" s="1"/>
  <c r="D61" i="234"/>
  <c r="AX59" i="234"/>
  <c r="AW59" i="234"/>
  <c r="Z59" i="234"/>
  <c r="AC59" i="234" s="1"/>
  <c r="D59" i="234"/>
  <c r="AX57" i="234"/>
  <c r="AW57" i="234"/>
  <c r="Z57" i="234"/>
  <c r="AC57" i="234" s="1"/>
  <c r="D57" i="234"/>
  <c r="AX55" i="234"/>
  <c r="AW55" i="234"/>
  <c r="Z55" i="234"/>
  <c r="AC55" i="234" s="1"/>
  <c r="D55" i="234"/>
  <c r="AX40" i="234"/>
  <c r="AW40" i="234"/>
  <c r="AC40" i="234"/>
  <c r="BA40" i="234" s="1"/>
  <c r="Z40" i="234"/>
  <c r="D40" i="234"/>
  <c r="AY38" i="234"/>
  <c r="AZ38" i="234" s="1"/>
  <c r="AX38" i="234"/>
  <c r="AW38" i="234"/>
  <c r="Z38" i="234"/>
  <c r="AC38" i="234" s="1"/>
  <c r="BA38" i="234" s="1"/>
  <c r="D38" i="234"/>
  <c r="AX36" i="234"/>
  <c r="AW36" i="234"/>
  <c r="Z36" i="234"/>
  <c r="AC36" i="234" s="1"/>
  <c r="D36" i="234"/>
  <c r="AX34" i="234"/>
  <c r="AW34" i="234"/>
  <c r="Z34" i="234"/>
  <c r="AC34" i="234" s="1"/>
  <c r="D34" i="234"/>
  <c r="AX32" i="234"/>
  <c r="AW32" i="234"/>
  <c r="Z32" i="234"/>
  <c r="AC32" i="234" s="1"/>
  <c r="D32" i="234"/>
  <c r="AX30" i="234"/>
  <c r="AW30" i="234"/>
  <c r="Z30" i="234"/>
  <c r="AC30" i="234" s="1"/>
  <c r="D30" i="234"/>
  <c r="AX28" i="234"/>
  <c r="AW28" i="234"/>
  <c r="AC28" i="234"/>
  <c r="AY28" i="234" s="1"/>
  <c r="AZ28" i="234" s="1"/>
  <c r="Z28" i="234"/>
  <c r="D28" i="234"/>
  <c r="AX26" i="234"/>
  <c r="AW26" i="234"/>
  <c r="Z26" i="234"/>
  <c r="AC26" i="234" s="1"/>
  <c r="D26" i="234"/>
  <c r="AX24" i="234"/>
  <c r="AW24" i="234"/>
  <c r="Z24" i="234"/>
  <c r="AC24" i="234" s="1"/>
  <c r="D24" i="234"/>
  <c r="AX22" i="234"/>
  <c r="AW22" i="234"/>
  <c r="Z22" i="234"/>
  <c r="AC22" i="234" s="1"/>
  <c r="BA22" i="234" s="1"/>
  <c r="D22" i="234"/>
  <c r="AX20" i="234"/>
  <c r="AW20" i="234"/>
  <c r="AC20" i="234"/>
  <c r="BA20" i="234" s="1"/>
  <c r="Z20" i="234"/>
  <c r="D20" i="234"/>
  <c r="AX18" i="234"/>
  <c r="AW18" i="234"/>
  <c r="Z18" i="234"/>
  <c r="AC18" i="234" s="1"/>
  <c r="D18" i="234"/>
  <c r="AX16" i="234"/>
  <c r="AW16" i="234"/>
  <c r="Z16" i="234"/>
  <c r="AC16" i="234" s="1"/>
  <c r="D16" i="234"/>
  <c r="AX14" i="234"/>
  <c r="AW14" i="234"/>
  <c r="Z14" i="234"/>
  <c r="AC14" i="234" s="1"/>
  <c r="D14" i="234"/>
  <c r="AX12" i="234"/>
  <c r="AW12" i="234"/>
  <c r="Z12" i="234"/>
  <c r="AC12" i="234" s="1"/>
  <c r="AY12" i="234" s="1"/>
  <c r="AZ12" i="234" s="1"/>
  <c r="D12" i="234"/>
  <c r="AH6" i="234"/>
  <c r="AH178" i="234" s="1"/>
  <c r="AH4" i="234"/>
  <c r="AH133" i="234" s="1"/>
  <c r="AV2" i="234"/>
  <c r="AV77" i="234" s="1"/>
  <c r="H2" i="234"/>
  <c r="H131" i="234" s="1"/>
  <c r="B2" i="234"/>
  <c r="B45" i="234" s="1"/>
  <c r="AX212" i="233"/>
  <c r="AW212" i="233"/>
  <c r="AC212" i="233"/>
  <c r="AY212" i="233" s="1"/>
  <c r="AZ212" i="233" s="1"/>
  <c r="Z212" i="233"/>
  <c r="D212" i="233"/>
  <c r="AX210" i="233"/>
  <c r="AW210" i="233"/>
  <c r="Z210" i="233"/>
  <c r="AC210" i="233" s="1"/>
  <c r="D210" i="233"/>
  <c r="AY208" i="233"/>
  <c r="AZ208" i="233" s="1"/>
  <c r="AX208" i="233"/>
  <c r="AW208" i="233"/>
  <c r="Z208" i="233"/>
  <c r="AC208" i="233" s="1"/>
  <c r="BA208" i="233" s="1"/>
  <c r="D208" i="233"/>
  <c r="AX206" i="233"/>
  <c r="AW206" i="233"/>
  <c r="Z206" i="233"/>
  <c r="AC206" i="233" s="1"/>
  <c r="BA206" i="233" s="1"/>
  <c r="D206" i="233"/>
  <c r="AX204" i="233"/>
  <c r="AW204" i="233"/>
  <c r="Z204" i="233"/>
  <c r="AC204" i="233" s="1"/>
  <c r="D204" i="233"/>
  <c r="AX202" i="233"/>
  <c r="AW202" i="233"/>
  <c r="Z202" i="233"/>
  <c r="AC202" i="233" s="1"/>
  <c r="D202" i="233"/>
  <c r="AX200" i="233"/>
  <c r="AW200" i="233"/>
  <c r="Z200" i="233"/>
  <c r="AC200" i="233" s="1"/>
  <c r="D200" i="233"/>
  <c r="AX198" i="233"/>
  <c r="AW198" i="233"/>
  <c r="Z198" i="233"/>
  <c r="AC198" i="233" s="1"/>
  <c r="BA198" i="233" s="1"/>
  <c r="D198" i="233"/>
  <c r="AX196" i="233"/>
  <c r="AW196" i="233"/>
  <c r="AC196" i="233"/>
  <c r="AY196" i="233" s="1"/>
  <c r="AZ196" i="233" s="1"/>
  <c r="Z196" i="233"/>
  <c r="D196" i="233"/>
  <c r="AX194" i="233"/>
  <c r="AW194" i="233"/>
  <c r="Z194" i="233"/>
  <c r="AC194" i="233" s="1"/>
  <c r="D194" i="233"/>
  <c r="AX192" i="233"/>
  <c r="AW192" i="233"/>
  <c r="Z192" i="233"/>
  <c r="AC192" i="233" s="1"/>
  <c r="BA192" i="233" s="1"/>
  <c r="D192" i="233"/>
  <c r="AX190" i="233"/>
  <c r="AW190" i="233"/>
  <c r="AC190" i="233"/>
  <c r="BA190" i="233" s="1"/>
  <c r="Z190" i="233"/>
  <c r="D190" i="233"/>
  <c r="AX188" i="233"/>
  <c r="AW188" i="233"/>
  <c r="Z188" i="233"/>
  <c r="AC188" i="233" s="1"/>
  <c r="D188" i="233"/>
  <c r="AX186" i="233"/>
  <c r="AW186" i="233"/>
  <c r="Z186" i="233"/>
  <c r="AC186" i="233" s="1"/>
  <c r="D186" i="233"/>
  <c r="AX184" i="233"/>
  <c r="AW184" i="233"/>
  <c r="Z184" i="233"/>
  <c r="AC184" i="233" s="1"/>
  <c r="D184" i="233"/>
  <c r="AH176" i="233"/>
  <c r="AY169" i="233"/>
  <c r="AZ169" i="233" s="1"/>
  <c r="AX169" i="233"/>
  <c r="AW169" i="233"/>
  <c r="Z169" i="233"/>
  <c r="AC169" i="233" s="1"/>
  <c r="BA169" i="233" s="1"/>
  <c r="D169" i="233"/>
  <c r="AX167" i="233"/>
  <c r="AW167" i="233"/>
  <c r="AC167" i="233"/>
  <c r="BA167" i="233" s="1"/>
  <c r="Z167" i="233"/>
  <c r="D167" i="233"/>
  <c r="AX165" i="233"/>
  <c r="AW165" i="233"/>
  <c r="Z165" i="233"/>
  <c r="AC165" i="233" s="1"/>
  <c r="D165" i="233"/>
  <c r="AX163" i="233"/>
  <c r="AW163" i="233"/>
  <c r="Z163" i="233"/>
  <c r="AC163" i="233" s="1"/>
  <c r="D163" i="233"/>
  <c r="AX161" i="233"/>
  <c r="AW161" i="233"/>
  <c r="Z161" i="233"/>
  <c r="AC161" i="233" s="1"/>
  <c r="D161" i="233"/>
  <c r="AX159" i="233"/>
  <c r="AW159" i="233"/>
  <c r="AC159" i="233"/>
  <c r="BA159" i="233" s="1"/>
  <c r="Z159" i="233"/>
  <c r="D159" i="233"/>
  <c r="AX157" i="233"/>
  <c r="AW157" i="233"/>
  <c r="Z157" i="233"/>
  <c r="AC157" i="233" s="1"/>
  <c r="D157" i="233"/>
  <c r="AX155" i="233"/>
  <c r="AW155" i="233"/>
  <c r="AC155" i="233"/>
  <c r="BA155" i="233" s="1"/>
  <c r="Z155" i="233"/>
  <c r="D155" i="233"/>
  <c r="AX153" i="233"/>
  <c r="AW153" i="233"/>
  <c r="Z153" i="233"/>
  <c r="AC153" i="233" s="1"/>
  <c r="BA153" i="233" s="1"/>
  <c r="D153" i="233"/>
  <c r="AX151" i="233"/>
  <c r="AW151" i="233"/>
  <c r="AC151" i="233"/>
  <c r="BA151" i="233" s="1"/>
  <c r="Z151" i="233"/>
  <c r="D151" i="233"/>
  <c r="AX149" i="233"/>
  <c r="AW149" i="233"/>
  <c r="Z149" i="233"/>
  <c r="AC149" i="233" s="1"/>
  <c r="D149" i="233"/>
  <c r="AX147" i="233"/>
  <c r="AW147" i="233"/>
  <c r="Z147" i="233"/>
  <c r="AC147" i="233" s="1"/>
  <c r="D147" i="233"/>
  <c r="AX145" i="233"/>
  <c r="AW145" i="233"/>
  <c r="Z145" i="233"/>
  <c r="AC145" i="233" s="1"/>
  <c r="D145" i="233"/>
  <c r="AX143" i="233"/>
  <c r="AW143" i="233"/>
  <c r="AC143" i="233"/>
  <c r="BA143" i="233" s="1"/>
  <c r="Z143" i="233"/>
  <c r="D143" i="233"/>
  <c r="AX141" i="233"/>
  <c r="AW141" i="233"/>
  <c r="AC141" i="233"/>
  <c r="AY141" i="233" s="1"/>
  <c r="AZ141" i="233" s="1"/>
  <c r="Z141" i="233"/>
  <c r="D141" i="233"/>
  <c r="AX126" i="233"/>
  <c r="AW126" i="233"/>
  <c r="Z126" i="233"/>
  <c r="AC126" i="233" s="1"/>
  <c r="D126" i="233"/>
  <c r="AX124" i="233"/>
  <c r="AW124" i="233"/>
  <c r="Z124" i="233"/>
  <c r="AC124" i="233" s="1"/>
  <c r="D124" i="233"/>
  <c r="AX122" i="233"/>
  <c r="AW122" i="233"/>
  <c r="Z122" i="233"/>
  <c r="AC122" i="233" s="1"/>
  <c r="D122" i="233"/>
  <c r="AX120" i="233"/>
  <c r="AW120" i="233"/>
  <c r="AC120" i="233"/>
  <c r="BA120" i="233" s="1"/>
  <c r="Z120" i="233"/>
  <c r="D120" i="233"/>
  <c r="AX118" i="233"/>
  <c r="AW118" i="233"/>
  <c r="Z118" i="233"/>
  <c r="AC118" i="233" s="1"/>
  <c r="D118" i="233"/>
  <c r="AX116" i="233"/>
  <c r="AW116" i="233"/>
  <c r="AC116" i="233"/>
  <c r="BA116" i="233" s="1"/>
  <c r="Z116" i="233"/>
  <c r="D116" i="233"/>
  <c r="AX114" i="233"/>
  <c r="AW114" i="233"/>
  <c r="Z114" i="233"/>
  <c r="AC114" i="233" s="1"/>
  <c r="D114" i="233"/>
  <c r="AX112" i="233"/>
  <c r="AW112" i="233"/>
  <c r="Z112" i="233"/>
  <c r="AC112" i="233" s="1"/>
  <c r="BA112" i="233" s="1"/>
  <c r="D112" i="233"/>
  <c r="AX110" i="233"/>
  <c r="AW110" i="233"/>
  <c r="Z110" i="233"/>
  <c r="AC110" i="233" s="1"/>
  <c r="D110" i="233"/>
  <c r="AX108" i="233"/>
  <c r="AW108" i="233"/>
  <c r="Z108" i="233"/>
  <c r="AC108" i="233" s="1"/>
  <c r="D108" i="233"/>
  <c r="AX106" i="233"/>
  <c r="AW106" i="233"/>
  <c r="Z106" i="233"/>
  <c r="AC106" i="233" s="1"/>
  <c r="D106" i="233"/>
  <c r="AX104" i="233"/>
  <c r="AW104" i="233"/>
  <c r="Z104" i="233"/>
  <c r="AC104" i="233" s="1"/>
  <c r="BA104" i="233" s="1"/>
  <c r="D104" i="233"/>
  <c r="AX102" i="233"/>
  <c r="AW102" i="233"/>
  <c r="AC102" i="233"/>
  <c r="AY102" i="233" s="1"/>
  <c r="AZ102" i="233" s="1"/>
  <c r="Z102" i="233"/>
  <c r="D102" i="233"/>
  <c r="AX100" i="233"/>
  <c r="AW100" i="233"/>
  <c r="Z100" i="233"/>
  <c r="AC100" i="233" s="1"/>
  <c r="D100" i="233"/>
  <c r="AY98" i="233"/>
  <c r="AZ98" i="233" s="1"/>
  <c r="AX98" i="233"/>
  <c r="AW98" i="233"/>
  <c r="AC98" i="233"/>
  <c r="BA98" i="233" s="1"/>
  <c r="Z98" i="233"/>
  <c r="D98" i="233"/>
  <c r="AH92" i="233"/>
  <c r="AX83" i="233"/>
  <c r="AW83" i="233"/>
  <c r="Z83" i="233"/>
  <c r="AC83" i="233" s="1"/>
  <c r="D83" i="233"/>
  <c r="AX81" i="233"/>
  <c r="AW81" i="233"/>
  <c r="AC81" i="233"/>
  <c r="BA81" i="233" s="1"/>
  <c r="Z81" i="233"/>
  <c r="D81" i="233"/>
  <c r="AX79" i="233"/>
  <c r="AW79" i="233"/>
  <c r="Z79" i="233"/>
  <c r="AC79" i="233" s="1"/>
  <c r="AY79" i="233" s="1"/>
  <c r="AZ79" i="233" s="1"/>
  <c r="D79" i="233"/>
  <c r="AX77" i="233"/>
  <c r="AW77" i="233"/>
  <c r="AC77" i="233"/>
  <c r="BA77" i="233" s="1"/>
  <c r="Z77" i="233"/>
  <c r="D77" i="233"/>
  <c r="AY75" i="233"/>
  <c r="AZ75" i="233" s="1"/>
  <c r="AX75" i="233"/>
  <c r="AW75" i="233"/>
  <c r="Z75" i="233"/>
  <c r="AC75" i="233" s="1"/>
  <c r="BA75" i="233" s="1"/>
  <c r="D75" i="233"/>
  <c r="AX73" i="233"/>
  <c r="AW73" i="233"/>
  <c r="Z73" i="233"/>
  <c r="AC73" i="233" s="1"/>
  <c r="BA73" i="233" s="1"/>
  <c r="D73" i="233"/>
  <c r="AX71" i="233"/>
  <c r="AW71" i="233"/>
  <c r="Z71" i="233"/>
  <c r="AC71" i="233" s="1"/>
  <c r="D71" i="233"/>
  <c r="AX69" i="233"/>
  <c r="AW69" i="233"/>
  <c r="Z69" i="233"/>
  <c r="AC69" i="233" s="1"/>
  <c r="BA69" i="233" s="1"/>
  <c r="D69" i="233"/>
  <c r="AX67" i="233"/>
  <c r="AW67" i="233"/>
  <c r="Z67" i="233"/>
  <c r="AC67" i="233" s="1"/>
  <c r="D67" i="233"/>
  <c r="AX65" i="233"/>
  <c r="AW65" i="233"/>
  <c r="Z65" i="233"/>
  <c r="AC65" i="233" s="1"/>
  <c r="D65" i="233"/>
  <c r="AX63" i="233"/>
  <c r="AW63" i="233"/>
  <c r="Z63" i="233"/>
  <c r="AC63" i="233" s="1"/>
  <c r="AY63" i="233" s="1"/>
  <c r="AZ63" i="233" s="1"/>
  <c r="D63" i="233"/>
  <c r="AX61" i="233"/>
  <c r="AW61" i="233"/>
  <c r="Z61" i="233"/>
  <c r="AC61" i="233" s="1"/>
  <c r="D61" i="233"/>
  <c r="AX59" i="233"/>
  <c r="AW59" i="233"/>
  <c r="Z59" i="233"/>
  <c r="AC59" i="233" s="1"/>
  <c r="BA59" i="233" s="1"/>
  <c r="D59" i="233"/>
  <c r="AX57" i="233"/>
  <c r="AW57" i="233"/>
  <c r="AC57" i="233"/>
  <c r="AY57" i="233" s="1"/>
  <c r="AZ57" i="233" s="1"/>
  <c r="Z57" i="233"/>
  <c r="D57" i="233"/>
  <c r="AX55" i="233"/>
  <c r="AW55" i="233"/>
  <c r="Z55" i="233"/>
  <c r="AC55" i="233" s="1"/>
  <c r="D55" i="233"/>
  <c r="AX40" i="233"/>
  <c r="AW40" i="233"/>
  <c r="Z40" i="233"/>
  <c r="AC40" i="233" s="1"/>
  <c r="D40" i="233"/>
  <c r="AY38" i="233"/>
  <c r="AZ38" i="233" s="1"/>
  <c r="AX38" i="233"/>
  <c r="AW38" i="233"/>
  <c r="AC38" i="233"/>
  <c r="BA38" i="233" s="1"/>
  <c r="Z38" i="233"/>
  <c r="D38" i="233"/>
  <c r="AX36" i="233"/>
  <c r="AW36" i="233"/>
  <c r="Z36" i="233"/>
  <c r="AC36" i="233" s="1"/>
  <c r="BA36" i="233" s="1"/>
  <c r="D36" i="233"/>
  <c r="AX34" i="233"/>
  <c r="AW34" i="233"/>
  <c r="AC34" i="233"/>
  <c r="AY34" i="233" s="1"/>
  <c r="AZ34" i="233" s="1"/>
  <c r="Z34" i="233"/>
  <c r="D34" i="233"/>
  <c r="AX32" i="233"/>
  <c r="AW32" i="233"/>
  <c r="Z32" i="233"/>
  <c r="AC32" i="233" s="1"/>
  <c r="D32" i="233"/>
  <c r="AX30" i="233"/>
  <c r="AW30" i="233"/>
  <c r="Z30" i="233"/>
  <c r="AC30" i="233" s="1"/>
  <c r="BA30" i="233" s="1"/>
  <c r="D30" i="233"/>
  <c r="AX28" i="233"/>
  <c r="AW28" i="233"/>
  <c r="Z28" i="233"/>
  <c r="AC28" i="233" s="1"/>
  <c r="D28" i="233"/>
  <c r="AX26" i="233"/>
  <c r="AW26" i="233"/>
  <c r="AC26" i="233"/>
  <c r="AY26" i="233" s="1"/>
  <c r="AZ26" i="233" s="1"/>
  <c r="Z26" i="233"/>
  <c r="D26" i="233"/>
  <c r="AX24" i="233"/>
  <c r="AW24" i="233"/>
  <c r="AC24" i="233"/>
  <c r="AY24" i="233" s="1"/>
  <c r="AZ24" i="233" s="1"/>
  <c r="Z24" i="233"/>
  <c r="D24" i="233"/>
  <c r="AX22" i="233"/>
  <c r="AW22" i="233"/>
  <c r="Z22" i="233"/>
  <c r="AC22" i="233" s="1"/>
  <c r="D22" i="233"/>
  <c r="AX20" i="233"/>
  <c r="AW20" i="233"/>
  <c r="AC20" i="233"/>
  <c r="BA20" i="233" s="1"/>
  <c r="Z20" i="233"/>
  <c r="D20" i="233"/>
  <c r="AX18" i="233"/>
  <c r="AW18" i="233"/>
  <c r="AC18" i="233"/>
  <c r="AY18" i="233" s="1"/>
  <c r="AZ18" i="233" s="1"/>
  <c r="Z18" i="233"/>
  <c r="D18" i="233"/>
  <c r="AX16" i="233"/>
  <c r="AW16" i="233"/>
  <c r="Z16" i="233"/>
  <c r="AC16" i="233" s="1"/>
  <c r="D16" i="233"/>
  <c r="AX14" i="233"/>
  <c r="AW14" i="233"/>
  <c r="Z14" i="233"/>
  <c r="AC14" i="233" s="1"/>
  <c r="BA14" i="233" s="1"/>
  <c r="D14" i="233"/>
  <c r="AX12" i="233"/>
  <c r="AW12" i="233"/>
  <c r="Z12" i="233"/>
  <c r="AC12" i="233" s="1"/>
  <c r="D12" i="233"/>
  <c r="AH6" i="233"/>
  <c r="AH178" i="233" s="1"/>
  <c r="AH4" i="233"/>
  <c r="AH47" i="233" s="1"/>
  <c r="AV2" i="233"/>
  <c r="AV22" i="233" s="1"/>
  <c r="H2" i="233"/>
  <c r="H131" i="233" s="1"/>
  <c r="B2" i="233"/>
  <c r="AX212" i="232"/>
  <c r="AW212" i="232"/>
  <c r="Z212" i="232"/>
  <c r="AC212" i="232" s="1"/>
  <c r="D212" i="232"/>
  <c r="AX210" i="232"/>
  <c r="AW210" i="232"/>
  <c r="Z210" i="232"/>
  <c r="AC210" i="232" s="1"/>
  <c r="D210" i="232"/>
  <c r="AX208" i="232"/>
  <c r="AW208" i="232"/>
  <c r="Z208" i="232"/>
  <c r="AC208" i="232" s="1"/>
  <c r="BA208" i="232" s="1"/>
  <c r="D208" i="232"/>
  <c r="AX206" i="232"/>
  <c r="AW206" i="232"/>
  <c r="Z206" i="232"/>
  <c r="AC206" i="232" s="1"/>
  <c r="D206" i="232"/>
  <c r="AX204" i="232"/>
  <c r="AW204" i="232"/>
  <c r="Z204" i="232"/>
  <c r="AC204" i="232" s="1"/>
  <c r="BA204" i="232" s="1"/>
  <c r="D204" i="232"/>
  <c r="AX202" i="232"/>
  <c r="AW202" i="232"/>
  <c r="Z202" i="232"/>
  <c r="AC202" i="232" s="1"/>
  <c r="D202" i="232"/>
  <c r="AX200" i="232"/>
  <c r="AW200" i="232"/>
  <c r="Z200" i="232"/>
  <c r="AC200" i="232" s="1"/>
  <c r="D200" i="232"/>
  <c r="AX198" i="232"/>
  <c r="AW198" i="232"/>
  <c r="AC198" i="232"/>
  <c r="BA198" i="232" s="1"/>
  <c r="Z198" i="232"/>
  <c r="D198" i="232"/>
  <c r="AX196" i="232"/>
  <c r="AW196" i="232"/>
  <c r="AC196" i="232"/>
  <c r="AY196" i="232" s="1"/>
  <c r="AZ196" i="232" s="1"/>
  <c r="Z196" i="232"/>
  <c r="D196" i="232"/>
  <c r="AX194" i="232"/>
  <c r="AW194" i="232"/>
  <c r="Z194" i="232"/>
  <c r="AC194" i="232" s="1"/>
  <c r="D194" i="232"/>
  <c r="AX192" i="232"/>
  <c r="AW192" i="232"/>
  <c r="Z192" i="232"/>
  <c r="AC192" i="232" s="1"/>
  <c r="BA192" i="232" s="1"/>
  <c r="D192" i="232"/>
  <c r="AX190" i="232"/>
  <c r="AW190" i="232"/>
  <c r="Z190" i="232"/>
  <c r="AC190" i="232" s="1"/>
  <c r="D190" i="232"/>
  <c r="AX188" i="232"/>
  <c r="AW188" i="232"/>
  <c r="AC188" i="232"/>
  <c r="BA188" i="232" s="1"/>
  <c r="Z188" i="232"/>
  <c r="D188" i="232"/>
  <c r="AX186" i="232"/>
  <c r="AW186" i="232"/>
  <c r="Z186" i="232"/>
  <c r="AC186" i="232" s="1"/>
  <c r="D186" i="232"/>
  <c r="AX184" i="232"/>
  <c r="AW184" i="232"/>
  <c r="Z184" i="232"/>
  <c r="AC184" i="232" s="1"/>
  <c r="D184" i="232"/>
  <c r="AH176" i="232"/>
  <c r="AX169" i="232"/>
  <c r="AW169" i="232"/>
  <c r="Z169" i="232"/>
  <c r="AC169" i="232" s="1"/>
  <c r="BA169" i="232" s="1"/>
  <c r="D169" i="232"/>
  <c r="AX167" i="232"/>
  <c r="AW167" i="232"/>
  <c r="Z167" i="232"/>
  <c r="AC167" i="232" s="1"/>
  <c r="D167" i="232"/>
  <c r="AX165" i="232"/>
  <c r="AW165" i="232"/>
  <c r="AC165" i="232"/>
  <c r="BA165" i="232" s="1"/>
  <c r="Z165" i="232"/>
  <c r="D165" i="232"/>
  <c r="AX163" i="232"/>
  <c r="AW163" i="232"/>
  <c r="Z163" i="232"/>
  <c r="AC163" i="232" s="1"/>
  <c r="D163" i="232"/>
  <c r="AX161" i="232"/>
  <c r="AW161" i="232"/>
  <c r="Z161" i="232"/>
  <c r="AC161" i="232" s="1"/>
  <c r="BA161" i="232" s="1"/>
  <c r="D161" i="232"/>
  <c r="AX159" i="232"/>
  <c r="AW159" i="232"/>
  <c r="Z159" i="232"/>
  <c r="AC159" i="232" s="1"/>
  <c r="D159" i="232"/>
  <c r="AX157" i="232"/>
  <c r="AW157" i="232"/>
  <c r="Z157" i="232"/>
  <c r="AC157" i="232" s="1"/>
  <c r="D157" i="232"/>
  <c r="AX155" i="232"/>
  <c r="AW155" i="232"/>
  <c r="Z155" i="232"/>
  <c r="AC155" i="232" s="1"/>
  <c r="D155" i="232"/>
  <c r="AX153" i="232"/>
  <c r="AW153" i="232"/>
  <c r="Z153" i="232"/>
  <c r="AC153" i="232" s="1"/>
  <c r="BA153" i="232" s="1"/>
  <c r="D153" i="232"/>
  <c r="AX151" i="232"/>
  <c r="AW151" i="232"/>
  <c r="Z151" i="232"/>
  <c r="AC151" i="232" s="1"/>
  <c r="D151" i="232"/>
  <c r="AX149" i="232"/>
  <c r="AW149" i="232"/>
  <c r="AC149" i="232"/>
  <c r="BA149" i="232" s="1"/>
  <c r="Z149" i="232"/>
  <c r="D149" i="232"/>
  <c r="AX147" i="232"/>
  <c r="AW147" i="232"/>
  <c r="Z147" i="232"/>
  <c r="AC147" i="232" s="1"/>
  <c r="D147" i="232"/>
  <c r="AX145" i="232"/>
  <c r="AW145" i="232"/>
  <c r="Z145" i="232"/>
  <c r="AC145" i="232" s="1"/>
  <c r="BA145" i="232" s="1"/>
  <c r="D145" i="232"/>
  <c r="AX143" i="232"/>
  <c r="AW143" i="232"/>
  <c r="Z143" i="232"/>
  <c r="AC143" i="232" s="1"/>
  <c r="D143" i="232"/>
  <c r="AX141" i="232"/>
  <c r="AW141" i="232"/>
  <c r="AC141" i="232"/>
  <c r="AY141" i="232" s="1"/>
  <c r="AZ141" i="232" s="1"/>
  <c r="Z141" i="232"/>
  <c r="D141" i="232"/>
  <c r="AX126" i="232"/>
  <c r="AW126" i="232"/>
  <c r="Z126" i="232"/>
  <c r="AC126" i="232" s="1"/>
  <c r="BA126" i="232" s="1"/>
  <c r="D126" i="232"/>
  <c r="AX124" i="232"/>
  <c r="AW124" i="232"/>
  <c r="Z124" i="232"/>
  <c r="AC124" i="232" s="1"/>
  <c r="D124" i="232"/>
  <c r="AX122" i="232"/>
  <c r="AW122" i="232"/>
  <c r="Z122" i="232"/>
  <c r="AC122" i="232" s="1"/>
  <c r="BA122" i="232" s="1"/>
  <c r="D122" i="232"/>
  <c r="AX120" i="232"/>
  <c r="AW120" i="232"/>
  <c r="Z120" i="232"/>
  <c r="AC120" i="232" s="1"/>
  <c r="D120" i="232"/>
  <c r="BA118" i="232"/>
  <c r="AX118" i="232"/>
  <c r="AW118" i="232"/>
  <c r="AC118" i="232"/>
  <c r="AY118" i="232" s="1"/>
  <c r="AZ118" i="232" s="1"/>
  <c r="Z118" i="232"/>
  <c r="D118" i="232"/>
  <c r="AX116" i="232"/>
  <c r="AW116" i="232"/>
  <c r="Z116" i="232"/>
  <c r="AC116" i="232" s="1"/>
  <c r="D116" i="232"/>
  <c r="AX114" i="232"/>
  <c r="AW114" i="232"/>
  <c r="Z114" i="232"/>
  <c r="AC114" i="232" s="1"/>
  <c r="BA114" i="232" s="1"/>
  <c r="D114" i="232"/>
  <c r="AX112" i="232"/>
  <c r="AW112" i="232"/>
  <c r="Z112" i="232"/>
  <c r="AC112" i="232" s="1"/>
  <c r="D112" i="232"/>
  <c r="AX110" i="232"/>
  <c r="AW110" i="232"/>
  <c r="Z110" i="232"/>
  <c r="AC110" i="232" s="1"/>
  <c r="BA110" i="232" s="1"/>
  <c r="D110" i="232"/>
  <c r="AX108" i="232"/>
  <c r="AW108" i="232"/>
  <c r="Z108" i="232"/>
  <c r="AC108" i="232" s="1"/>
  <c r="D108" i="232"/>
  <c r="AX106" i="232"/>
  <c r="AW106" i="232"/>
  <c r="Z106" i="232"/>
  <c r="AC106" i="232" s="1"/>
  <c r="D106" i="232"/>
  <c r="AX104" i="232"/>
  <c r="AW104" i="232"/>
  <c r="Z104" i="232"/>
  <c r="AC104" i="232" s="1"/>
  <c r="D104" i="232"/>
  <c r="AX102" i="232"/>
  <c r="AW102" i="232"/>
  <c r="Z102" i="232"/>
  <c r="AC102" i="232" s="1"/>
  <c r="D102" i="232"/>
  <c r="AX100" i="232"/>
  <c r="AW100" i="232"/>
  <c r="Z100" i="232"/>
  <c r="AC100" i="232" s="1"/>
  <c r="D100" i="232"/>
  <c r="AX98" i="232"/>
  <c r="AW98" i="232"/>
  <c r="Z98" i="232"/>
  <c r="AC98" i="232" s="1"/>
  <c r="BA98" i="232" s="1"/>
  <c r="D98" i="232"/>
  <c r="AX83" i="232"/>
  <c r="AW83" i="232"/>
  <c r="Z83" i="232"/>
  <c r="AC83" i="232" s="1"/>
  <c r="D83" i="232"/>
  <c r="AX81" i="232"/>
  <c r="AW81" i="232"/>
  <c r="Z81" i="232"/>
  <c r="AC81" i="232" s="1"/>
  <c r="D81" i="232"/>
  <c r="AX79" i="232"/>
  <c r="AW79" i="232"/>
  <c r="Z79" i="232"/>
  <c r="AC79" i="232" s="1"/>
  <c r="D79" i="232"/>
  <c r="AX77" i="232"/>
  <c r="AW77" i="232"/>
  <c r="Z77" i="232"/>
  <c r="AC77" i="232" s="1"/>
  <c r="D77" i="232"/>
  <c r="AX75" i="232"/>
  <c r="AW75" i="232"/>
  <c r="Z75" i="232"/>
  <c r="AC75" i="232" s="1"/>
  <c r="BA75" i="232" s="1"/>
  <c r="D75" i="232"/>
  <c r="AX73" i="232"/>
  <c r="AW73" i="232"/>
  <c r="Z73" i="232"/>
  <c r="AC73" i="232" s="1"/>
  <c r="D73" i="232"/>
  <c r="AX71" i="232"/>
  <c r="AW71" i="232"/>
  <c r="AC71" i="232"/>
  <c r="BA71" i="232" s="1"/>
  <c r="Z71" i="232"/>
  <c r="D71" i="232"/>
  <c r="AX69" i="232"/>
  <c r="AW69" i="232"/>
  <c r="Z69" i="232"/>
  <c r="AC69" i="232" s="1"/>
  <c r="D69" i="232"/>
  <c r="AX67" i="232"/>
  <c r="AW67" i="232"/>
  <c r="Z67" i="232"/>
  <c r="AC67" i="232" s="1"/>
  <c r="D67" i="232"/>
  <c r="AX65" i="232"/>
  <c r="AW65" i="232"/>
  <c r="Z65" i="232"/>
  <c r="AC65" i="232" s="1"/>
  <c r="D65" i="232"/>
  <c r="AX63" i="232"/>
  <c r="AW63" i="232"/>
  <c r="Z63" i="232"/>
  <c r="AC63" i="232" s="1"/>
  <c r="AY63" i="232" s="1"/>
  <c r="AZ63" i="232" s="1"/>
  <c r="D63" i="232"/>
  <c r="AX61" i="232"/>
  <c r="AW61" i="232"/>
  <c r="Z61" i="232"/>
  <c r="AC61" i="232" s="1"/>
  <c r="D61" i="232"/>
  <c r="AX59" i="232"/>
  <c r="AW59" i="232"/>
  <c r="Z59" i="232"/>
  <c r="AC59" i="232" s="1"/>
  <c r="BA59" i="232" s="1"/>
  <c r="D59" i="232"/>
  <c r="AX57" i="232"/>
  <c r="AW57" i="232"/>
  <c r="Z57" i="232"/>
  <c r="AC57" i="232" s="1"/>
  <c r="D57" i="232"/>
  <c r="AX55" i="232"/>
  <c r="AW55" i="232"/>
  <c r="AC55" i="232"/>
  <c r="BA55" i="232" s="1"/>
  <c r="Z55" i="232"/>
  <c r="D55" i="232"/>
  <c r="BA40" i="232"/>
  <c r="AX40" i="232"/>
  <c r="AW40" i="232"/>
  <c r="AC40" i="232"/>
  <c r="AY40" i="232" s="1"/>
  <c r="AZ40" i="232" s="1"/>
  <c r="Z40" i="232"/>
  <c r="D40" i="232"/>
  <c r="AX38" i="232"/>
  <c r="AW38" i="232"/>
  <c r="Z38" i="232"/>
  <c r="AC38" i="232" s="1"/>
  <c r="D38" i="232"/>
  <c r="AX36" i="232"/>
  <c r="AW36" i="232"/>
  <c r="Z36" i="232"/>
  <c r="AC36" i="232" s="1"/>
  <c r="BA36" i="232" s="1"/>
  <c r="D36" i="232"/>
  <c r="AX34" i="232"/>
  <c r="AW34" i="232"/>
  <c r="Z34" i="232"/>
  <c r="AC34" i="232" s="1"/>
  <c r="D34" i="232"/>
  <c r="AX32" i="232"/>
  <c r="AW32" i="232"/>
  <c r="Z32" i="232"/>
  <c r="AC32" i="232" s="1"/>
  <c r="AY32" i="232" s="1"/>
  <c r="AZ32" i="232" s="1"/>
  <c r="D32" i="232"/>
  <c r="AX30" i="232"/>
  <c r="AW30" i="232"/>
  <c r="Z30" i="232"/>
  <c r="AC30" i="232" s="1"/>
  <c r="D30" i="232"/>
  <c r="AX28" i="232"/>
  <c r="AW28" i="232"/>
  <c r="Z28" i="232"/>
  <c r="AC28" i="232" s="1"/>
  <c r="D28" i="232"/>
  <c r="AX26" i="232"/>
  <c r="AW26" i="232"/>
  <c r="Z26" i="232"/>
  <c r="AC26" i="232" s="1"/>
  <c r="D26" i="232"/>
  <c r="AX24" i="232"/>
  <c r="AW24" i="232"/>
  <c r="Z24" i="232"/>
  <c r="AC24" i="232" s="1"/>
  <c r="D24" i="232"/>
  <c r="AX22" i="232"/>
  <c r="AW22" i="232"/>
  <c r="Z22" i="232"/>
  <c r="AC22" i="232" s="1"/>
  <c r="D22" i="232"/>
  <c r="AX20" i="232"/>
  <c r="AW20" i="232"/>
  <c r="Z20" i="232"/>
  <c r="AC20" i="232" s="1"/>
  <c r="BA20" i="232" s="1"/>
  <c r="D20" i="232"/>
  <c r="AX18" i="232"/>
  <c r="AW18" i="232"/>
  <c r="Z18" i="232"/>
  <c r="AC18" i="232" s="1"/>
  <c r="D18" i="232"/>
  <c r="AX16" i="232"/>
  <c r="AW16" i="232"/>
  <c r="Z16" i="232"/>
  <c r="AC16" i="232" s="1"/>
  <c r="D16" i="232"/>
  <c r="AX14" i="232"/>
  <c r="AW14" i="232"/>
  <c r="Z14" i="232"/>
  <c r="AC14" i="232" s="1"/>
  <c r="D14" i="232"/>
  <c r="AX12" i="232"/>
  <c r="AW12" i="232"/>
  <c r="AC12" i="232"/>
  <c r="BA12" i="232" s="1"/>
  <c r="Z12" i="232"/>
  <c r="D12" i="232"/>
  <c r="AH6" i="232"/>
  <c r="AH178" i="232" s="1"/>
  <c r="AH4" i="232"/>
  <c r="AH47" i="232" s="1"/>
  <c r="AV2" i="232"/>
  <c r="H2" i="232"/>
  <c r="B2" i="232"/>
  <c r="BA114" i="235" l="1"/>
  <c r="AY114" i="235"/>
  <c r="AZ114" i="235" s="1"/>
  <c r="BA22" i="233"/>
  <c r="AY22" i="233"/>
  <c r="AZ22" i="233" s="1"/>
  <c r="BA59" i="234"/>
  <c r="AY59" i="234"/>
  <c r="AZ59" i="234" s="1"/>
  <c r="BA24" i="234"/>
  <c r="AY24" i="234"/>
  <c r="AZ24" i="234" s="1"/>
  <c r="AY141" i="234"/>
  <c r="AZ141" i="234" s="1"/>
  <c r="BA141" i="234"/>
  <c r="BA122" i="235"/>
  <c r="AY122" i="235"/>
  <c r="AZ122" i="235" s="1"/>
  <c r="AY196" i="236"/>
  <c r="AZ196" i="236" s="1"/>
  <c r="BA196" i="236"/>
  <c r="BA110" i="237"/>
  <c r="AY110" i="237"/>
  <c r="AZ110" i="237" s="1"/>
  <c r="BA79" i="239"/>
  <c r="AY79" i="239"/>
  <c r="AZ79" i="239" s="1"/>
  <c r="BA98" i="239"/>
  <c r="AY98" i="239"/>
  <c r="AZ98" i="239" s="1"/>
  <c r="AY212" i="240"/>
  <c r="AZ212" i="240" s="1"/>
  <c r="BA212" i="240"/>
  <c r="BA98" i="235"/>
  <c r="AY98" i="235"/>
  <c r="AZ98" i="235" s="1"/>
  <c r="AY157" i="232"/>
  <c r="AZ157" i="232" s="1"/>
  <c r="BA157" i="232"/>
  <c r="AY16" i="232"/>
  <c r="AZ16" i="232" s="1"/>
  <c r="BA16" i="232"/>
  <c r="AY28" i="232"/>
  <c r="AZ28" i="232" s="1"/>
  <c r="BA28" i="232"/>
  <c r="BA106" i="232"/>
  <c r="AY106" i="232"/>
  <c r="AZ106" i="232" s="1"/>
  <c r="BA59" i="235"/>
  <c r="AY59" i="235"/>
  <c r="AZ59" i="235" s="1"/>
  <c r="AY63" i="236"/>
  <c r="AZ63" i="236" s="1"/>
  <c r="BA63" i="236"/>
  <c r="BA114" i="236"/>
  <c r="AY114" i="236"/>
  <c r="AZ114" i="236" s="1"/>
  <c r="BA208" i="236"/>
  <c r="AY208" i="236"/>
  <c r="AZ208" i="236" s="1"/>
  <c r="BA57" i="237"/>
  <c r="AY57" i="237"/>
  <c r="AZ57" i="237" s="1"/>
  <c r="AY118" i="240"/>
  <c r="AZ118" i="240" s="1"/>
  <c r="BA118" i="240"/>
  <c r="BA165" i="237"/>
  <c r="AY165" i="237"/>
  <c r="AZ165" i="237" s="1"/>
  <c r="BA67" i="232"/>
  <c r="AY67" i="232"/>
  <c r="AZ67" i="232" s="1"/>
  <c r="AY79" i="232"/>
  <c r="AZ79" i="232" s="1"/>
  <c r="BA79" i="232"/>
  <c r="BA194" i="233"/>
  <c r="AY194" i="233"/>
  <c r="AZ194" i="233" s="1"/>
  <c r="BA114" i="233"/>
  <c r="AY114" i="233"/>
  <c r="AZ114" i="233" s="1"/>
  <c r="BA200" i="232"/>
  <c r="AY200" i="232"/>
  <c r="AZ200" i="232" s="1"/>
  <c r="AY212" i="232"/>
  <c r="AZ212" i="232" s="1"/>
  <c r="BA212" i="232"/>
  <c r="AY26" i="234"/>
  <c r="AZ26" i="234" s="1"/>
  <c r="BA26" i="234"/>
  <c r="AY22" i="237"/>
  <c r="AZ22" i="237" s="1"/>
  <c r="BA22" i="237"/>
  <c r="AY63" i="237"/>
  <c r="AZ63" i="237" s="1"/>
  <c r="BA63" i="237"/>
  <c r="BA75" i="237"/>
  <c r="AY75" i="237"/>
  <c r="AZ75" i="237" s="1"/>
  <c r="BA184" i="240"/>
  <c r="AY184" i="240"/>
  <c r="AZ184" i="240" s="1"/>
  <c r="AY65" i="233"/>
  <c r="AZ65" i="233" s="1"/>
  <c r="BA65" i="233"/>
  <c r="AY196" i="234"/>
  <c r="AZ196" i="234" s="1"/>
  <c r="BA196" i="234"/>
  <c r="BA153" i="235"/>
  <c r="AY153" i="235"/>
  <c r="AZ153" i="235" s="1"/>
  <c r="AY157" i="237"/>
  <c r="AZ157" i="237" s="1"/>
  <c r="BA157" i="237"/>
  <c r="BA169" i="237"/>
  <c r="AY169" i="237"/>
  <c r="AZ169" i="237" s="1"/>
  <c r="BA188" i="237"/>
  <c r="AY188" i="237"/>
  <c r="AZ188" i="237" s="1"/>
  <c r="BA63" i="239"/>
  <c r="AY63" i="239"/>
  <c r="AZ63" i="239" s="1"/>
  <c r="AY141" i="239"/>
  <c r="AZ141" i="239" s="1"/>
  <c r="BA141" i="239"/>
  <c r="BA153" i="239"/>
  <c r="AY153" i="239"/>
  <c r="AZ153" i="239" s="1"/>
  <c r="BA184" i="232"/>
  <c r="AY184" i="232"/>
  <c r="AZ184" i="232" s="1"/>
  <c r="AY157" i="233"/>
  <c r="AZ157" i="233" s="1"/>
  <c r="BA157" i="233"/>
  <c r="AY157" i="236"/>
  <c r="AZ157" i="236" s="1"/>
  <c r="BA157" i="236"/>
  <c r="BA192" i="236"/>
  <c r="AY192" i="236"/>
  <c r="AZ192" i="236" s="1"/>
  <c r="AY40" i="237"/>
  <c r="AZ40" i="237" s="1"/>
  <c r="BA40" i="237"/>
  <c r="BA75" i="238"/>
  <c r="AY75" i="238"/>
  <c r="AZ75" i="238" s="1"/>
  <c r="AY28" i="239"/>
  <c r="AZ28" i="239" s="1"/>
  <c r="BA28" i="239"/>
  <c r="AY102" i="240"/>
  <c r="AZ102" i="240" s="1"/>
  <c r="BA102" i="240"/>
  <c r="AY108" i="240"/>
  <c r="AZ108" i="240" s="1"/>
  <c r="BA108" i="240"/>
  <c r="BA24" i="232"/>
  <c r="AY24" i="232"/>
  <c r="AZ24" i="232" s="1"/>
  <c r="BA83" i="232"/>
  <c r="AY83" i="232"/>
  <c r="AZ83" i="232" s="1"/>
  <c r="AY102" i="232"/>
  <c r="AZ102" i="232" s="1"/>
  <c r="BA102" i="232"/>
  <c r="BA100" i="233"/>
  <c r="AY100" i="233"/>
  <c r="AZ100" i="233" s="1"/>
  <c r="AY63" i="234"/>
  <c r="AZ63" i="234" s="1"/>
  <c r="BA63" i="234"/>
  <c r="BA67" i="235"/>
  <c r="AY67" i="235"/>
  <c r="AZ67" i="235" s="1"/>
  <c r="AY24" i="236"/>
  <c r="AZ24" i="236" s="1"/>
  <c r="BA24" i="236"/>
  <c r="BA71" i="237"/>
  <c r="AY71" i="237"/>
  <c r="AZ71" i="237" s="1"/>
  <c r="BA59" i="238"/>
  <c r="AY59" i="238"/>
  <c r="AZ59" i="238" s="1"/>
  <c r="AY12" i="239"/>
  <c r="AZ12" i="239" s="1"/>
  <c r="BA12" i="239"/>
  <c r="BA40" i="239"/>
  <c r="AY40" i="239"/>
  <c r="AZ40" i="239" s="1"/>
  <c r="AY118" i="239"/>
  <c r="AZ118" i="239" s="1"/>
  <c r="BA118" i="239"/>
  <c r="BA145" i="240"/>
  <c r="AY145" i="240"/>
  <c r="AZ145" i="240" s="1"/>
  <c r="AY163" i="240"/>
  <c r="AZ163" i="240" s="1"/>
  <c r="BA163" i="240"/>
  <c r="AY65" i="234"/>
  <c r="AZ65" i="234" s="1"/>
  <c r="BA65" i="234"/>
  <c r="BA20" i="236"/>
  <c r="AY20" i="236"/>
  <c r="AZ20" i="236" s="1"/>
  <c r="BA114" i="237"/>
  <c r="AY114" i="237"/>
  <c r="AZ114" i="237" s="1"/>
  <c r="BA208" i="239"/>
  <c r="AY208" i="239"/>
  <c r="AZ208" i="239" s="1"/>
  <c r="BA122" i="240"/>
  <c r="AY122" i="240"/>
  <c r="AZ122" i="240" s="1"/>
  <c r="BA12" i="235"/>
  <c r="AY12" i="235"/>
  <c r="AZ12" i="235" s="1"/>
  <c r="BA75" i="235"/>
  <c r="AY75" i="235"/>
  <c r="AZ75" i="235" s="1"/>
  <c r="BA20" i="237"/>
  <c r="AY20" i="237"/>
  <c r="AZ20" i="237" s="1"/>
  <c r="BA73" i="237"/>
  <c r="AY73" i="237"/>
  <c r="AZ73" i="237" s="1"/>
  <c r="BA61" i="233"/>
  <c r="AY61" i="233"/>
  <c r="AZ61" i="233" s="1"/>
  <c r="AY118" i="233"/>
  <c r="AZ118" i="233" s="1"/>
  <c r="BA118" i="233"/>
  <c r="AY212" i="237"/>
  <c r="AZ212" i="237" s="1"/>
  <c r="BA212" i="237"/>
  <c r="BA67" i="240"/>
  <c r="AY67" i="240"/>
  <c r="AZ67" i="240" s="1"/>
  <c r="BA36" i="234"/>
  <c r="AY36" i="234"/>
  <c r="AZ36" i="234" s="1"/>
  <c r="BA208" i="235"/>
  <c r="AY208" i="235"/>
  <c r="AZ208" i="235" s="1"/>
  <c r="BA98" i="237"/>
  <c r="AY98" i="237"/>
  <c r="AZ98" i="237" s="1"/>
  <c r="BA126" i="237"/>
  <c r="AY126" i="237"/>
  <c r="AZ126" i="237" s="1"/>
  <c r="BA192" i="237"/>
  <c r="AY192" i="237"/>
  <c r="AZ192" i="237" s="1"/>
  <c r="AY67" i="239"/>
  <c r="AZ67" i="239" s="1"/>
  <c r="BA67" i="239"/>
  <c r="AY12" i="232"/>
  <c r="AZ12" i="232" s="1"/>
  <c r="AY22" i="234"/>
  <c r="AZ22" i="234" s="1"/>
  <c r="AY169" i="234"/>
  <c r="AZ169" i="234" s="1"/>
  <c r="AY208" i="234"/>
  <c r="AZ208" i="234" s="1"/>
  <c r="BA24" i="235"/>
  <c r="AH47" i="234"/>
  <c r="AH176" i="234"/>
  <c r="AY153" i="238"/>
  <c r="AZ153" i="238" s="1"/>
  <c r="AH176" i="238"/>
  <c r="AH176" i="240"/>
  <c r="BA34" i="233"/>
  <c r="AY77" i="233"/>
  <c r="AZ77" i="233" s="1"/>
  <c r="H88" i="233"/>
  <c r="AY192" i="233"/>
  <c r="AZ192" i="233" s="1"/>
  <c r="BA212" i="233"/>
  <c r="BA40" i="235"/>
  <c r="AY83" i="235"/>
  <c r="AZ83" i="235" s="1"/>
  <c r="AY110" i="235"/>
  <c r="AZ110" i="235" s="1"/>
  <c r="AY153" i="236"/>
  <c r="AZ153" i="236" s="1"/>
  <c r="AY55" i="237"/>
  <c r="AZ55" i="237" s="1"/>
  <c r="AY59" i="237"/>
  <c r="AZ59" i="237" s="1"/>
  <c r="AY153" i="237"/>
  <c r="AZ153" i="237" s="1"/>
  <c r="AY98" i="238"/>
  <c r="AZ98" i="238" s="1"/>
  <c r="AY114" i="238"/>
  <c r="AZ114" i="238" s="1"/>
  <c r="AY16" i="239"/>
  <c r="AZ16" i="239" s="1"/>
  <c r="AY188" i="239"/>
  <c r="AZ188" i="239" s="1"/>
  <c r="AY59" i="240"/>
  <c r="AZ59" i="240" s="1"/>
  <c r="U176" i="252"/>
  <c r="U133" i="252"/>
  <c r="AH176" i="236"/>
  <c r="AY192" i="232"/>
  <c r="AZ192" i="232" s="1"/>
  <c r="AY116" i="233"/>
  <c r="AZ116" i="233" s="1"/>
  <c r="AY155" i="233"/>
  <c r="AZ155" i="233" s="1"/>
  <c r="AY20" i="234"/>
  <c r="AZ20" i="234" s="1"/>
  <c r="BA28" i="234"/>
  <c r="AY75" i="234"/>
  <c r="AZ75" i="234" s="1"/>
  <c r="BA102" i="235"/>
  <c r="AY126" i="235"/>
  <c r="AZ126" i="235" s="1"/>
  <c r="BA102" i="237"/>
  <c r="AY112" i="237"/>
  <c r="AZ112" i="237" s="1"/>
  <c r="AY208" i="237"/>
  <c r="AZ208" i="237" s="1"/>
  <c r="AY55" i="239"/>
  <c r="AZ55" i="239" s="1"/>
  <c r="AY75" i="239"/>
  <c r="AZ75" i="239" s="1"/>
  <c r="AY81" i="240"/>
  <c r="AZ81" i="240" s="1"/>
  <c r="BA196" i="239"/>
  <c r="BA147" i="240"/>
  <c r="AY200" i="240"/>
  <c r="AZ200" i="240" s="1"/>
  <c r="AY208" i="232"/>
  <c r="AZ208" i="232" s="1"/>
  <c r="AY98" i="234"/>
  <c r="AZ98" i="234" s="1"/>
  <c r="BA118" i="235"/>
  <c r="BA141" i="236"/>
  <c r="AY20" i="238"/>
  <c r="AZ20" i="238" s="1"/>
  <c r="BA141" i="238"/>
  <c r="AY114" i="239"/>
  <c r="AZ114" i="239" s="1"/>
  <c r="AY198" i="232"/>
  <c r="AZ198" i="232" s="1"/>
  <c r="AY75" i="236"/>
  <c r="AZ75" i="236" s="1"/>
  <c r="AY98" i="236"/>
  <c r="AZ98" i="236" s="1"/>
  <c r="AY32" i="237"/>
  <c r="AZ32" i="237" s="1"/>
  <c r="BA118" i="237"/>
  <c r="AY36" i="238"/>
  <c r="AZ36" i="238" s="1"/>
  <c r="BA79" i="238"/>
  <c r="AY169" i="239"/>
  <c r="AZ169" i="239" s="1"/>
  <c r="BA196" i="240"/>
  <c r="AY20" i="233"/>
  <c r="AZ20" i="233" s="1"/>
  <c r="AY40" i="234"/>
  <c r="AZ40" i="234" s="1"/>
  <c r="AY114" i="234"/>
  <c r="AZ114" i="234" s="1"/>
  <c r="AY153" i="234"/>
  <c r="AZ153" i="234" s="1"/>
  <c r="BA24" i="233"/>
  <c r="H174" i="234"/>
  <c r="AY110" i="239"/>
  <c r="AZ110" i="239" s="1"/>
  <c r="AH135" i="240"/>
  <c r="F5" i="256"/>
  <c r="F177" i="256" s="1"/>
  <c r="AY8" i="256"/>
  <c r="U4" i="256" s="1"/>
  <c r="U133" i="256" s="1"/>
  <c r="W7" i="256"/>
  <c r="W179" i="256" s="1"/>
  <c r="F3" i="256"/>
  <c r="F89" i="256" s="1"/>
  <c r="R7" i="256"/>
  <c r="R136" i="256" s="1"/>
  <c r="AB5" i="256"/>
  <c r="AB91" i="256" s="1"/>
  <c r="K7" i="256"/>
  <c r="K179" i="256" s="1"/>
  <c r="K7" i="252"/>
  <c r="K136" i="252" s="1"/>
  <c r="AV5" i="256"/>
  <c r="Q6" i="256" s="1"/>
  <c r="AV8" i="256"/>
  <c r="U3" i="256" s="1"/>
  <c r="U175" i="256" s="1"/>
  <c r="AY5" i="252"/>
  <c r="AB7" i="252" s="1"/>
  <c r="AB50" i="252" s="1"/>
  <c r="AE3" i="256"/>
  <c r="AE89" i="256" s="1"/>
  <c r="H88" i="234"/>
  <c r="B45" i="239"/>
  <c r="AE3" i="252"/>
  <c r="F3" i="252"/>
  <c r="AB5" i="252"/>
  <c r="AV5" i="252"/>
  <c r="L6" i="252" s="1"/>
  <c r="AV8" i="252"/>
  <c r="U3" i="252" s="1"/>
  <c r="U175" i="252" s="1"/>
  <c r="U90" i="252"/>
  <c r="F5" i="252"/>
  <c r="F91" i="252" s="1"/>
  <c r="AY8" i="254"/>
  <c r="U4" i="254" s="1"/>
  <c r="F5" i="254"/>
  <c r="AY5" i="254"/>
  <c r="AE3" i="254"/>
  <c r="K7" i="254"/>
  <c r="AB5" i="254"/>
  <c r="F3" i="254"/>
  <c r="AV8" i="254"/>
  <c r="U3" i="254" s="1"/>
  <c r="AV5" i="254"/>
  <c r="AB50" i="256"/>
  <c r="AB93" i="256"/>
  <c r="AB136" i="256"/>
  <c r="AB179" i="256"/>
  <c r="K7" i="251"/>
  <c r="AB5" i="251"/>
  <c r="F3" i="251"/>
  <c r="AY8" i="251"/>
  <c r="U4" i="251" s="1"/>
  <c r="F5" i="251"/>
  <c r="AV8" i="251"/>
  <c r="U3" i="251" s="1"/>
  <c r="AV5" i="251"/>
  <c r="AY5" i="251"/>
  <c r="AE3" i="251"/>
  <c r="AY8" i="259"/>
  <c r="U4" i="259" s="1"/>
  <c r="F5" i="259"/>
  <c r="AV8" i="259"/>
  <c r="U3" i="259" s="1"/>
  <c r="AV5" i="259"/>
  <c r="AE3" i="259"/>
  <c r="K7" i="259"/>
  <c r="F3" i="259"/>
  <c r="AY5" i="259"/>
  <c r="AB5" i="259"/>
  <c r="AV8" i="253"/>
  <c r="U3" i="253" s="1"/>
  <c r="AY5" i="253"/>
  <c r="AE3" i="253"/>
  <c r="AV5" i="253"/>
  <c r="K7" i="253"/>
  <c r="AB5" i="253"/>
  <c r="F3" i="253"/>
  <c r="AY8" i="253"/>
  <c r="U4" i="253" s="1"/>
  <c r="F5" i="253"/>
  <c r="AY5" i="260"/>
  <c r="AE3" i="260"/>
  <c r="K7" i="260"/>
  <c r="AB5" i="260"/>
  <c r="F3" i="260"/>
  <c r="AY8" i="260"/>
  <c r="U4" i="260" s="1"/>
  <c r="AV8" i="260"/>
  <c r="U3" i="260" s="1"/>
  <c r="AV5" i="260"/>
  <c r="F5" i="260"/>
  <c r="K7" i="257"/>
  <c r="AB5" i="257"/>
  <c r="F3" i="257"/>
  <c r="F5" i="257"/>
  <c r="AY5" i="257"/>
  <c r="AY8" i="257"/>
  <c r="U4" i="257" s="1"/>
  <c r="AV5" i="257"/>
  <c r="AV8" i="257"/>
  <c r="U3" i="257" s="1"/>
  <c r="AE3" i="257"/>
  <c r="AY8" i="255"/>
  <c r="U4" i="255" s="1"/>
  <c r="F5" i="255"/>
  <c r="AV8" i="255"/>
  <c r="U3" i="255" s="1"/>
  <c r="AY5" i="255"/>
  <c r="AE3" i="255"/>
  <c r="AV5" i="255"/>
  <c r="K7" i="255"/>
  <c r="AB5" i="255"/>
  <c r="F3" i="255"/>
  <c r="K7" i="258"/>
  <c r="AB5" i="258"/>
  <c r="F3" i="258"/>
  <c r="AY8" i="258"/>
  <c r="U4" i="258" s="1"/>
  <c r="F5" i="258"/>
  <c r="AV8" i="258"/>
  <c r="U3" i="258" s="1"/>
  <c r="AY5" i="258"/>
  <c r="AE3" i="258"/>
  <c r="AV5" i="258"/>
  <c r="AY5" i="248"/>
  <c r="AE3" i="248"/>
  <c r="AV5" i="248"/>
  <c r="K7" i="248"/>
  <c r="AB5" i="248"/>
  <c r="F3" i="248"/>
  <c r="AY8" i="248"/>
  <c r="U4" i="248" s="1"/>
  <c r="F5" i="248"/>
  <c r="AV8" i="248"/>
  <c r="U3" i="248" s="1"/>
  <c r="AY8" i="245"/>
  <c r="U4" i="245" s="1"/>
  <c r="F5" i="245"/>
  <c r="AV8" i="245"/>
  <c r="U3" i="245" s="1"/>
  <c r="AY5" i="245"/>
  <c r="AE3" i="245"/>
  <c r="AB5" i="245"/>
  <c r="F3" i="245"/>
  <c r="K7" i="245"/>
  <c r="AV5" i="245"/>
  <c r="AV5" i="244"/>
  <c r="K7" i="244"/>
  <c r="AB5" i="244"/>
  <c r="F3" i="244"/>
  <c r="AY8" i="244"/>
  <c r="U4" i="244" s="1"/>
  <c r="F5" i="244"/>
  <c r="AV8" i="244"/>
  <c r="U3" i="244" s="1"/>
  <c r="AE3" i="244"/>
  <c r="AY5" i="244"/>
  <c r="AV8" i="249"/>
  <c r="U3" i="249" s="1"/>
  <c r="AY5" i="249"/>
  <c r="AE3" i="249"/>
  <c r="AV5" i="249"/>
  <c r="AB5" i="249"/>
  <c r="F5" i="249"/>
  <c r="AY8" i="249"/>
  <c r="U4" i="249" s="1"/>
  <c r="K7" i="249"/>
  <c r="F3" i="249"/>
  <c r="AY5" i="242"/>
  <c r="AE3" i="242"/>
  <c r="AV5" i="242"/>
  <c r="AV8" i="242"/>
  <c r="U3" i="242" s="1"/>
  <c r="F5" i="242"/>
  <c r="K7" i="242"/>
  <c r="AB5" i="242"/>
  <c r="F3" i="242"/>
  <c r="AY8" i="242"/>
  <c r="U4" i="242" s="1"/>
  <c r="AV5" i="247"/>
  <c r="K7" i="247"/>
  <c r="AB5" i="247"/>
  <c r="F3" i="247"/>
  <c r="AY8" i="247"/>
  <c r="U4" i="247" s="1"/>
  <c r="F5" i="247"/>
  <c r="AV8" i="247"/>
  <c r="U3" i="247" s="1"/>
  <c r="AY5" i="247"/>
  <c r="AE3" i="247"/>
  <c r="AV5" i="243"/>
  <c r="K7" i="243"/>
  <c r="AB5" i="243"/>
  <c r="F3" i="243"/>
  <c r="AY8" i="243"/>
  <c r="U4" i="243" s="1"/>
  <c r="F5" i="243"/>
  <c r="AY5" i="243"/>
  <c r="AE3" i="243"/>
  <c r="AV8" i="243"/>
  <c r="U3" i="243" s="1"/>
  <c r="AY8" i="246"/>
  <c r="U4" i="246" s="1"/>
  <c r="F5" i="246"/>
  <c r="AV8" i="246"/>
  <c r="U3" i="246" s="1"/>
  <c r="AY5" i="246"/>
  <c r="AE3" i="246"/>
  <c r="AV5" i="246"/>
  <c r="K7" i="246"/>
  <c r="AB5" i="246"/>
  <c r="F3" i="246"/>
  <c r="AV8" i="241"/>
  <c r="U3" i="241" s="1"/>
  <c r="AY5" i="241"/>
  <c r="AE3" i="241"/>
  <c r="AV5" i="241"/>
  <c r="K7" i="241"/>
  <c r="F5" i="241"/>
  <c r="F3" i="241"/>
  <c r="AB5" i="241"/>
  <c r="AY8" i="241"/>
  <c r="U4" i="241" s="1"/>
  <c r="AV5" i="250"/>
  <c r="K7" i="250"/>
  <c r="AB5" i="250"/>
  <c r="F3" i="250"/>
  <c r="AY8" i="250"/>
  <c r="U4" i="250" s="1"/>
  <c r="F5" i="250"/>
  <c r="AV8" i="250"/>
  <c r="U3" i="250" s="1"/>
  <c r="AY5" i="250"/>
  <c r="AE3" i="250"/>
  <c r="AV106" i="240"/>
  <c r="AV83" i="240"/>
  <c r="AV61" i="240"/>
  <c r="AV67" i="240"/>
  <c r="AV28" i="240"/>
  <c r="AV22" i="240"/>
  <c r="AV77" i="240"/>
  <c r="AV100" i="240"/>
  <c r="AV116" i="240"/>
  <c r="AV122" i="240"/>
  <c r="AV12" i="240"/>
  <c r="AV145" i="240"/>
  <c r="AV161" i="240"/>
  <c r="AV38" i="240"/>
  <c r="AV155" i="240"/>
  <c r="AV184" i="240"/>
  <c r="AV194" i="240"/>
  <c r="AV200" i="240"/>
  <c r="AV210" i="240"/>
  <c r="AY30" i="240"/>
  <c r="AZ30" i="240" s="1"/>
  <c r="BA30" i="240"/>
  <c r="AY69" i="240"/>
  <c r="AZ69" i="240" s="1"/>
  <c r="BA69" i="240"/>
  <c r="AY14" i="240"/>
  <c r="AZ14" i="240" s="1"/>
  <c r="BA14" i="240"/>
  <c r="AY26" i="240"/>
  <c r="AZ26" i="240" s="1"/>
  <c r="BA63" i="240"/>
  <c r="BA77" i="240"/>
  <c r="AY77" i="240"/>
  <c r="AZ77" i="240" s="1"/>
  <c r="AY98" i="240"/>
  <c r="AZ98" i="240" s="1"/>
  <c r="AY114" i="240"/>
  <c r="AZ114" i="240" s="1"/>
  <c r="AY143" i="240"/>
  <c r="AZ143" i="240" s="1"/>
  <c r="AY153" i="240"/>
  <c r="AZ153" i="240" s="1"/>
  <c r="AY169" i="240"/>
  <c r="AZ169" i="240" s="1"/>
  <c r="AY192" i="240"/>
  <c r="AZ192" i="240" s="1"/>
  <c r="AV61" i="239"/>
  <c r="AV22" i="239"/>
  <c r="BA22" i="240"/>
  <c r="AY22" i="240"/>
  <c r="AZ22" i="240" s="1"/>
  <c r="BA38" i="240"/>
  <c r="AY38" i="240"/>
  <c r="AZ38" i="240" s="1"/>
  <c r="BA83" i="240"/>
  <c r="AY83" i="240"/>
  <c r="AZ83" i="240" s="1"/>
  <c r="BA124" i="240"/>
  <c r="AY202" i="240"/>
  <c r="AZ202" i="240" s="1"/>
  <c r="BA202" i="240"/>
  <c r="BA79" i="240"/>
  <c r="AY104" i="240"/>
  <c r="AZ104" i="240" s="1"/>
  <c r="AY120" i="240"/>
  <c r="AZ120" i="240" s="1"/>
  <c r="AY159" i="240"/>
  <c r="AZ159" i="240" s="1"/>
  <c r="BA194" i="240"/>
  <c r="AY194" i="240"/>
  <c r="AZ194" i="240" s="1"/>
  <c r="BA24" i="240"/>
  <c r="BA40" i="240"/>
  <c r="BA100" i="240"/>
  <c r="AY100" i="240"/>
  <c r="AZ100" i="240" s="1"/>
  <c r="BA116" i="240"/>
  <c r="AY116" i="240"/>
  <c r="AZ116" i="240" s="1"/>
  <c r="BA141" i="240"/>
  <c r="BA155" i="240"/>
  <c r="AY155" i="240"/>
  <c r="AZ155" i="240" s="1"/>
  <c r="BA106" i="240"/>
  <c r="AY106" i="240"/>
  <c r="AZ106" i="240" s="1"/>
  <c r="BA161" i="240"/>
  <c r="AY161" i="240"/>
  <c r="AZ161" i="240" s="1"/>
  <c r="AY208" i="240"/>
  <c r="AZ208" i="240" s="1"/>
  <c r="BA18" i="240"/>
  <c r="AY18" i="240"/>
  <c r="AZ18" i="240" s="1"/>
  <c r="BA34" i="240"/>
  <c r="AY34" i="240"/>
  <c r="AZ34" i="240" s="1"/>
  <c r="BA157" i="240"/>
  <c r="AY186" i="240"/>
  <c r="AZ186" i="240" s="1"/>
  <c r="BA186" i="240"/>
  <c r="AY198" i="240"/>
  <c r="AZ198" i="240" s="1"/>
  <c r="BA198" i="240"/>
  <c r="B88" i="240"/>
  <c r="B131" i="240"/>
  <c r="B174" i="240"/>
  <c r="AY20" i="240"/>
  <c r="AZ20" i="240" s="1"/>
  <c r="AY36" i="240"/>
  <c r="AZ36" i="240" s="1"/>
  <c r="BA61" i="240"/>
  <c r="AY61" i="240"/>
  <c r="AZ61" i="240" s="1"/>
  <c r="BA210" i="240"/>
  <c r="AY210" i="240"/>
  <c r="AZ210" i="240" s="1"/>
  <c r="H88" i="240"/>
  <c r="H131" i="240"/>
  <c r="H174" i="240"/>
  <c r="AY16" i="240"/>
  <c r="AZ16" i="240" s="1"/>
  <c r="AV18" i="240"/>
  <c r="AY32" i="240"/>
  <c r="AZ32" i="240" s="1"/>
  <c r="AV34" i="240"/>
  <c r="AY55" i="240"/>
  <c r="AZ55" i="240" s="1"/>
  <c r="AV57" i="240"/>
  <c r="AY71" i="240"/>
  <c r="AZ71" i="240" s="1"/>
  <c r="AV73" i="240"/>
  <c r="AY110" i="240"/>
  <c r="AZ110" i="240" s="1"/>
  <c r="AV112" i="240"/>
  <c r="AY126" i="240"/>
  <c r="AZ126" i="240" s="1"/>
  <c r="AH133" i="240"/>
  <c r="AY149" i="240"/>
  <c r="AZ149" i="240" s="1"/>
  <c r="AV151" i="240"/>
  <c r="AY165" i="240"/>
  <c r="AZ165" i="240" s="1"/>
  <c r="AV167" i="240"/>
  <c r="AY188" i="240"/>
  <c r="AZ188" i="240" s="1"/>
  <c r="AV190" i="240"/>
  <c r="AY204" i="240"/>
  <c r="AZ204" i="240" s="1"/>
  <c r="AV206" i="240"/>
  <c r="AV24" i="240"/>
  <c r="AV40" i="240"/>
  <c r="AV63" i="240"/>
  <c r="AV79" i="240"/>
  <c r="AH92" i="240"/>
  <c r="AV102" i="240"/>
  <c r="AV118" i="240"/>
  <c r="AV141" i="240"/>
  <c r="AV157" i="240"/>
  <c r="AV196" i="240"/>
  <c r="AV212" i="240"/>
  <c r="AY12" i="240"/>
  <c r="AZ12" i="240" s="1"/>
  <c r="AV14" i="240"/>
  <c r="AY28" i="240"/>
  <c r="AZ28" i="240" s="1"/>
  <c r="AV30" i="240"/>
  <c r="AV69" i="240"/>
  <c r="AH90" i="240"/>
  <c r="AV108" i="240"/>
  <c r="AV124" i="240"/>
  <c r="AV147" i="240"/>
  <c r="AV163" i="240"/>
  <c r="AV186" i="240"/>
  <c r="AV202" i="240"/>
  <c r="AY2" i="240"/>
  <c r="AV20" i="240"/>
  <c r="AV36" i="240"/>
  <c r="AH49" i="240"/>
  <c r="AY57" i="240"/>
  <c r="AZ57" i="240" s="1"/>
  <c r="AV59" i="240"/>
  <c r="AY73" i="240"/>
  <c r="AZ73" i="240" s="1"/>
  <c r="AV75" i="240"/>
  <c r="AV98" i="240"/>
  <c r="AY112" i="240"/>
  <c r="AZ112" i="240" s="1"/>
  <c r="AV114" i="240"/>
  <c r="AY151" i="240"/>
  <c r="AZ151" i="240" s="1"/>
  <c r="AV153" i="240"/>
  <c r="AY167" i="240"/>
  <c r="AZ167" i="240" s="1"/>
  <c r="AV169" i="240"/>
  <c r="AY190" i="240"/>
  <c r="AZ190" i="240" s="1"/>
  <c r="AV192" i="240"/>
  <c r="AY206" i="240"/>
  <c r="AZ206" i="240" s="1"/>
  <c r="AV208" i="240"/>
  <c r="AV26" i="240"/>
  <c r="AV65" i="240"/>
  <c r="AV81" i="240"/>
  <c r="AV104" i="240"/>
  <c r="AV120" i="240"/>
  <c r="AV143" i="240"/>
  <c r="AV159" i="240"/>
  <c r="AV198" i="240"/>
  <c r="AV16" i="240"/>
  <c r="AV32" i="240"/>
  <c r="AV55" i="240"/>
  <c r="AV71" i="240"/>
  <c r="AV110" i="240"/>
  <c r="AV126" i="240"/>
  <c r="AV149" i="240"/>
  <c r="AV165" i="240"/>
  <c r="AV188" i="240"/>
  <c r="AV204" i="239"/>
  <c r="AV188" i="239"/>
  <c r="AV165" i="239"/>
  <c r="AV149" i="239"/>
  <c r="AV126" i="239"/>
  <c r="AV110" i="239"/>
  <c r="AV71" i="239"/>
  <c r="AV55" i="239"/>
  <c r="AV32" i="239"/>
  <c r="AV16" i="239"/>
  <c r="AV198" i="239"/>
  <c r="AV159" i="239"/>
  <c r="AV143" i="239"/>
  <c r="AV120" i="239"/>
  <c r="AV104" i="239"/>
  <c r="AV208" i="239"/>
  <c r="AV192" i="239"/>
  <c r="AV169" i="239"/>
  <c r="AV153" i="239"/>
  <c r="AV114" i="239"/>
  <c r="AV98" i="239"/>
  <c r="AV75" i="239"/>
  <c r="AV59" i="239"/>
  <c r="AV36" i="239"/>
  <c r="AV20" i="239"/>
  <c r="AY2" i="239"/>
  <c r="AV202" i="239"/>
  <c r="AV186" i="239"/>
  <c r="AV163" i="239"/>
  <c r="AV147" i="239"/>
  <c r="AV124" i="239"/>
  <c r="AV108" i="239"/>
  <c r="AV69" i="239"/>
  <c r="AV30" i="239"/>
  <c r="AV14" i="239"/>
  <c r="AV212" i="239"/>
  <c r="AV196" i="239"/>
  <c r="AV157" i="239"/>
  <c r="AV141" i="239"/>
  <c r="AV118" i="239"/>
  <c r="AV102" i="239"/>
  <c r="AV79" i="239"/>
  <c r="AV63" i="239"/>
  <c r="AV40" i="239"/>
  <c r="AV24" i="239"/>
  <c r="AV200" i="239"/>
  <c r="AV184" i="239"/>
  <c r="AV161" i="239"/>
  <c r="AV145" i="239"/>
  <c r="AV122" i="239"/>
  <c r="AV106" i="239"/>
  <c r="AV83" i="239"/>
  <c r="AV67" i="239"/>
  <c r="AV28" i="239"/>
  <c r="AV12" i="239"/>
  <c r="AY30" i="239"/>
  <c r="AZ30" i="239" s="1"/>
  <c r="BA30" i="239"/>
  <c r="AY69" i="239"/>
  <c r="AZ69" i="239" s="1"/>
  <c r="BA69" i="239"/>
  <c r="BA81" i="239"/>
  <c r="AY81" i="239"/>
  <c r="AZ81" i="239" s="1"/>
  <c r="AY108" i="239"/>
  <c r="AZ108" i="239" s="1"/>
  <c r="BA108" i="239"/>
  <c r="BA116" i="239"/>
  <c r="AY116" i="239"/>
  <c r="AZ116" i="239" s="1"/>
  <c r="AY126" i="239"/>
  <c r="AZ126" i="239" s="1"/>
  <c r="BA190" i="239"/>
  <c r="AY190" i="239"/>
  <c r="AZ190" i="239" s="1"/>
  <c r="BA18" i="239"/>
  <c r="AY18" i="239"/>
  <c r="AZ18" i="239" s="1"/>
  <c r="BA57" i="239"/>
  <c r="AY57" i="239"/>
  <c r="AZ57" i="239" s="1"/>
  <c r="AY124" i="239"/>
  <c r="AZ124" i="239" s="1"/>
  <c r="BA124" i="239"/>
  <c r="AV38" i="238"/>
  <c r="AV77" i="238"/>
  <c r="AV18" i="239"/>
  <c r="AV57" i="239"/>
  <c r="AV81" i="239"/>
  <c r="BA100" i="239"/>
  <c r="AY100" i="239"/>
  <c r="AZ100" i="239" s="1"/>
  <c r="AV116" i="239"/>
  <c r="AY163" i="239"/>
  <c r="AZ163" i="239" s="1"/>
  <c r="BA163" i="239"/>
  <c r="BA198" i="239"/>
  <c r="AY198" i="239"/>
  <c r="AZ198" i="239" s="1"/>
  <c r="AV206" i="239"/>
  <c r="BA206" i="239"/>
  <c r="AY206" i="239"/>
  <c r="AZ206" i="239" s="1"/>
  <c r="AY20" i="239"/>
  <c r="AZ20" i="239" s="1"/>
  <c r="AY32" i="239"/>
  <c r="AZ32" i="239" s="1"/>
  <c r="BA38" i="239"/>
  <c r="AY38" i="239"/>
  <c r="AZ38" i="239" s="1"/>
  <c r="AY59" i="239"/>
  <c r="AZ59" i="239" s="1"/>
  <c r="AY71" i="239"/>
  <c r="AZ71" i="239" s="1"/>
  <c r="BA77" i="239"/>
  <c r="AY77" i="239"/>
  <c r="AZ77" i="239" s="1"/>
  <c r="AV100" i="239"/>
  <c r="AY147" i="239"/>
  <c r="AZ147" i="239" s="1"/>
  <c r="BA147" i="239"/>
  <c r="BA155" i="239"/>
  <c r="AY155" i="239"/>
  <c r="AZ155" i="239" s="1"/>
  <c r="AY165" i="239"/>
  <c r="AZ165" i="239" s="1"/>
  <c r="AH176" i="239"/>
  <c r="AV190" i="239"/>
  <c r="AY192" i="239"/>
  <c r="AZ192" i="239" s="1"/>
  <c r="BA83" i="239"/>
  <c r="AY83" i="239"/>
  <c r="AZ83" i="239" s="1"/>
  <c r="AV22" i="238"/>
  <c r="AV61" i="238"/>
  <c r="AY14" i="239"/>
  <c r="AZ14" i="239" s="1"/>
  <c r="BA14" i="239"/>
  <c r="BA26" i="239"/>
  <c r="AY26" i="239"/>
  <c r="AZ26" i="239" s="1"/>
  <c r="AH47" i="239"/>
  <c r="BA65" i="239"/>
  <c r="AY65" i="239"/>
  <c r="AZ65" i="239" s="1"/>
  <c r="BA102" i="239"/>
  <c r="BA112" i="239"/>
  <c r="AY112" i="239"/>
  <c r="AZ112" i="239" s="1"/>
  <c r="AY149" i="239"/>
  <c r="AZ149" i="239" s="1"/>
  <c r="AV155" i="239"/>
  <c r="AV26" i="239"/>
  <c r="BA34" i="239"/>
  <c r="AY34" i="239"/>
  <c r="AZ34" i="239" s="1"/>
  <c r="AV38" i="239"/>
  <c r="AV65" i="239"/>
  <c r="BA73" i="239"/>
  <c r="AY73" i="239"/>
  <c r="AZ73" i="239" s="1"/>
  <c r="AV77" i="239"/>
  <c r="BA120" i="239"/>
  <c r="AY120" i="239"/>
  <c r="AZ120" i="239" s="1"/>
  <c r="AH133" i="239"/>
  <c r="BA157" i="239"/>
  <c r="BA167" i="239"/>
  <c r="AY167" i="239"/>
  <c r="AZ167" i="239" s="1"/>
  <c r="AY202" i="239"/>
  <c r="AZ202" i="239" s="1"/>
  <c r="BA202" i="239"/>
  <c r="BA210" i="239"/>
  <c r="AY210" i="239"/>
  <c r="AZ210" i="239" s="1"/>
  <c r="BA143" i="239"/>
  <c r="AY143" i="239"/>
  <c r="AZ143" i="239" s="1"/>
  <c r="BA22" i="239"/>
  <c r="AY22" i="239"/>
  <c r="AZ22" i="239" s="1"/>
  <c r="BA61" i="239"/>
  <c r="AY61" i="239"/>
  <c r="AZ61" i="239" s="1"/>
  <c r="BA104" i="239"/>
  <c r="AY104" i="239"/>
  <c r="AZ104" i="239" s="1"/>
  <c r="AV112" i="239"/>
  <c r="BA151" i="239"/>
  <c r="AY151" i="239"/>
  <c r="AZ151" i="239" s="1"/>
  <c r="AY186" i="239"/>
  <c r="AZ186" i="239" s="1"/>
  <c r="BA186" i="239"/>
  <c r="BA194" i="239"/>
  <c r="AY194" i="239"/>
  <c r="AZ194" i="239" s="1"/>
  <c r="AV210" i="239"/>
  <c r="AV204" i="238"/>
  <c r="AV210" i="238"/>
  <c r="AV116" i="238"/>
  <c r="AV194" i="238"/>
  <c r="AV155" i="238"/>
  <c r="B88" i="239"/>
  <c r="B131" i="239"/>
  <c r="AV34" i="239"/>
  <c r="AV73" i="239"/>
  <c r="BA159" i="239"/>
  <c r="AY159" i="239"/>
  <c r="AZ159" i="239" s="1"/>
  <c r="AV167" i="239"/>
  <c r="AV194" i="239"/>
  <c r="BA212" i="239"/>
  <c r="H45" i="239"/>
  <c r="AH135" i="239"/>
  <c r="AH92" i="239"/>
  <c r="H174" i="239"/>
  <c r="AY106" i="239"/>
  <c r="AZ106" i="239" s="1"/>
  <c r="AY122" i="239"/>
  <c r="AZ122" i="239" s="1"/>
  <c r="AY145" i="239"/>
  <c r="AZ145" i="239" s="1"/>
  <c r="AY161" i="239"/>
  <c r="AZ161" i="239" s="1"/>
  <c r="AY184" i="239"/>
  <c r="AZ184" i="239" s="1"/>
  <c r="AY200" i="239"/>
  <c r="AZ200" i="239" s="1"/>
  <c r="AH49" i="239"/>
  <c r="H131" i="239"/>
  <c r="BA112" i="238"/>
  <c r="AY112" i="238"/>
  <c r="AZ112" i="238" s="1"/>
  <c r="AY124" i="238"/>
  <c r="AZ124" i="238" s="1"/>
  <c r="BA124" i="238"/>
  <c r="BA155" i="238"/>
  <c r="AY155" i="238"/>
  <c r="AZ155" i="238" s="1"/>
  <c r="BA165" i="238"/>
  <c r="AY165" i="238"/>
  <c r="AZ165" i="238" s="1"/>
  <c r="BA169" i="238"/>
  <c r="AY169" i="238"/>
  <c r="AZ169" i="238" s="1"/>
  <c r="BA34" i="238"/>
  <c r="AY34" i="238"/>
  <c r="AZ34" i="238" s="1"/>
  <c r="BA73" i="238"/>
  <c r="AY73" i="238"/>
  <c r="AZ73" i="238" s="1"/>
  <c r="BA22" i="238"/>
  <c r="AY22" i="238"/>
  <c r="AZ22" i="238" s="1"/>
  <c r="BA61" i="238"/>
  <c r="AY61" i="238"/>
  <c r="AZ61" i="238" s="1"/>
  <c r="BA100" i="238"/>
  <c r="AY100" i="238"/>
  <c r="AZ100" i="238" s="1"/>
  <c r="BA149" i="238"/>
  <c r="AY149" i="238"/>
  <c r="AZ149" i="238" s="1"/>
  <c r="AY186" i="238"/>
  <c r="AZ186" i="238" s="1"/>
  <c r="BA186" i="238"/>
  <c r="BA190" i="238"/>
  <c r="AY190" i="238"/>
  <c r="AZ190" i="238" s="1"/>
  <c r="BA194" i="238"/>
  <c r="AY194" i="238"/>
  <c r="AZ194" i="238" s="1"/>
  <c r="BA204" i="238"/>
  <c r="AY204" i="238"/>
  <c r="AZ204" i="238" s="1"/>
  <c r="BA102" i="238"/>
  <c r="BA116" i="238"/>
  <c r="AY116" i="238"/>
  <c r="AZ116" i="238" s="1"/>
  <c r="AY208" i="238"/>
  <c r="AZ208" i="238" s="1"/>
  <c r="BA208" i="238"/>
  <c r="BA24" i="238"/>
  <c r="BA63" i="238"/>
  <c r="BA38" i="238"/>
  <c r="AY38" i="238"/>
  <c r="AZ38" i="238" s="1"/>
  <c r="BA77" i="238"/>
  <c r="AY77" i="238"/>
  <c r="AZ77" i="238" s="1"/>
  <c r="BA110" i="238"/>
  <c r="AY110" i="238"/>
  <c r="AZ110" i="238" s="1"/>
  <c r="BA118" i="238"/>
  <c r="AY163" i="238"/>
  <c r="AZ163" i="238" s="1"/>
  <c r="BA163" i="238"/>
  <c r="BA167" i="238"/>
  <c r="AY167" i="238"/>
  <c r="AZ167" i="238" s="1"/>
  <c r="AY14" i="238"/>
  <c r="AZ14" i="238" s="1"/>
  <c r="BA14" i="238"/>
  <c r="BA26" i="238"/>
  <c r="AY26" i="238"/>
  <c r="AZ26" i="238" s="1"/>
  <c r="BA65" i="238"/>
  <c r="AY65" i="238"/>
  <c r="AZ65" i="238" s="1"/>
  <c r="BA104" i="238"/>
  <c r="AY104" i="238"/>
  <c r="AZ104" i="238" s="1"/>
  <c r="BA126" i="238"/>
  <c r="AY126" i="238"/>
  <c r="AZ126" i="238" s="1"/>
  <c r="AY147" i="238"/>
  <c r="AZ147" i="238" s="1"/>
  <c r="BA147" i="238"/>
  <c r="B88" i="238"/>
  <c r="B131" i="238"/>
  <c r="B174" i="238"/>
  <c r="B45" i="238"/>
  <c r="BA120" i="238"/>
  <c r="AY120" i="238"/>
  <c r="AZ120" i="238" s="1"/>
  <c r="BA151" i="238"/>
  <c r="AY151" i="238"/>
  <c r="AZ151" i="238" s="1"/>
  <c r="AY157" i="238"/>
  <c r="AZ157" i="238" s="1"/>
  <c r="BA157" i="238"/>
  <c r="BA188" i="238"/>
  <c r="AY188" i="238"/>
  <c r="AZ188" i="238" s="1"/>
  <c r="BA192" i="238"/>
  <c r="AY192" i="238"/>
  <c r="AZ192" i="238" s="1"/>
  <c r="AY202" i="238"/>
  <c r="AZ202" i="238" s="1"/>
  <c r="BA202" i="238"/>
  <c r="BA206" i="238"/>
  <c r="AY206" i="238"/>
  <c r="AZ206" i="238" s="1"/>
  <c r="BA18" i="238"/>
  <c r="AY18" i="238"/>
  <c r="AZ18" i="238" s="1"/>
  <c r="AY30" i="238"/>
  <c r="AZ30" i="238" s="1"/>
  <c r="BA30" i="238"/>
  <c r="BA57" i="238"/>
  <c r="AY57" i="238"/>
  <c r="AZ57" i="238" s="1"/>
  <c r="AY69" i="238"/>
  <c r="AZ69" i="238" s="1"/>
  <c r="BA69" i="238"/>
  <c r="BA81" i="238"/>
  <c r="AY81" i="238"/>
  <c r="AZ81" i="238" s="1"/>
  <c r="AY108" i="238"/>
  <c r="AZ108" i="238" s="1"/>
  <c r="BA108" i="238"/>
  <c r="BA210" i="238"/>
  <c r="AY210" i="238"/>
  <c r="AZ210" i="238" s="1"/>
  <c r="BA196" i="238"/>
  <c r="AV12" i="238"/>
  <c r="AV28" i="238"/>
  <c r="H45" i="238"/>
  <c r="AV67" i="238"/>
  <c r="AV83" i="238"/>
  <c r="AV106" i="238"/>
  <c r="AV122" i="238"/>
  <c r="AH135" i="238"/>
  <c r="AY143" i="238"/>
  <c r="AZ143" i="238" s="1"/>
  <c r="AV145" i="238"/>
  <c r="AY159" i="238"/>
  <c r="AZ159" i="238" s="1"/>
  <c r="AV161" i="238"/>
  <c r="AV184" i="238"/>
  <c r="AY198" i="238"/>
  <c r="AZ198" i="238" s="1"/>
  <c r="AV200" i="238"/>
  <c r="BA212" i="238"/>
  <c r="AY16" i="238"/>
  <c r="AZ16" i="238" s="1"/>
  <c r="AV18" i="238"/>
  <c r="AY32" i="238"/>
  <c r="AZ32" i="238" s="1"/>
  <c r="AV34" i="238"/>
  <c r="AY55" i="238"/>
  <c r="AZ55" i="238" s="1"/>
  <c r="AV57" i="238"/>
  <c r="AY71" i="238"/>
  <c r="AZ71" i="238" s="1"/>
  <c r="AV73" i="238"/>
  <c r="AV112" i="238"/>
  <c r="AH133" i="238"/>
  <c r="AV151" i="238"/>
  <c r="AV167" i="238"/>
  <c r="AV190" i="238"/>
  <c r="AV206" i="238"/>
  <c r="AV24" i="238"/>
  <c r="AV40" i="238"/>
  <c r="AV63" i="238"/>
  <c r="AV79" i="238"/>
  <c r="AH92" i="238"/>
  <c r="AV102" i="238"/>
  <c r="AV118" i="238"/>
  <c r="AV141" i="238"/>
  <c r="AV157" i="238"/>
  <c r="H174" i="238"/>
  <c r="AV196" i="238"/>
  <c r="AV212" i="238"/>
  <c r="AY12" i="238"/>
  <c r="AZ12" i="238" s="1"/>
  <c r="AV14" i="238"/>
  <c r="AY28" i="238"/>
  <c r="AZ28" i="238" s="1"/>
  <c r="AV30" i="238"/>
  <c r="AY67" i="238"/>
  <c r="AZ67" i="238" s="1"/>
  <c r="AV69" i="238"/>
  <c r="AY83" i="238"/>
  <c r="AZ83" i="238" s="1"/>
  <c r="AH90" i="238"/>
  <c r="AY106" i="238"/>
  <c r="AZ106" i="238" s="1"/>
  <c r="AV108" i="238"/>
  <c r="AY122" i="238"/>
  <c r="AZ122" i="238" s="1"/>
  <c r="AV124" i="238"/>
  <c r="AY145" i="238"/>
  <c r="AZ145" i="238" s="1"/>
  <c r="AV147" i="238"/>
  <c r="AY161" i="238"/>
  <c r="AZ161" i="238" s="1"/>
  <c r="AV163" i="238"/>
  <c r="AY184" i="238"/>
  <c r="AZ184" i="238" s="1"/>
  <c r="AV186" i="238"/>
  <c r="AY200" i="238"/>
  <c r="AZ200" i="238" s="1"/>
  <c r="AV202" i="238"/>
  <c r="AY2" i="238"/>
  <c r="AV20" i="238"/>
  <c r="AV36" i="238"/>
  <c r="AH49" i="238"/>
  <c r="AV59" i="238"/>
  <c r="AV75" i="238"/>
  <c r="AV98" i="238"/>
  <c r="AV114" i="238"/>
  <c r="H131" i="238"/>
  <c r="AV153" i="238"/>
  <c r="AV169" i="238"/>
  <c r="AV192" i="238"/>
  <c r="AV208" i="238"/>
  <c r="AV26" i="238"/>
  <c r="AV65" i="238"/>
  <c r="AV81" i="238"/>
  <c r="AV104" i="238"/>
  <c r="AV120" i="238"/>
  <c r="AV143" i="238"/>
  <c r="AV159" i="238"/>
  <c r="AV198" i="238"/>
  <c r="AV16" i="238"/>
  <c r="AV32" i="238"/>
  <c r="AV55" i="238"/>
  <c r="AV71" i="238"/>
  <c r="AV110" i="238"/>
  <c r="AV126" i="238"/>
  <c r="AV149" i="238"/>
  <c r="AV165" i="238"/>
  <c r="AV188" i="238"/>
  <c r="AV34" i="237"/>
  <c r="BA184" i="237"/>
  <c r="AY184" i="237"/>
  <c r="AZ184" i="237" s="1"/>
  <c r="BA190" i="237"/>
  <c r="AY190" i="237"/>
  <c r="AZ190" i="237" s="1"/>
  <c r="AY202" i="237"/>
  <c r="AZ202" i="237" s="1"/>
  <c r="BA202" i="237"/>
  <c r="AV116" i="236"/>
  <c r="AY18" i="237"/>
  <c r="AZ18" i="237" s="1"/>
  <c r="BA26" i="237"/>
  <c r="AY26" i="237"/>
  <c r="AZ26" i="237" s="1"/>
  <c r="AV77" i="237"/>
  <c r="BA79" i="237"/>
  <c r="BA104" i="237"/>
  <c r="AY104" i="237"/>
  <c r="AZ104" i="237" s="1"/>
  <c r="BA141" i="237"/>
  <c r="AV77" i="236"/>
  <c r="AH47" i="237"/>
  <c r="AH90" i="237"/>
  <c r="AH133" i="237"/>
  <c r="BA12" i="237"/>
  <c r="AY12" i="237"/>
  <c r="AZ12" i="237" s="1"/>
  <c r="AY16" i="237"/>
  <c r="AZ16" i="237" s="1"/>
  <c r="BA67" i="237"/>
  <c r="AY67" i="237"/>
  <c r="AZ67" i="237" s="1"/>
  <c r="AY108" i="237"/>
  <c r="AZ108" i="237" s="1"/>
  <c r="BA108" i="237"/>
  <c r="BA122" i="237"/>
  <c r="AY122" i="237"/>
  <c r="AZ122" i="237" s="1"/>
  <c r="BA161" i="237"/>
  <c r="AY161" i="237"/>
  <c r="AZ161" i="237" s="1"/>
  <c r="BA167" i="237"/>
  <c r="AY167" i="237"/>
  <c r="AZ167" i="237" s="1"/>
  <c r="BA206" i="237"/>
  <c r="AY206" i="237"/>
  <c r="AZ206" i="237" s="1"/>
  <c r="AY30" i="237"/>
  <c r="AZ30" i="237" s="1"/>
  <c r="BA30" i="237"/>
  <c r="BA81" i="237"/>
  <c r="AY81" i="237"/>
  <c r="AZ81" i="237" s="1"/>
  <c r="BA143" i="237"/>
  <c r="AY143" i="237"/>
  <c r="AZ143" i="237" s="1"/>
  <c r="BA200" i="237"/>
  <c r="AY200" i="237"/>
  <c r="AZ200" i="237" s="1"/>
  <c r="AV61" i="237"/>
  <c r="AV116" i="237"/>
  <c r="AY147" i="237"/>
  <c r="AZ147" i="237" s="1"/>
  <c r="BA147" i="237"/>
  <c r="AV155" i="237"/>
  <c r="AV204" i="236"/>
  <c r="AV210" i="236"/>
  <c r="AV100" i="236"/>
  <c r="AV61" i="236"/>
  <c r="AV22" i="236"/>
  <c r="AY2" i="237"/>
  <c r="B88" i="237"/>
  <c r="B131" i="237"/>
  <c r="B174" i="237"/>
  <c r="AV20" i="237"/>
  <c r="AV22" i="237"/>
  <c r="AV38" i="237"/>
  <c r="BA106" i="237"/>
  <c r="AY106" i="237"/>
  <c r="AZ106" i="237" s="1"/>
  <c r="AH176" i="237"/>
  <c r="AY186" i="237"/>
  <c r="AZ186" i="237" s="1"/>
  <c r="BA186" i="237"/>
  <c r="AV194" i="237"/>
  <c r="BA196" i="237"/>
  <c r="AY14" i="237"/>
  <c r="AZ14" i="237" s="1"/>
  <c r="BA14" i="237"/>
  <c r="AH178" i="237"/>
  <c r="AH49" i="237"/>
  <c r="AH92" i="237"/>
  <c r="AH135" i="237"/>
  <c r="BA28" i="237"/>
  <c r="AY28" i="237"/>
  <c r="AZ28" i="237" s="1"/>
  <c r="BA34" i="237"/>
  <c r="AY34" i="237"/>
  <c r="AZ34" i="237" s="1"/>
  <c r="BA65" i="237"/>
  <c r="AY65" i="237"/>
  <c r="AZ65" i="237" s="1"/>
  <c r="BA120" i="237"/>
  <c r="AY120" i="237"/>
  <c r="AZ120" i="237" s="1"/>
  <c r="BA159" i="237"/>
  <c r="AY159" i="237"/>
  <c r="AZ159" i="237" s="1"/>
  <c r="AV155" i="236"/>
  <c r="AV194" i="236"/>
  <c r="AV204" i="237"/>
  <c r="AV188" i="237"/>
  <c r="AV165" i="237"/>
  <c r="AV149" i="237"/>
  <c r="AV126" i="237"/>
  <c r="AV110" i="237"/>
  <c r="AV71" i="237"/>
  <c r="AV55" i="237"/>
  <c r="AV32" i="237"/>
  <c r="AV16" i="237"/>
  <c r="AV198" i="237"/>
  <c r="AV159" i="237"/>
  <c r="AV143" i="237"/>
  <c r="AV120" i="237"/>
  <c r="AV104" i="237"/>
  <c r="AV81" i="237"/>
  <c r="AV65" i="237"/>
  <c r="AV26" i="237"/>
  <c r="AV208" i="237"/>
  <c r="AV192" i="237"/>
  <c r="AV169" i="237"/>
  <c r="AV153" i="237"/>
  <c r="AV114" i="237"/>
  <c r="AV98" i="237"/>
  <c r="AV75" i="237"/>
  <c r="AV59" i="237"/>
  <c r="AV36" i="237"/>
  <c r="AV202" i="237"/>
  <c r="AV186" i="237"/>
  <c r="AV163" i="237"/>
  <c r="AV147" i="237"/>
  <c r="AV124" i="237"/>
  <c r="AV108" i="237"/>
  <c r="AV69" i="237"/>
  <c r="AV30" i="237"/>
  <c r="AV14" i="237"/>
  <c r="AV212" i="237"/>
  <c r="AV196" i="237"/>
  <c r="AV157" i="237"/>
  <c r="AV141" i="237"/>
  <c r="AV118" i="237"/>
  <c r="AV102" i="237"/>
  <c r="AV79" i="237"/>
  <c r="AV63" i="237"/>
  <c r="AV40" i="237"/>
  <c r="AV24" i="237"/>
  <c r="AV206" i="237"/>
  <c r="AV190" i="237"/>
  <c r="AV167" i="237"/>
  <c r="AV151" i="237"/>
  <c r="AV112" i="237"/>
  <c r="AV73" i="237"/>
  <c r="AV200" i="237"/>
  <c r="AV184" i="237"/>
  <c r="AV161" i="237"/>
  <c r="AV145" i="237"/>
  <c r="AV122" i="237"/>
  <c r="AV106" i="237"/>
  <c r="AV83" i="237"/>
  <c r="AV67" i="237"/>
  <c r="AV28" i="237"/>
  <c r="AV12" i="237"/>
  <c r="BA24" i="237"/>
  <c r="AV57" i="237"/>
  <c r="AY69" i="237"/>
  <c r="AZ69" i="237" s="1"/>
  <c r="BA69" i="237"/>
  <c r="BA83" i="237"/>
  <c r="AY83" i="237"/>
  <c r="AZ83" i="237" s="1"/>
  <c r="AV100" i="237"/>
  <c r="AY124" i="237"/>
  <c r="AZ124" i="237" s="1"/>
  <c r="BA124" i="237"/>
  <c r="BA145" i="237"/>
  <c r="AY145" i="237"/>
  <c r="AZ145" i="237" s="1"/>
  <c r="BA151" i="237"/>
  <c r="AY151" i="237"/>
  <c r="AZ151" i="237" s="1"/>
  <c r="AY163" i="237"/>
  <c r="AZ163" i="237" s="1"/>
  <c r="BA163" i="237"/>
  <c r="BA198" i="237"/>
  <c r="AY198" i="237"/>
  <c r="AZ198" i="237" s="1"/>
  <c r="AV210" i="237"/>
  <c r="H45" i="237"/>
  <c r="AY204" i="237"/>
  <c r="AZ204" i="237" s="1"/>
  <c r="AY38" i="237"/>
  <c r="AZ38" i="237" s="1"/>
  <c r="AY61" i="237"/>
  <c r="AZ61" i="237" s="1"/>
  <c r="AY77" i="237"/>
  <c r="AZ77" i="237" s="1"/>
  <c r="AY100" i="237"/>
  <c r="AZ100" i="237" s="1"/>
  <c r="AY116" i="237"/>
  <c r="AZ116" i="237" s="1"/>
  <c r="AY155" i="237"/>
  <c r="AZ155" i="237" s="1"/>
  <c r="H174" i="237"/>
  <c r="AY194" i="237"/>
  <c r="AZ194" i="237" s="1"/>
  <c r="AY210" i="237"/>
  <c r="AZ210" i="237" s="1"/>
  <c r="H131" i="237"/>
  <c r="BA116" i="236"/>
  <c r="AY116" i="236"/>
  <c r="AZ116" i="236" s="1"/>
  <c r="AY14" i="236"/>
  <c r="AZ14" i="236" s="1"/>
  <c r="BA14" i="236"/>
  <c r="BA26" i="236"/>
  <c r="AY26" i="236"/>
  <c r="AZ26" i="236" s="1"/>
  <c r="BA40" i="236"/>
  <c r="BA65" i="236"/>
  <c r="AY65" i="236"/>
  <c r="AZ65" i="236" s="1"/>
  <c r="BA79" i="236"/>
  <c r="BA104" i="236"/>
  <c r="AY104" i="236"/>
  <c r="AZ104" i="236" s="1"/>
  <c r="BA118" i="236"/>
  <c r="BA143" i="236"/>
  <c r="AY143" i="236"/>
  <c r="AZ143" i="236" s="1"/>
  <c r="AY147" i="236"/>
  <c r="AZ147" i="236" s="1"/>
  <c r="BA147" i="236"/>
  <c r="BA159" i="236"/>
  <c r="AY159" i="236"/>
  <c r="AZ159" i="236" s="1"/>
  <c r="AY186" i="236"/>
  <c r="AZ186" i="236" s="1"/>
  <c r="BA186" i="236"/>
  <c r="BA198" i="236"/>
  <c r="AY198" i="236"/>
  <c r="AZ198" i="236" s="1"/>
  <c r="BA77" i="236"/>
  <c r="AY77" i="236"/>
  <c r="AZ77" i="236" s="1"/>
  <c r="BA18" i="236"/>
  <c r="AY18" i="236"/>
  <c r="AZ18" i="236" s="1"/>
  <c r="AY30" i="236"/>
  <c r="AZ30" i="236" s="1"/>
  <c r="BA30" i="236"/>
  <c r="BA57" i="236"/>
  <c r="AY57" i="236"/>
  <c r="AZ57" i="236" s="1"/>
  <c r="AY69" i="236"/>
  <c r="AZ69" i="236" s="1"/>
  <c r="BA69" i="236"/>
  <c r="BA81" i="236"/>
  <c r="AY81" i="236"/>
  <c r="AZ81" i="236" s="1"/>
  <c r="AY108" i="236"/>
  <c r="AZ108" i="236" s="1"/>
  <c r="BA108" i="236"/>
  <c r="BA120" i="236"/>
  <c r="AY120" i="236"/>
  <c r="AZ120" i="236" s="1"/>
  <c r="AY202" i="236"/>
  <c r="AZ202" i="236" s="1"/>
  <c r="BA202" i="236"/>
  <c r="B88" i="236"/>
  <c r="B131" i="236"/>
  <c r="B174" i="236"/>
  <c r="B45" i="236"/>
  <c r="BA151" i="236"/>
  <c r="AY151" i="236"/>
  <c r="AZ151" i="236" s="1"/>
  <c r="AY163" i="236"/>
  <c r="AZ163" i="236" s="1"/>
  <c r="BA163" i="236"/>
  <c r="BA190" i="236"/>
  <c r="AY190" i="236"/>
  <c r="AZ190" i="236" s="1"/>
  <c r="BA206" i="236"/>
  <c r="AY206" i="236"/>
  <c r="AZ206" i="236" s="1"/>
  <c r="BA34" i="236"/>
  <c r="AY34" i="236"/>
  <c r="AZ34" i="236" s="1"/>
  <c r="BA73" i="236"/>
  <c r="AY73" i="236"/>
  <c r="AZ73" i="236" s="1"/>
  <c r="BA112" i="236"/>
  <c r="AY112" i="236"/>
  <c r="AZ112" i="236" s="1"/>
  <c r="AY124" i="236"/>
  <c r="AZ124" i="236" s="1"/>
  <c r="BA124" i="236"/>
  <c r="BA38" i="236"/>
  <c r="AY38" i="236"/>
  <c r="AZ38" i="236" s="1"/>
  <c r="BA22" i="236"/>
  <c r="AY22" i="236"/>
  <c r="AZ22" i="236" s="1"/>
  <c r="BA61" i="236"/>
  <c r="AY61" i="236"/>
  <c r="AZ61" i="236" s="1"/>
  <c r="BA100" i="236"/>
  <c r="AY100" i="236"/>
  <c r="AZ100" i="236" s="1"/>
  <c r="BA167" i="236"/>
  <c r="AY167" i="236"/>
  <c r="AZ167" i="236" s="1"/>
  <c r="BA155" i="236"/>
  <c r="AY155" i="236"/>
  <c r="AZ155" i="236" s="1"/>
  <c r="BA194" i="236"/>
  <c r="AY194" i="236"/>
  <c r="AZ194" i="236" s="1"/>
  <c r="BA210" i="236"/>
  <c r="AY210" i="236"/>
  <c r="AZ210" i="236" s="1"/>
  <c r="BA212" i="236"/>
  <c r="AV12" i="236"/>
  <c r="AV28" i="236"/>
  <c r="H45" i="236"/>
  <c r="AV67" i="236"/>
  <c r="AV83" i="236"/>
  <c r="AV106" i="236"/>
  <c r="AV122" i="236"/>
  <c r="AH135" i="236"/>
  <c r="AV145" i="236"/>
  <c r="AV161" i="236"/>
  <c r="AV184" i="236"/>
  <c r="AV200" i="236"/>
  <c r="AY16" i="236"/>
  <c r="AZ16" i="236" s="1"/>
  <c r="AV18" i="236"/>
  <c r="AY32" i="236"/>
  <c r="AZ32" i="236" s="1"/>
  <c r="AV34" i="236"/>
  <c r="AY55" i="236"/>
  <c r="AZ55" i="236" s="1"/>
  <c r="AV57" i="236"/>
  <c r="AY71" i="236"/>
  <c r="AZ71" i="236" s="1"/>
  <c r="AV73" i="236"/>
  <c r="AY110" i="236"/>
  <c r="AZ110" i="236" s="1"/>
  <c r="AV112" i="236"/>
  <c r="AY126" i="236"/>
  <c r="AZ126" i="236" s="1"/>
  <c r="AH133" i="236"/>
  <c r="AY149" i="236"/>
  <c r="AZ149" i="236" s="1"/>
  <c r="AV151" i="236"/>
  <c r="AY165" i="236"/>
  <c r="AZ165" i="236" s="1"/>
  <c r="AV167" i="236"/>
  <c r="AY188" i="236"/>
  <c r="AZ188" i="236" s="1"/>
  <c r="AV190" i="236"/>
  <c r="AY204" i="236"/>
  <c r="AZ204" i="236" s="1"/>
  <c r="AV206" i="236"/>
  <c r="AV24" i="236"/>
  <c r="AV40" i="236"/>
  <c r="AV63" i="236"/>
  <c r="AV79" i="236"/>
  <c r="AH92" i="236"/>
  <c r="AV102" i="236"/>
  <c r="AV118" i="236"/>
  <c r="AV141" i="236"/>
  <c r="AV157" i="236"/>
  <c r="H174" i="236"/>
  <c r="AV196" i="236"/>
  <c r="AV212" i="236"/>
  <c r="AY12" i="236"/>
  <c r="AZ12" i="236" s="1"/>
  <c r="AV14" i="236"/>
  <c r="AY28" i="236"/>
  <c r="AZ28" i="236" s="1"/>
  <c r="AV30" i="236"/>
  <c r="AY67" i="236"/>
  <c r="AZ67" i="236" s="1"/>
  <c r="AV69" i="236"/>
  <c r="AY83" i="236"/>
  <c r="AZ83" i="236" s="1"/>
  <c r="AH90" i="236"/>
  <c r="AY106" i="236"/>
  <c r="AZ106" i="236" s="1"/>
  <c r="AV108" i="236"/>
  <c r="AY122" i="236"/>
  <c r="AZ122" i="236" s="1"/>
  <c r="AV124" i="236"/>
  <c r="AY145" i="236"/>
  <c r="AZ145" i="236" s="1"/>
  <c r="AV147" i="236"/>
  <c r="AY161" i="236"/>
  <c r="AZ161" i="236" s="1"/>
  <c r="AV163" i="236"/>
  <c r="AY184" i="236"/>
  <c r="AZ184" i="236" s="1"/>
  <c r="AV186" i="236"/>
  <c r="AY200" i="236"/>
  <c r="AZ200" i="236" s="1"/>
  <c r="AV202" i="236"/>
  <c r="AY2" i="236"/>
  <c r="AV20" i="236"/>
  <c r="AV36" i="236"/>
  <c r="AH49" i="236"/>
  <c r="AV59" i="236"/>
  <c r="AV75" i="236"/>
  <c r="AV98" i="236"/>
  <c r="AV114" i="236"/>
  <c r="H131" i="236"/>
  <c r="AV153" i="236"/>
  <c r="AV169" i="236"/>
  <c r="AV192" i="236"/>
  <c r="AV208" i="236"/>
  <c r="AV26" i="236"/>
  <c r="AV65" i="236"/>
  <c r="AV81" i="236"/>
  <c r="AV104" i="236"/>
  <c r="AV120" i="236"/>
  <c r="AV143" i="236"/>
  <c r="AV159" i="236"/>
  <c r="AV198" i="236"/>
  <c r="AV16" i="236"/>
  <c r="AV32" i="236"/>
  <c r="AV55" i="236"/>
  <c r="AV71" i="236"/>
  <c r="AV110" i="236"/>
  <c r="AV126" i="236"/>
  <c r="AV149" i="236"/>
  <c r="AV165" i="236"/>
  <c r="AV188" i="236"/>
  <c r="AV22" i="234"/>
  <c r="AV63" i="234"/>
  <c r="AV194" i="234"/>
  <c r="AY20" i="235"/>
  <c r="AZ20" i="235" s="1"/>
  <c r="AV77" i="235"/>
  <c r="BA79" i="235"/>
  <c r="AY124" i="235"/>
  <c r="AZ124" i="235" s="1"/>
  <c r="BA124" i="235"/>
  <c r="BA151" i="235"/>
  <c r="AY151" i="235"/>
  <c r="AZ151" i="235" s="1"/>
  <c r="AY163" i="235"/>
  <c r="AZ163" i="235" s="1"/>
  <c r="BA163" i="235"/>
  <c r="BA190" i="235"/>
  <c r="AY190" i="235"/>
  <c r="AZ190" i="235" s="1"/>
  <c r="AY202" i="235"/>
  <c r="AZ202" i="235" s="1"/>
  <c r="BA202" i="235"/>
  <c r="AV116" i="234"/>
  <c r="AV38" i="235"/>
  <c r="BA65" i="235"/>
  <c r="AY65" i="235"/>
  <c r="AZ65" i="235" s="1"/>
  <c r="AV100" i="235"/>
  <c r="AV100" i="234"/>
  <c r="AY2" i="235"/>
  <c r="AV14" i="235"/>
  <c r="AY30" i="235"/>
  <c r="AZ30" i="235" s="1"/>
  <c r="BA30" i="235"/>
  <c r="BA57" i="235"/>
  <c r="AY57" i="235"/>
  <c r="AZ57" i="235" s="1"/>
  <c r="BA104" i="235"/>
  <c r="AY104" i="235"/>
  <c r="AZ104" i="235" s="1"/>
  <c r="AV24" i="234"/>
  <c r="AY14" i="235"/>
  <c r="AZ14" i="235" s="1"/>
  <c r="BA14" i="235"/>
  <c r="BA77" i="235"/>
  <c r="AY77" i="235"/>
  <c r="AZ77" i="235" s="1"/>
  <c r="AV61" i="234"/>
  <c r="AY16" i="235"/>
  <c r="AZ16" i="235" s="1"/>
  <c r="BA22" i="235"/>
  <c r="AY22" i="235"/>
  <c r="AZ22" i="235" s="1"/>
  <c r="AY69" i="235"/>
  <c r="AZ69" i="235" s="1"/>
  <c r="BA69" i="235"/>
  <c r="BA81" i="235"/>
  <c r="AY81" i="235"/>
  <c r="AZ81" i="235" s="1"/>
  <c r="BA116" i="235"/>
  <c r="AY116" i="235"/>
  <c r="AZ116" i="235" s="1"/>
  <c r="BA141" i="235"/>
  <c r="BA167" i="235"/>
  <c r="AY167" i="235"/>
  <c r="AZ167" i="235" s="1"/>
  <c r="BA206" i="235"/>
  <c r="AY206" i="235"/>
  <c r="AZ206" i="235" s="1"/>
  <c r="AV204" i="235"/>
  <c r="AV188" i="235"/>
  <c r="AV165" i="235"/>
  <c r="AV149" i="235"/>
  <c r="AV126" i="235"/>
  <c r="AV110" i="235"/>
  <c r="AV71" i="235"/>
  <c r="AV55" i="235"/>
  <c r="AV32" i="235"/>
  <c r="AV16" i="235"/>
  <c r="AV198" i="235"/>
  <c r="AV159" i="235"/>
  <c r="AV143" i="235"/>
  <c r="AV120" i="235"/>
  <c r="AV104" i="235"/>
  <c r="AV81" i="235"/>
  <c r="AV65" i="235"/>
  <c r="AV26" i="235"/>
  <c r="AV208" i="235"/>
  <c r="AV192" i="235"/>
  <c r="AV169" i="235"/>
  <c r="AV153" i="235"/>
  <c r="AV114" i="235"/>
  <c r="AV98" i="235"/>
  <c r="AV75" i="235"/>
  <c r="AV59" i="235"/>
  <c r="AV36" i="235"/>
  <c r="AV20" i="235"/>
  <c r="AV202" i="235"/>
  <c r="AV186" i="235"/>
  <c r="AV163" i="235"/>
  <c r="AV147" i="235"/>
  <c r="AV124" i="235"/>
  <c r="AV108" i="235"/>
  <c r="AV69" i="235"/>
  <c r="AV30" i="235"/>
  <c r="AV212" i="235"/>
  <c r="AV196" i="235"/>
  <c r="AV157" i="235"/>
  <c r="AV141" i="235"/>
  <c r="AV118" i="235"/>
  <c r="AV102" i="235"/>
  <c r="AV79" i="235"/>
  <c r="AV63" i="235"/>
  <c r="AV40" i="235"/>
  <c r="AV24" i="235"/>
  <c r="AV206" i="235"/>
  <c r="AV190" i="235"/>
  <c r="AV167" i="235"/>
  <c r="AV151" i="235"/>
  <c r="AV112" i="235"/>
  <c r="AV73" i="235"/>
  <c r="AV57" i="235"/>
  <c r="AV34" i="235"/>
  <c r="AV200" i="235"/>
  <c r="AV184" i="235"/>
  <c r="AV161" i="235"/>
  <c r="AV145" i="235"/>
  <c r="AV122" i="235"/>
  <c r="AV106" i="235"/>
  <c r="AV83" i="235"/>
  <c r="AV67" i="235"/>
  <c r="AV28" i="235"/>
  <c r="AV12" i="235"/>
  <c r="BA112" i="235"/>
  <c r="AY112" i="235"/>
  <c r="AZ112" i="235" s="1"/>
  <c r="AV22" i="235"/>
  <c r="BA34" i="235"/>
  <c r="AY34" i="235"/>
  <c r="AZ34" i="235" s="1"/>
  <c r="AV116" i="235"/>
  <c r="BA155" i="235"/>
  <c r="AY155" i="235"/>
  <c r="AZ155" i="235" s="1"/>
  <c r="BA194" i="235"/>
  <c r="AY194" i="235"/>
  <c r="AZ194" i="235" s="1"/>
  <c r="AV204" i="234"/>
  <c r="AV210" i="234"/>
  <c r="AV40" i="234"/>
  <c r="AV155" i="234"/>
  <c r="AH47" i="235"/>
  <c r="AH90" i="235"/>
  <c r="AH133" i="235"/>
  <c r="BA61" i="235"/>
  <c r="AY61" i="235"/>
  <c r="AZ61" i="235" s="1"/>
  <c r="BA73" i="235"/>
  <c r="AY73" i="235"/>
  <c r="AZ73" i="235" s="1"/>
  <c r="AY108" i="235"/>
  <c r="AZ108" i="235" s="1"/>
  <c r="BA108" i="235"/>
  <c r="BA143" i="235"/>
  <c r="AY143" i="235"/>
  <c r="AZ143" i="235" s="1"/>
  <c r="AV155" i="235"/>
  <c r="BA157" i="235"/>
  <c r="AV194" i="235"/>
  <c r="BA196" i="235"/>
  <c r="AV38" i="234"/>
  <c r="B88" i="235"/>
  <c r="B131" i="235"/>
  <c r="B174" i="235"/>
  <c r="BA18" i="235"/>
  <c r="AY18" i="235"/>
  <c r="AZ18" i="235" s="1"/>
  <c r="AV61" i="235"/>
  <c r="BA63" i="235"/>
  <c r="BA120" i="235"/>
  <c r="AY120" i="235"/>
  <c r="AZ120" i="235" s="1"/>
  <c r="AH176" i="235"/>
  <c r="BA210" i="235"/>
  <c r="AY210" i="235"/>
  <c r="AZ210" i="235" s="1"/>
  <c r="AV26" i="234"/>
  <c r="BA26" i="235"/>
  <c r="AY26" i="235"/>
  <c r="AZ26" i="235" s="1"/>
  <c r="BA38" i="235"/>
  <c r="AY38" i="235"/>
  <c r="AZ38" i="235" s="1"/>
  <c r="BA100" i="235"/>
  <c r="AY100" i="235"/>
  <c r="AZ100" i="235" s="1"/>
  <c r="AY147" i="235"/>
  <c r="AZ147" i="235" s="1"/>
  <c r="BA147" i="235"/>
  <c r="BA159" i="235"/>
  <c r="AY159" i="235"/>
  <c r="AZ159" i="235" s="1"/>
  <c r="AY186" i="235"/>
  <c r="AZ186" i="235" s="1"/>
  <c r="BA186" i="235"/>
  <c r="BA198" i="235"/>
  <c r="AY198" i="235"/>
  <c r="AZ198" i="235" s="1"/>
  <c r="AV210" i="235"/>
  <c r="BA212" i="235"/>
  <c r="H45" i="235"/>
  <c r="AH135" i="235"/>
  <c r="AY32" i="235"/>
  <c r="AZ32" i="235" s="1"/>
  <c r="AY55" i="235"/>
  <c r="AZ55" i="235" s="1"/>
  <c r="AY71" i="235"/>
  <c r="AZ71" i="235" s="1"/>
  <c r="AY149" i="235"/>
  <c r="AZ149" i="235" s="1"/>
  <c r="AY165" i="235"/>
  <c r="AZ165" i="235" s="1"/>
  <c r="AY188" i="235"/>
  <c r="AZ188" i="235" s="1"/>
  <c r="AY204" i="235"/>
  <c r="AZ204" i="235" s="1"/>
  <c r="AH92" i="235"/>
  <c r="H174" i="235"/>
  <c r="AY145" i="235"/>
  <c r="AZ145" i="235" s="1"/>
  <c r="AY161" i="235"/>
  <c r="AZ161" i="235" s="1"/>
  <c r="AY184" i="235"/>
  <c r="AZ184" i="235" s="1"/>
  <c r="AY200" i="235"/>
  <c r="AZ200" i="235" s="1"/>
  <c r="AH49" i="235"/>
  <c r="H131" i="235"/>
  <c r="BA18" i="234"/>
  <c r="AY18" i="234"/>
  <c r="AZ18" i="234" s="1"/>
  <c r="AY69" i="234"/>
  <c r="AZ69" i="234" s="1"/>
  <c r="BA69" i="234"/>
  <c r="BA102" i="234"/>
  <c r="BA157" i="234"/>
  <c r="BA204" i="234"/>
  <c r="AY204" i="234"/>
  <c r="AZ204" i="234" s="1"/>
  <c r="BA55" i="234"/>
  <c r="AY55" i="234"/>
  <c r="AZ55" i="234" s="1"/>
  <c r="AY61" i="234"/>
  <c r="AZ61" i="234" s="1"/>
  <c r="BA73" i="234"/>
  <c r="AY73" i="234"/>
  <c r="AZ73" i="234" s="1"/>
  <c r="BA116" i="234"/>
  <c r="AY116" i="234"/>
  <c r="AZ116" i="234" s="1"/>
  <c r="BA149" i="234"/>
  <c r="AY149" i="234"/>
  <c r="AZ149" i="234" s="1"/>
  <c r="AV32" i="233"/>
  <c r="BA16" i="234"/>
  <c r="AY16" i="234"/>
  <c r="AZ16" i="234" s="1"/>
  <c r="AY30" i="234"/>
  <c r="AZ30" i="234" s="1"/>
  <c r="BA30" i="234"/>
  <c r="AV24" i="233"/>
  <c r="AV210" i="233"/>
  <c r="AY14" i="234"/>
  <c r="AZ14" i="234" s="1"/>
  <c r="BA14" i="234"/>
  <c r="BA110" i="234"/>
  <c r="AY110" i="234"/>
  <c r="AZ110" i="234" s="1"/>
  <c r="BA118" i="234"/>
  <c r="BA165" i="234"/>
  <c r="AY165" i="234"/>
  <c r="AZ165" i="234" s="1"/>
  <c r="AY186" i="234"/>
  <c r="AZ186" i="234" s="1"/>
  <c r="BA186" i="234"/>
  <c r="AV63" i="233"/>
  <c r="AV55" i="233"/>
  <c r="BA12" i="234"/>
  <c r="AV16" i="233"/>
  <c r="B88" i="234"/>
  <c r="B131" i="234"/>
  <c r="B174" i="234"/>
  <c r="BA190" i="234"/>
  <c r="AY190" i="234"/>
  <c r="AZ190" i="234" s="1"/>
  <c r="AY192" i="234"/>
  <c r="AZ192" i="234" s="1"/>
  <c r="AY202" i="234"/>
  <c r="AZ202" i="234" s="1"/>
  <c r="BA202" i="234"/>
  <c r="AV204" i="233"/>
  <c r="AV77" i="233"/>
  <c r="AV71" i="233"/>
  <c r="AV61" i="233"/>
  <c r="AV116" i="233"/>
  <c r="AV100" i="233"/>
  <c r="AV155" i="233"/>
  <c r="AV40" i="233"/>
  <c r="AV194" i="233"/>
  <c r="BA34" i="234"/>
  <c r="AY34" i="234"/>
  <c r="AZ34" i="234" s="1"/>
  <c r="BA71" i="234"/>
  <c r="AY71" i="234"/>
  <c r="AZ71" i="234" s="1"/>
  <c r="BA126" i="234"/>
  <c r="AY126" i="234"/>
  <c r="AZ126" i="234" s="1"/>
  <c r="AY147" i="234"/>
  <c r="AZ147" i="234" s="1"/>
  <c r="BA147" i="234"/>
  <c r="BA206" i="234"/>
  <c r="AY206" i="234"/>
  <c r="AZ206" i="234" s="1"/>
  <c r="BA77" i="234"/>
  <c r="AY77" i="234"/>
  <c r="AZ77" i="234" s="1"/>
  <c r="AY108" i="234"/>
  <c r="AZ108" i="234" s="1"/>
  <c r="BA108" i="234"/>
  <c r="BA151" i="234"/>
  <c r="AY151" i="234"/>
  <c r="AZ151" i="234" s="1"/>
  <c r="AY163" i="234"/>
  <c r="AZ163" i="234" s="1"/>
  <c r="BA163" i="234"/>
  <c r="BA194" i="234"/>
  <c r="AY194" i="234"/>
  <c r="AZ194" i="234" s="1"/>
  <c r="BA112" i="234"/>
  <c r="AY112" i="234"/>
  <c r="AZ112" i="234" s="1"/>
  <c r="BA167" i="234"/>
  <c r="AY167" i="234"/>
  <c r="AZ167" i="234" s="1"/>
  <c r="BA210" i="234"/>
  <c r="AY210" i="234"/>
  <c r="AZ210" i="234" s="1"/>
  <c r="AV38" i="233"/>
  <c r="BA32" i="234"/>
  <c r="AY32" i="234"/>
  <c r="AZ32" i="234" s="1"/>
  <c r="BA57" i="234"/>
  <c r="AY57" i="234"/>
  <c r="AZ57" i="234" s="1"/>
  <c r="BA100" i="234"/>
  <c r="AY100" i="234"/>
  <c r="AZ100" i="234" s="1"/>
  <c r="AY124" i="234"/>
  <c r="AZ124" i="234" s="1"/>
  <c r="BA124" i="234"/>
  <c r="BA155" i="234"/>
  <c r="AY155" i="234"/>
  <c r="AZ155" i="234" s="1"/>
  <c r="BA188" i="234"/>
  <c r="AY188" i="234"/>
  <c r="AZ188" i="234" s="1"/>
  <c r="BA212" i="234"/>
  <c r="AV12" i="234"/>
  <c r="AV28" i="234"/>
  <c r="H45" i="234"/>
  <c r="AV67" i="234"/>
  <c r="AY81" i="234"/>
  <c r="AZ81" i="234" s="1"/>
  <c r="AV83" i="234"/>
  <c r="AY104" i="234"/>
  <c r="AZ104" i="234" s="1"/>
  <c r="AV106" i="234"/>
  <c r="AY120" i="234"/>
  <c r="AZ120" i="234" s="1"/>
  <c r="AV122" i="234"/>
  <c r="AH135" i="234"/>
  <c r="AY143" i="234"/>
  <c r="AZ143" i="234" s="1"/>
  <c r="AV145" i="234"/>
  <c r="AY159" i="234"/>
  <c r="AZ159" i="234" s="1"/>
  <c r="AV161" i="234"/>
  <c r="AV184" i="234"/>
  <c r="AY198" i="234"/>
  <c r="AZ198" i="234" s="1"/>
  <c r="AV200" i="234"/>
  <c r="AV18" i="234"/>
  <c r="AV34" i="234"/>
  <c r="AV57" i="234"/>
  <c r="AV73" i="234"/>
  <c r="AV112" i="234"/>
  <c r="AV151" i="234"/>
  <c r="AV167" i="234"/>
  <c r="AV190" i="234"/>
  <c r="AV206" i="234"/>
  <c r="AV79" i="234"/>
  <c r="AV102" i="234"/>
  <c r="AV118" i="234"/>
  <c r="AV141" i="234"/>
  <c r="AV157" i="234"/>
  <c r="AV196" i="234"/>
  <c r="AV212" i="234"/>
  <c r="AV14" i="234"/>
  <c r="AV30" i="234"/>
  <c r="AY67" i="234"/>
  <c r="AZ67" i="234" s="1"/>
  <c r="AV69" i="234"/>
  <c r="AY83" i="234"/>
  <c r="AZ83" i="234" s="1"/>
  <c r="AY106" i="234"/>
  <c r="AZ106" i="234" s="1"/>
  <c r="AV108" i="234"/>
  <c r="AY122" i="234"/>
  <c r="AZ122" i="234" s="1"/>
  <c r="AV124" i="234"/>
  <c r="AY145" i="234"/>
  <c r="AZ145" i="234" s="1"/>
  <c r="AV147" i="234"/>
  <c r="AY161" i="234"/>
  <c r="AZ161" i="234" s="1"/>
  <c r="AV163" i="234"/>
  <c r="AY184" i="234"/>
  <c r="AZ184" i="234" s="1"/>
  <c r="AV186" i="234"/>
  <c r="AY200" i="234"/>
  <c r="AZ200" i="234" s="1"/>
  <c r="AV202" i="234"/>
  <c r="AY2" i="234"/>
  <c r="AV20" i="234"/>
  <c r="AV36" i="234"/>
  <c r="AH49" i="234"/>
  <c r="AV59" i="234"/>
  <c r="AV75" i="234"/>
  <c r="AV98" i="234"/>
  <c r="AV114" i="234"/>
  <c r="AV153" i="234"/>
  <c r="AV169" i="234"/>
  <c r="AV192" i="234"/>
  <c r="AV208" i="234"/>
  <c r="AV65" i="234"/>
  <c r="AV81" i="234"/>
  <c r="AV104" i="234"/>
  <c r="AV120" i="234"/>
  <c r="AV143" i="234"/>
  <c r="AV159" i="234"/>
  <c r="AV198" i="234"/>
  <c r="AV16" i="234"/>
  <c r="AV32" i="234"/>
  <c r="AV55" i="234"/>
  <c r="AV71" i="234"/>
  <c r="AV110" i="234"/>
  <c r="AV126" i="234"/>
  <c r="AV149" i="234"/>
  <c r="AV165" i="234"/>
  <c r="AV188" i="234"/>
  <c r="AY40" i="233"/>
  <c r="AZ40" i="233" s="1"/>
  <c r="BA40" i="233"/>
  <c r="AY147" i="233"/>
  <c r="AZ147" i="233" s="1"/>
  <c r="BA147" i="233"/>
  <c r="B88" i="233"/>
  <c r="B131" i="233"/>
  <c r="B174" i="233"/>
  <c r="BA12" i="233"/>
  <c r="AY12" i="233"/>
  <c r="AZ12" i="233" s="1"/>
  <c r="BA18" i="233"/>
  <c r="B45" i="233"/>
  <c r="BA55" i="233"/>
  <c r="AY55" i="233"/>
  <c r="AZ55" i="233" s="1"/>
  <c r="BA83" i="233"/>
  <c r="AY83" i="233"/>
  <c r="AZ83" i="233" s="1"/>
  <c r="BA126" i="233"/>
  <c r="AY126" i="233"/>
  <c r="AZ126" i="233" s="1"/>
  <c r="AY108" i="233"/>
  <c r="AZ108" i="233" s="1"/>
  <c r="BA108" i="233"/>
  <c r="BA165" i="233"/>
  <c r="AY165" i="233"/>
  <c r="AZ165" i="233" s="1"/>
  <c r="AY30" i="233"/>
  <c r="AZ30" i="233" s="1"/>
  <c r="AY59" i="233"/>
  <c r="AZ59" i="233" s="1"/>
  <c r="BA63" i="233"/>
  <c r="BA67" i="233"/>
  <c r="AY67" i="233"/>
  <c r="AZ67" i="233" s="1"/>
  <c r="BA79" i="233"/>
  <c r="AY153" i="233"/>
  <c r="AZ153" i="233" s="1"/>
  <c r="BA184" i="233"/>
  <c r="AY184" i="233"/>
  <c r="AZ184" i="233" s="1"/>
  <c r="AY202" i="233"/>
  <c r="AZ202" i="233" s="1"/>
  <c r="BA202" i="233"/>
  <c r="BA145" i="233"/>
  <c r="AY145" i="233"/>
  <c r="AZ145" i="233" s="1"/>
  <c r="AY163" i="233"/>
  <c r="AZ163" i="233" s="1"/>
  <c r="BA163" i="233"/>
  <c r="BA106" i="233"/>
  <c r="AY106" i="233"/>
  <c r="AZ106" i="233" s="1"/>
  <c r="BA57" i="233"/>
  <c r="AY69" i="233"/>
  <c r="AZ69" i="233" s="1"/>
  <c r="BA102" i="233"/>
  <c r="AY124" i="233"/>
  <c r="AZ124" i="233" s="1"/>
  <c r="BA124" i="233"/>
  <c r="BA141" i="233"/>
  <c r="BA188" i="233"/>
  <c r="AY188" i="233"/>
  <c r="AZ188" i="233" s="1"/>
  <c r="BA71" i="233"/>
  <c r="AY71" i="233"/>
  <c r="AZ71" i="233" s="1"/>
  <c r="BA32" i="233"/>
  <c r="AY32" i="233"/>
  <c r="AZ32" i="233" s="1"/>
  <c r="BA110" i="233"/>
  <c r="AY110" i="233"/>
  <c r="AZ110" i="233" s="1"/>
  <c r="BA149" i="233"/>
  <c r="AY149" i="233"/>
  <c r="AZ149" i="233" s="1"/>
  <c r="BA200" i="233"/>
  <c r="AY200" i="233"/>
  <c r="AZ200" i="233" s="1"/>
  <c r="BA28" i="233"/>
  <c r="AY28" i="233"/>
  <c r="AZ28" i="233" s="1"/>
  <c r="AY14" i="233"/>
  <c r="AZ14" i="233" s="1"/>
  <c r="BA16" i="233"/>
  <c r="AY16" i="233"/>
  <c r="AZ16" i="233" s="1"/>
  <c r="BA26" i="233"/>
  <c r="AY36" i="233"/>
  <c r="AZ36" i="233" s="1"/>
  <c r="BA161" i="233"/>
  <c r="AY161" i="233"/>
  <c r="AZ161" i="233" s="1"/>
  <c r="BA196" i="233"/>
  <c r="BA210" i="233"/>
  <c r="AY210" i="233"/>
  <c r="AZ210" i="233" s="1"/>
  <c r="BA122" i="233"/>
  <c r="AY122" i="233"/>
  <c r="AZ122" i="233" s="1"/>
  <c r="AY186" i="233"/>
  <c r="AZ186" i="233" s="1"/>
  <c r="BA186" i="233"/>
  <c r="BA204" i="233"/>
  <c r="AY204" i="233"/>
  <c r="AZ204" i="233" s="1"/>
  <c r="AV12" i="233"/>
  <c r="AV28" i="233"/>
  <c r="H45" i="233"/>
  <c r="AV67" i="233"/>
  <c r="AY81" i="233"/>
  <c r="AZ81" i="233" s="1"/>
  <c r="AV83" i="233"/>
  <c r="AY104" i="233"/>
  <c r="AZ104" i="233" s="1"/>
  <c r="AV106" i="233"/>
  <c r="AY120" i="233"/>
  <c r="AZ120" i="233" s="1"/>
  <c r="AV122" i="233"/>
  <c r="AH135" i="233"/>
  <c r="AY143" i="233"/>
  <c r="AZ143" i="233" s="1"/>
  <c r="AV145" i="233"/>
  <c r="AY159" i="233"/>
  <c r="AZ159" i="233" s="1"/>
  <c r="AV161" i="233"/>
  <c r="AV184" i="233"/>
  <c r="AY198" i="233"/>
  <c r="AZ198" i="233" s="1"/>
  <c r="AV200" i="233"/>
  <c r="AV18" i="233"/>
  <c r="AV34" i="233"/>
  <c r="AV57" i="233"/>
  <c r="AV73" i="233"/>
  <c r="AV112" i="233"/>
  <c r="AH133" i="233"/>
  <c r="AV151" i="233"/>
  <c r="AV167" i="233"/>
  <c r="AV190" i="233"/>
  <c r="AV206" i="233"/>
  <c r="AV79" i="233"/>
  <c r="AV102" i="233"/>
  <c r="AV118" i="233"/>
  <c r="AV141" i="233"/>
  <c r="AV157" i="233"/>
  <c r="H174" i="233"/>
  <c r="AV196" i="233"/>
  <c r="AV212" i="233"/>
  <c r="AV14" i="233"/>
  <c r="AV30" i="233"/>
  <c r="AV69" i="233"/>
  <c r="AH90" i="233"/>
  <c r="AV108" i="233"/>
  <c r="AV124" i="233"/>
  <c r="AV147" i="233"/>
  <c r="AV163" i="233"/>
  <c r="AV186" i="233"/>
  <c r="AV202" i="233"/>
  <c r="AY2" i="233"/>
  <c r="AV20" i="233"/>
  <c r="AV36" i="233"/>
  <c r="AH49" i="233"/>
  <c r="AV59" i="233"/>
  <c r="AY73" i="233"/>
  <c r="AZ73" i="233" s="1"/>
  <c r="AV75" i="233"/>
  <c r="AV98" i="233"/>
  <c r="AY112" i="233"/>
  <c r="AZ112" i="233" s="1"/>
  <c r="AV114" i="233"/>
  <c r="AY151" i="233"/>
  <c r="AZ151" i="233" s="1"/>
  <c r="AV153" i="233"/>
  <c r="AY167" i="233"/>
  <c r="AZ167" i="233" s="1"/>
  <c r="AV169" i="233"/>
  <c r="AY190" i="233"/>
  <c r="AZ190" i="233" s="1"/>
  <c r="AV192" i="233"/>
  <c r="AY206" i="233"/>
  <c r="AZ206" i="233" s="1"/>
  <c r="AV208" i="233"/>
  <c r="AV26" i="233"/>
  <c r="AV65" i="233"/>
  <c r="AV81" i="233"/>
  <c r="AV104" i="233"/>
  <c r="AV120" i="233"/>
  <c r="AV143" i="233"/>
  <c r="AV159" i="233"/>
  <c r="AV198" i="233"/>
  <c r="AV110" i="233"/>
  <c r="AV126" i="233"/>
  <c r="AV149" i="233"/>
  <c r="AV165" i="233"/>
  <c r="AV188" i="233"/>
  <c r="BA65" i="232"/>
  <c r="AY65" i="232"/>
  <c r="AZ65" i="232" s="1"/>
  <c r="B88" i="232"/>
  <c r="B131" i="232"/>
  <c r="B174" i="232"/>
  <c r="BA81" i="232"/>
  <c r="AY81" i="232"/>
  <c r="AZ81" i="232" s="1"/>
  <c r="AY163" i="232"/>
  <c r="AZ163" i="232" s="1"/>
  <c r="BA163" i="232"/>
  <c r="BA190" i="232"/>
  <c r="AY190" i="232"/>
  <c r="AZ190" i="232" s="1"/>
  <c r="H88" i="232"/>
  <c r="H131" i="232"/>
  <c r="H174" i="232"/>
  <c r="H45" i="232"/>
  <c r="AY20" i="232"/>
  <c r="AZ20" i="232" s="1"/>
  <c r="BA26" i="232"/>
  <c r="AY26" i="232"/>
  <c r="AZ26" i="232" s="1"/>
  <c r="BA32" i="232"/>
  <c r="BA57" i="232"/>
  <c r="AY57" i="232"/>
  <c r="AZ57" i="232" s="1"/>
  <c r="AY59" i="232"/>
  <c r="AZ59" i="232" s="1"/>
  <c r="AY69" i="232"/>
  <c r="AZ69" i="232" s="1"/>
  <c r="BA69" i="232"/>
  <c r="AY98" i="232"/>
  <c r="AZ98" i="232" s="1"/>
  <c r="AY108" i="232"/>
  <c r="AZ108" i="232" s="1"/>
  <c r="BA108" i="232"/>
  <c r="BA151" i="232"/>
  <c r="AY151" i="232"/>
  <c r="AZ151" i="232" s="1"/>
  <c r="AY153" i="232"/>
  <c r="AZ153" i="232" s="1"/>
  <c r="AV204" i="232"/>
  <c r="AV188" i="232"/>
  <c r="AV165" i="232"/>
  <c r="AV149" i="232"/>
  <c r="AV126" i="232"/>
  <c r="AV110" i="232"/>
  <c r="AV71" i="232"/>
  <c r="AV55" i="232"/>
  <c r="AV32" i="232"/>
  <c r="AV16" i="232"/>
  <c r="AV198" i="232"/>
  <c r="AV159" i="232"/>
  <c r="AV143" i="232"/>
  <c r="AV120" i="232"/>
  <c r="AV104" i="232"/>
  <c r="AV81" i="232"/>
  <c r="AV65" i="232"/>
  <c r="AV208" i="232"/>
  <c r="AV192" i="232"/>
  <c r="AV169" i="232"/>
  <c r="AV153" i="232"/>
  <c r="AV114" i="232"/>
  <c r="AV98" i="232"/>
  <c r="AV75" i="232"/>
  <c r="AV59" i="232"/>
  <c r="AV36" i="232"/>
  <c r="AV20" i="232"/>
  <c r="AV202" i="232"/>
  <c r="AV186" i="232"/>
  <c r="AV163" i="232"/>
  <c r="AV147" i="232"/>
  <c r="AV124" i="232"/>
  <c r="AV108" i="232"/>
  <c r="AV69" i="232"/>
  <c r="AV212" i="232"/>
  <c r="AV196" i="232"/>
  <c r="AV157" i="232"/>
  <c r="AV141" i="232"/>
  <c r="AV118" i="232"/>
  <c r="AV102" i="232"/>
  <c r="AV79" i="232"/>
  <c r="AV63" i="232"/>
  <c r="AV40" i="232"/>
  <c r="AV24" i="232"/>
  <c r="AV206" i="232"/>
  <c r="AV190" i="232"/>
  <c r="AV167" i="232"/>
  <c r="AV151" i="232"/>
  <c r="AV112" i="232"/>
  <c r="AV73" i="232"/>
  <c r="AV57" i="232"/>
  <c r="AV34" i="232"/>
  <c r="AV18" i="232"/>
  <c r="AV200" i="232"/>
  <c r="AV184" i="232"/>
  <c r="AV161" i="232"/>
  <c r="AV145" i="232"/>
  <c r="AV122" i="232"/>
  <c r="AV106" i="232"/>
  <c r="AV83" i="232"/>
  <c r="AV67" i="232"/>
  <c r="AV28" i="232"/>
  <c r="AV12" i="232"/>
  <c r="AY14" i="232"/>
  <c r="AZ14" i="232" s="1"/>
  <c r="BA14" i="232"/>
  <c r="AY124" i="232"/>
  <c r="AZ124" i="232" s="1"/>
  <c r="BA124" i="232"/>
  <c r="BA167" i="232"/>
  <c r="AY167" i="232"/>
  <c r="AZ167" i="232" s="1"/>
  <c r="AY169" i="232"/>
  <c r="AZ169" i="232" s="1"/>
  <c r="BA194" i="232"/>
  <c r="AY194" i="232"/>
  <c r="AZ194" i="232" s="1"/>
  <c r="AY202" i="232"/>
  <c r="AZ202" i="232" s="1"/>
  <c r="BA202" i="232"/>
  <c r="BA38" i="232"/>
  <c r="AY38" i="232"/>
  <c r="AZ38" i="232" s="1"/>
  <c r="AV30" i="232"/>
  <c r="B45" i="232"/>
  <c r="BA120" i="232"/>
  <c r="AY120" i="232"/>
  <c r="AZ120" i="232" s="1"/>
  <c r="BA22" i="232"/>
  <c r="AY22" i="232"/>
  <c r="AZ22" i="232" s="1"/>
  <c r="BA73" i="232"/>
  <c r="AY73" i="232"/>
  <c r="AZ73" i="232" s="1"/>
  <c r="AY75" i="232"/>
  <c r="AZ75" i="232" s="1"/>
  <c r="BA112" i="232"/>
  <c r="AY112" i="232"/>
  <c r="AZ112" i="232" s="1"/>
  <c r="AY114" i="232"/>
  <c r="AZ114" i="232" s="1"/>
  <c r="BA141" i="232"/>
  <c r="BA155" i="232"/>
  <c r="AY155" i="232"/>
  <c r="AZ155" i="232" s="1"/>
  <c r="AV194" i="232"/>
  <c r="BA196" i="232"/>
  <c r="AV77" i="232"/>
  <c r="AV14" i="232"/>
  <c r="AV26" i="232"/>
  <c r="BA34" i="232"/>
  <c r="AY34" i="232"/>
  <c r="AZ34" i="232" s="1"/>
  <c r="BA61" i="232"/>
  <c r="AY61" i="232"/>
  <c r="AZ61" i="232" s="1"/>
  <c r="BA100" i="232"/>
  <c r="AY100" i="232"/>
  <c r="AZ100" i="232" s="1"/>
  <c r="AY2" i="232"/>
  <c r="AY36" i="232"/>
  <c r="AZ36" i="232" s="1"/>
  <c r="AV61" i="232"/>
  <c r="BA63" i="232"/>
  <c r="AV100" i="232"/>
  <c r="AV155" i="232"/>
  <c r="BA206" i="232"/>
  <c r="AY206" i="232"/>
  <c r="AZ206" i="232" s="1"/>
  <c r="BA77" i="232"/>
  <c r="AY77" i="232"/>
  <c r="AZ77" i="232" s="1"/>
  <c r="BA116" i="232"/>
  <c r="AY116" i="232"/>
  <c r="AZ116" i="232" s="1"/>
  <c r="BA143" i="232"/>
  <c r="AY143" i="232"/>
  <c r="AZ143" i="232" s="1"/>
  <c r="AV22" i="232"/>
  <c r="BA104" i="232"/>
  <c r="AY104" i="232"/>
  <c r="AZ104" i="232" s="1"/>
  <c r="AV116" i="232"/>
  <c r="BA159" i="232"/>
  <c r="AY159" i="232"/>
  <c r="AZ159" i="232" s="1"/>
  <c r="AY186" i="232"/>
  <c r="AZ186" i="232" s="1"/>
  <c r="BA186" i="232"/>
  <c r="BA210" i="232"/>
  <c r="AY210" i="232"/>
  <c r="AZ210" i="232" s="1"/>
  <c r="BA18" i="232"/>
  <c r="AY18" i="232"/>
  <c r="AZ18" i="232" s="1"/>
  <c r="AY30" i="232"/>
  <c r="AZ30" i="232" s="1"/>
  <c r="BA30" i="232"/>
  <c r="AV38" i="232"/>
  <c r="AY147" i="232"/>
  <c r="AZ147" i="232" s="1"/>
  <c r="BA147" i="232"/>
  <c r="AV210" i="232"/>
  <c r="AH135" i="232"/>
  <c r="AY55" i="232"/>
  <c r="AZ55" i="232" s="1"/>
  <c r="AY71" i="232"/>
  <c r="AZ71" i="232" s="1"/>
  <c r="AY110" i="232"/>
  <c r="AZ110" i="232" s="1"/>
  <c r="AY126" i="232"/>
  <c r="AZ126" i="232" s="1"/>
  <c r="AH133" i="232"/>
  <c r="AY149" i="232"/>
  <c r="AZ149" i="232" s="1"/>
  <c r="AY165" i="232"/>
  <c r="AZ165" i="232" s="1"/>
  <c r="AY188" i="232"/>
  <c r="AZ188" i="232" s="1"/>
  <c r="AY204" i="232"/>
  <c r="AZ204" i="232" s="1"/>
  <c r="AH92" i="232"/>
  <c r="AH90" i="232"/>
  <c r="AY122" i="232"/>
  <c r="AZ122" i="232" s="1"/>
  <c r="AY145" i="232"/>
  <c r="AZ145" i="232" s="1"/>
  <c r="AY161" i="232"/>
  <c r="AZ161" i="232" s="1"/>
  <c r="AH49" i="232"/>
  <c r="Z83" i="168"/>
  <c r="AC83" i="168" s="1"/>
  <c r="D83" i="168"/>
  <c r="Z81" i="168"/>
  <c r="AC81" i="168" s="1"/>
  <c r="D81" i="168"/>
  <c r="Z79" i="168"/>
  <c r="AC79" i="168" s="1"/>
  <c r="D79" i="168"/>
  <c r="AC77" i="168"/>
  <c r="Z77" i="168"/>
  <c r="D77" i="168"/>
  <c r="AC75" i="168"/>
  <c r="Z75" i="168"/>
  <c r="D75" i="168"/>
  <c r="Z73" i="168"/>
  <c r="AC73" i="168" s="1"/>
  <c r="D73" i="168"/>
  <c r="Z71" i="168"/>
  <c r="AC71" i="168" s="1"/>
  <c r="D71" i="168"/>
  <c r="Z69" i="168"/>
  <c r="AC69" i="168" s="1"/>
  <c r="D69" i="168"/>
  <c r="Z67" i="168"/>
  <c r="AC67" i="168" s="1"/>
  <c r="D67" i="168"/>
  <c r="Z65" i="168"/>
  <c r="AC65" i="168" s="1"/>
  <c r="D65" i="168"/>
  <c r="Z63" i="168"/>
  <c r="AC63" i="168" s="1"/>
  <c r="D63" i="168"/>
  <c r="AC61" i="168"/>
  <c r="Z61" i="168"/>
  <c r="D61" i="168"/>
  <c r="Z59" i="168"/>
  <c r="AC59" i="168" s="1"/>
  <c r="D59" i="168"/>
  <c r="Z57" i="168"/>
  <c r="AC57" i="168" s="1"/>
  <c r="D57" i="168"/>
  <c r="Z55" i="168"/>
  <c r="AC55" i="168" s="1"/>
  <c r="Z169" i="168"/>
  <c r="AC169" i="168" s="1"/>
  <c r="D169" i="168"/>
  <c r="Z167" i="168"/>
  <c r="AC167" i="168" s="1"/>
  <c r="D167" i="168"/>
  <c r="Z165" i="168"/>
  <c r="AC165" i="168" s="1"/>
  <c r="D165" i="168"/>
  <c r="AC163" i="168"/>
  <c r="Z163" i="168"/>
  <c r="D163" i="168"/>
  <c r="Z161" i="168"/>
  <c r="AC161" i="168" s="1"/>
  <c r="D161" i="168"/>
  <c r="Z159" i="168"/>
  <c r="AC159" i="168" s="1"/>
  <c r="D159" i="168"/>
  <c r="Z157" i="168"/>
  <c r="AC157" i="168" s="1"/>
  <c r="D157" i="168"/>
  <c r="AC155" i="168"/>
  <c r="Z155" i="168"/>
  <c r="D155" i="168"/>
  <c r="Z153" i="168"/>
  <c r="AC153" i="168" s="1"/>
  <c r="D153" i="168"/>
  <c r="Z151" i="168"/>
  <c r="AC151" i="168" s="1"/>
  <c r="D151" i="168"/>
  <c r="Z149" i="168"/>
  <c r="AC149" i="168" s="1"/>
  <c r="D149" i="168"/>
  <c r="Z147" i="168"/>
  <c r="AC147" i="168" s="1"/>
  <c r="D147" i="168"/>
  <c r="Z145" i="168"/>
  <c r="AC145" i="168" s="1"/>
  <c r="D145" i="168"/>
  <c r="Z143" i="168"/>
  <c r="AC143" i="168" s="1"/>
  <c r="D143" i="168"/>
  <c r="Z141" i="168"/>
  <c r="AC141" i="168" s="1"/>
  <c r="D141" i="168"/>
  <c r="Z126" i="168"/>
  <c r="AC126" i="168" s="1"/>
  <c r="D126" i="168"/>
  <c r="Z124" i="168"/>
  <c r="AC124" i="168" s="1"/>
  <c r="D124" i="168"/>
  <c r="Z122" i="168"/>
  <c r="AC122" i="168" s="1"/>
  <c r="D122" i="168"/>
  <c r="AC120" i="168"/>
  <c r="Z120" i="168"/>
  <c r="D120" i="168"/>
  <c r="Z118" i="168"/>
  <c r="AC118" i="168" s="1"/>
  <c r="D118" i="168"/>
  <c r="Z116" i="168"/>
  <c r="AC116" i="168" s="1"/>
  <c r="D116" i="168"/>
  <c r="Z114" i="168"/>
  <c r="AC114" i="168" s="1"/>
  <c r="D114" i="168"/>
  <c r="Z112" i="168"/>
  <c r="AC112" i="168" s="1"/>
  <c r="D112" i="168"/>
  <c r="Z110" i="168"/>
  <c r="AC110" i="168" s="1"/>
  <c r="D110" i="168"/>
  <c r="Z108" i="168"/>
  <c r="AC108" i="168" s="1"/>
  <c r="D108" i="168"/>
  <c r="Z106" i="168"/>
  <c r="AC106" i="168" s="1"/>
  <c r="D106" i="168"/>
  <c r="Z104" i="168"/>
  <c r="AC104" i="168" s="1"/>
  <c r="D104" i="168"/>
  <c r="Z102" i="168"/>
  <c r="AC102" i="168" s="1"/>
  <c r="Z100" i="168"/>
  <c r="AC100" i="168" s="1"/>
  <c r="D100" i="168"/>
  <c r="Z98" i="168"/>
  <c r="AC98" i="168" s="1"/>
  <c r="D98" i="168"/>
  <c r="Z212" i="168"/>
  <c r="AC212" i="168" s="1"/>
  <c r="D212" i="168"/>
  <c r="Z210" i="168"/>
  <c r="AC210" i="168" s="1"/>
  <c r="D210" i="168"/>
  <c r="Z208" i="168"/>
  <c r="AC208" i="168" s="1"/>
  <c r="D208" i="168"/>
  <c r="Z206" i="168"/>
  <c r="AC206" i="168" s="1"/>
  <c r="D206" i="168"/>
  <c r="Z204" i="168"/>
  <c r="AC204" i="168" s="1"/>
  <c r="D204" i="168"/>
  <c r="Z202" i="168"/>
  <c r="AC202" i="168" s="1"/>
  <c r="D202" i="168"/>
  <c r="Z200" i="168"/>
  <c r="AC200" i="168" s="1"/>
  <c r="D200" i="168"/>
  <c r="Z198" i="168"/>
  <c r="AC198" i="168" s="1"/>
  <c r="D198" i="168"/>
  <c r="Z196" i="168"/>
  <c r="AC196" i="168" s="1"/>
  <c r="D196" i="168"/>
  <c r="Z194" i="168"/>
  <c r="AC194" i="168" s="1"/>
  <c r="D194" i="168"/>
  <c r="Z192" i="168"/>
  <c r="AC192" i="168" s="1"/>
  <c r="D192" i="168"/>
  <c r="AC190" i="168"/>
  <c r="Z190" i="168"/>
  <c r="D190" i="168"/>
  <c r="Z188" i="168"/>
  <c r="AC188" i="168" s="1"/>
  <c r="D188" i="168"/>
  <c r="Z186" i="168"/>
  <c r="AC186" i="168" s="1"/>
  <c r="D186" i="168"/>
  <c r="Z184" i="168"/>
  <c r="AC184" i="168" s="1"/>
  <c r="D184" i="168"/>
  <c r="K93" i="256" l="1"/>
  <c r="K50" i="256"/>
  <c r="BC5" i="256"/>
  <c r="K136" i="256"/>
  <c r="F91" i="256"/>
  <c r="BB5" i="252"/>
  <c r="F46" i="256"/>
  <c r="F177" i="252"/>
  <c r="K50" i="252"/>
  <c r="R93" i="256"/>
  <c r="K93" i="252"/>
  <c r="F132" i="256"/>
  <c r="L5" i="256"/>
  <c r="L177" i="256" s="1"/>
  <c r="BC5" i="252"/>
  <c r="K179" i="252"/>
  <c r="F175" i="256"/>
  <c r="U46" i="256"/>
  <c r="AE175" i="256"/>
  <c r="R50" i="256"/>
  <c r="R179" i="256"/>
  <c r="U46" i="252"/>
  <c r="W136" i="256"/>
  <c r="F48" i="256"/>
  <c r="U89" i="256"/>
  <c r="U47" i="256"/>
  <c r="L6" i="256"/>
  <c r="L178" i="256" s="1"/>
  <c r="U176" i="256"/>
  <c r="AB177" i="256"/>
  <c r="BB5" i="256"/>
  <c r="Q6" i="252"/>
  <c r="Q92" i="252" s="1"/>
  <c r="U132" i="256"/>
  <c r="Q5" i="252"/>
  <c r="Q48" i="252" s="1"/>
  <c r="AB134" i="256"/>
  <c r="U90" i="256"/>
  <c r="F134" i="256"/>
  <c r="Q5" i="256"/>
  <c r="Q177" i="256" s="1"/>
  <c r="AB179" i="252"/>
  <c r="AB48" i="256"/>
  <c r="W50" i="256"/>
  <c r="L5" i="252"/>
  <c r="L134" i="252" s="1"/>
  <c r="W93" i="256"/>
  <c r="R7" i="252"/>
  <c r="R136" i="252" s="1"/>
  <c r="U132" i="252"/>
  <c r="U89" i="252"/>
  <c r="AE132" i="256"/>
  <c r="AB136" i="252"/>
  <c r="W7" i="252"/>
  <c r="F48" i="252"/>
  <c r="F134" i="252"/>
  <c r="AE46" i="256"/>
  <c r="AB93" i="252"/>
  <c r="AB177" i="252"/>
  <c r="AB48" i="252"/>
  <c r="AB91" i="252"/>
  <c r="AB134" i="252"/>
  <c r="F175" i="252"/>
  <c r="F46" i="252"/>
  <c r="F89" i="252"/>
  <c r="F132" i="252"/>
  <c r="AE89" i="252"/>
  <c r="AE132" i="252"/>
  <c r="AE175" i="252"/>
  <c r="AE46" i="252"/>
  <c r="Q5" i="258"/>
  <c r="Q6" i="258"/>
  <c r="L5" i="258"/>
  <c r="L6" i="258"/>
  <c r="BB5" i="258"/>
  <c r="K136" i="258"/>
  <c r="K179" i="258"/>
  <c r="K50" i="258"/>
  <c r="K93" i="258"/>
  <c r="BC5" i="258"/>
  <c r="U132" i="255"/>
  <c r="U46" i="255"/>
  <c r="U175" i="255"/>
  <c r="U89" i="255"/>
  <c r="U132" i="257"/>
  <c r="U175" i="257"/>
  <c r="U89" i="257"/>
  <c r="U46" i="257"/>
  <c r="F177" i="260"/>
  <c r="F48" i="260"/>
  <c r="F91" i="260"/>
  <c r="F134" i="260"/>
  <c r="W7" i="260"/>
  <c r="AB7" i="260"/>
  <c r="R7" i="260"/>
  <c r="BB5" i="253"/>
  <c r="Q5" i="253"/>
  <c r="Q6" i="253"/>
  <c r="L5" i="253"/>
  <c r="L6" i="253"/>
  <c r="AB48" i="259"/>
  <c r="AB91" i="259"/>
  <c r="AB177" i="259"/>
  <c r="AB134" i="259"/>
  <c r="U176" i="259"/>
  <c r="U90" i="259"/>
  <c r="U133" i="259"/>
  <c r="U47" i="259"/>
  <c r="U175" i="251"/>
  <c r="U132" i="251"/>
  <c r="U46" i="251"/>
  <c r="U89" i="251"/>
  <c r="K93" i="254"/>
  <c r="K179" i="254"/>
  <c r="K50" i="254"/>
  <c r="K136" i="254"/>
  <c r="BC5" i="254"/>
  <c r="AE132" i="258"/>
  <c r="AE175" i="258"/>
  <c r="AE46" i="258"/>
  <c r="AE89" i="258"/>
  <c r="F134" i="255"/>
  <c r="F48" i="255"/>
  <c r="F177" i="255"/>
  <c r="F91" i="255"/>
  <c r="Q6" i="257"/>
  <c r="L5" i="257"/>
  <c r="BB5" i="257"/>
  <c r="L6" i="257"/>
  <c r="Q5" i="257"/>
  <c r="BB5" i="260"/>
  <c r="Q5" i="260"/>
  <c r="L5" i="260"/>
  <c r="L6" i="260"/>
  <c r="Q6" i="260"/>
  <c r="AE89" i="253"/>
  <c r="AE132" i="253"/>
  <c r="AE175" i="253"/>
  <c r="AE46" i="253"/>
  <c r="AB7" i="259"/>
  <c r="R7" i="259"/>
  <c r="W7" i="259"/>
  <c r="F91" i="251"/>
  <c r="F48" i="251"/>
  <c r="F134" i="251"/>
  <c r="F177" i="251"/>
  <c r="AE46" i="254"/>
  <c r="AE132" i="254"/>
  <c r="AE175" i="254"/>
  <c r="AE89" i="254"/>
  <c r="AB7" i="258"/>
  <c r="W7" i="258"/>
  <c r="R7" i="258"/>
  <c r="F89" i="255"/>
  <c r="F175" i="255"/>
  <c r="F46" i="255"/>
  <c r="F132" i="255"/>
  <c r="U176" i="255"/>
  <c r="U90" i="255"/>
  <c r="U133" i="255"/>
  <c r="U47" i="255"/>
  <c r="U176" i="257"/>
  <c r="U47" i="257"/>
  <c r="U133" i="257"/>
  <c r="U90" i="257"/>
  <c r="U132" i="260"/>
  <c r="U175" i="260"/>
  <c r="U89" i="260"/>
  <c r="U46" i="260"/>
  <c r="AB7" i="253"/>
  <c r="W7" i="253"/>
  <c r="R7" i="253"/>
  <c r="F46" i="259"/>
  <c r="F175" i="259"/>
  <c r="F89" i="259"/>
  <c r="F132" i="259"/>
  <c r="U47" i="251"/>
  <c r="U90" i="251"/>
  <c r="U133" i="251"/>
  <c r="U176" i="251"/>
  <c r="AB7" i="254"/>
  <c r="W7" i="254"/>
  <c r="R7" i="254"/>
  <c r="L49" i="256"/>
  <c r="L92" i="252"/>
  <c r="L135" i="252"/>
  <c r="L178" i="252"/>
  <c r="L49" i="252"/>
  <c r="U132" i="258"/>
  <c r="U46" i="258"/>
  <c r="U89" i="258"/>
  <c r="U175" i="258"/>
  <c r="AB91" i="255"/>
  <c r="AB177" i="255"/>
  <c r="AB134" i="255"/>
  <c r="AB48" i="255"/>
  <c r="AB7" i="257"/>
  <c r="W7" i="257"/>
  <c r="R7" i="257"/>
  <c r="U176" i="260"/>
  <c r="U47" i="260"/>
  <c r="U90" i="260"/>
  <c r="U133" i="260"/>
  <c r="F177" i="253"/>
  <c r="F48" i="253"/>
  <c r="F91" i="253"/>
  <c r="F134" i="253"/>
  <c r="U89" i="253"/>
  <c r="U132" i="253"/>
  <c r="U175" i="253"/>
  <c r="U46" i="253"/>
  <c r="K179" i="259"/>
  <c r="K136" i="259"/>
  <c r="BC5" i="259"/>
  <c r="K93" i="259"/>
  <c r="K50" i="259"/>
  <c r="F132" i="251"/>
  <c r="F175" i="251"/>
  <c r="F46" i="251"/>
  <c r="F89" i="251"/>
  <c r="F134" i="254"/>
  <c r="F177" i="254"/>
  <c r="F91" i="254"/>
  <c r="F48" i="254"/>
  <c r="L134" i="256"/>
  <c r="L48" i="256"/>
  <c r="F91" i="258"/>
  <c r="F177" i="258"/>
  <c r="F134" i="258"/>
  <c r="F48" i="258"/>
  <c r="K136" i="255"/>
  <c r="K179" i="255"/>
  <c r="K93" i="255"/>
  <c r="BC5" i="255"/>
  <c r="K50" i="255"/>
  <c r="F91" i="257"/>
  <c r="F177" i="257"/>
  <c r="F48" i="257"/>
  <c r="F134" i="257"/>
  <c r="F89" i="260"/>
  <c r="F132" i="260"/>
  <c r="F46" i="260"/>
  <c r="F175" i="260"/>
  <c r="U176" i="253"/>
  <c r="U133" i="253"/>
  <c r="U47" i="253"/>
  <c r="U90" i="253"/>
  <c r="AE175" i="259"/>
  <c r="AE89" i="259"/>
  <c r="AE132" i="259"/>
  <c r="AE46" i="259"/>
  <c r="AB134" i="251"/>
  <c r="AB177" i="251"/>
  <c r="AB48" i="251"/>
  <c r="AB91" i="251"/>
  <c r="L6" i="254"/>
  <c r="BB5" i="254"/>
  <c r="Q5" i="254"/>
  <c r="L5" i="254"/>
  <c r="Q6" i="254"/>
  <c r="U90" i="254"/>
  <c r="U133" i="254"/>
  <c r="U47" i="254"/>
  <c r="U176" i="254"/>
  <c r="Q92" i="256"/>
  <c r="Q178" i="256"/>
  <c r="Q49" i="256"/>
  <c r="Q135" i="256"/>
  <c r="U133" i="258"/>
  <c r="U47" i="258"/>
  <c r="U90" i="258"/>
  <c r="U176" i="258"/>
  <c r="L6" i="255"/>
  <c r="Q5" i="255"/>
  <c r="Q6" i="255"/>
  <c r="L5" i="255"/>
  <c r="BB5" i="255"/>
  <c r="F132" i="257"/>
  <c r="F175" i="257"/>
  <c r="F46" i="257"/>
  <c r="F89" i="257"/>
  <c r="AB91" i="260"/>
  <c r="AB134" i="260"/>
  <c r="AB177" i="260"/>
  <c r="AB48" i="260"/>
  <c r="F46" i="253"/>
  <c r="F89" i="253"/>
  <c r="F132" i="253"/>
  <c r="F175" i="253"/>
  <c r="L6" i="259"/>
  <c r="BB5" i="259"/>
  <c r="Q5" i="259"/>
  <c r="Q6" i="259"/>
  <c r="L5" i="259"/>
  <c r="AE175" i="251"/>
  <c r="AE46" i="251"/>
  <c r="AE89" i="251"/>
  <c r="AE132" i="251"/>
  <c r="K50" i="251"/>
  <c r="K93" i="251"/>
  <c r="K136" i="251"/>
  <c r="BC5" i="251"/>
  <c r="K179" i="251"/>
  <c r="U46" i="254"/>
  <c r="U89" i="254"/>
  <c r="U175" i="254"/>
  <c r="U132" i="254"/>
  <c r="F175" i="258"/>
  <c r="F132" i="258"/>
  <c r="F46" i="258"/>
  <c r="F89" i="258"/>
  <c r="AE89" i="255"/>
  <c r="AE132" i="255"/>
  <c r="AE175" i="255"/>
  <c r="AE46" i="255"/>
  <c r="AB134" i="257"/>
  <c r="AB177" i="257"/>
  <c r="AB91" i="257"/>
  <c r="AB48" i="257"/>
  <c r="K179" i="260"/>
  <c r="K50" i="260"/>
  <c r="K93" i="260"/>
  <c r="K136" i="260"/>
  <c r="BC5" i="260"/>
  <c r="AB48" i="253"/>
  <c r="AB177" i="253"/>
  <c r="AB91" i="253"/>
  <c r="AB134" i="253"/>
  <c r="U46" i="259"/>
  <c r="U175" i="259"/>
  <c r="U89" i="259"/>
  <c r="U132" i="259"/>
  <c r="R7" i="251"/>
  <c r="AB7" i="251"/>
  <c r="W7" i="251"/>
  <c r="F175" i="254"/>
  <c r="F89" i="254"/>
  <c r="F132" i="254"/>
  <c r="F46" i="254"/>
  <c r="AB177" i="258"/>
  <c r="AB134" i="258"/>
  <c r="AB48" i="258"/>
  <c r="AB91" i="258"/>
  <c r="W7" i="255"/>
  <c r="R7" i="255"/>
  <c r="AB7" i="255"/>
  <c r="AE175" i="257"/>
  <c r="AE46" i="257"/>
  <c r="AE89" i="257"/>
  <c r="AE132" i="257"/>
  <c r="K50" i="257"/>
  <c r="K93" i="257"/>
  <c r="K136" i="257"/>
  <c r="K179" i="257"/>
  <c r="BC5" i="257"/>
  <c r="AE132" i="260"/>
  <c r="AE175" i="260"/>
  <c r="AE89" i="260"/>
  <c r="AE46" i="260"/>
  <c r="K136" i="253"/>
  <c r="BC5" i="253"/>
  <c r="K50" i="253"/>
  <c r="K93" i="253"/>
  <c r="K179" i="253"/>
  <c r="F177" i="259"/>
  <c r="F134" i="259"/>
  <c r="F48" i="259"/>
  <c r="F91" i="259"/>
  <c r="Q5" i="251"/>
  <c r="Q6" i="251"/>
  <c r="L5" i="251"/>
  <c r="L6" i="251"/>
  <c r="BB5" i="251"/>
  <c r="AB177" i="254"/>
  <c r="AB91" i="254"/>
  <c r="AB134" i="254"/>
  <c r="AB48" i="254"/>
  <c r="U132" i="250"/>
  <c r="U175" i="250"/>
  <c r="U46" i="250"/>
  <c r="U89" i="250"/>
  <c r="AB177" i="241"/>
  <c r="AB91" i="241"/>
  <c r="AB134" i="241"/>
  <c r="AB48" i="241"/>
  <c r="F132" i="246"/>
  <c r="F175" i="246"/>
  <c r="F46" i="246"/>
  <c r="F89" i="246"/>
  <c r="U176" i="246"/>
  <c r="U90" i="246"/>
  <c r="U133" i="246"/>
  <c r="U47" i="246"/>
  <c r="K179" i="243"/>
  <c r="K136" i="243"/>
  <c r="K50" i="243"/>
  <c r="K93" i="243"/>
  <c r="BC5" i="243"/>
  <c r="AB177" i="247"/>
  <c r="AB134" i="247"/>
  <c r="AB91" i="247"/>
  <c r="AB48" i="247"/>
  <c r="U132" i="242"/>
  <c r="U175" i="242"/>
  <c r="U89" i="242"/>
  <c r="U46" i="242"/>
  <c r="AB48" i="249"/>
  <c r="AB91" i="249"/>
  <c r="AB134" i="249"/>
  <c r="AB177" i="249"/>
  <c r="F177" i="244"/>
  <c r="F48" i="244"/>
  <c r="F91" i="244"/>
  <c r="F134" i="244"/>
  <c r="F175" i="245"/>
  <c r="F132" i="245"/>
  <c r="F46" i="245"/>
  <c r="F89" i="245"/>
  <c r="F177" i="248"/>
  <c r="F48" i="248"/>
  <c r="F134" i="248"/>
  <c r="F91" i="248"/>
  <c r="F48" i="250"/>
  <c r="F91" i="250"/>
  <c r="F134" i="250"/>
  <c r="F177" i="250"/>
  <c r="F89" i="241"/>
  <c r="F132" i="241"/>
  <c r="F46" i="241"/>
  <c r="F175" i="241"/>
  <c r="AB134" i="246"/>
  <c r="AB177" i="246"/>
  <c r="AB48" i="246"/>
  <c r="AB91" i="246"/>
  <c r="U132" i="243"/>
  <c r="U175" i="243"/>
  <c r="U46" i="243"/>
  <c r="U89" i="243"/>
  <c r="Q5" i="243"/>
  <c r="Q6" i="243"/>
  <c r="L5" i="243"/>
  <c r="L6" i="243"/>
  <c r="BB5" i="243"/>
  <c r="K179" i="247"/>
  <c r="K93" i="247"/>
  <c r="K50" i="247"/>
  <c r="BC5" i="247"/>
  <c r="K136" i="247"/>
  <c r="Q5" i="242"/>
  <c r="Q6" i="242"/>
  <c r="L5" i="242"/>
  <c r="L6" i="242"/>
  <c r="BB5" i="242"/>
  <c r="BB5" i="249"/>
  <c r="Q5" i="249"/>
  <c r="L6" i="249"/>
  <c r="L5" i="249"/>
  <c r="Q6" i="249"/>
  <c r="U47" i="244"/>
  <c r="U90" i="244"/>
  <c r="U176" i="244"/>
  <c r="U133" i="244"/>
  <c r="AB177" i="245"/>
  <c r="AB134" i="245"/>
  <c r="AB48" i="245"/>
  <c r="AB91" i="245"/>
  <c r="U133" i="248"/>
  <c r="U47" i="248"/>
  <c r="U176" i="248"/>
  <c r="U90" i="248"/>
  <c r="U176" i="250"/>
  <c r="U47" i="250"/>
  <c r="U90" i="250"/>
  <c r="U133" i="250"/>
  <c r="F177" i="241"/>
  <c r="F134" i="241"/>
  <c r="F48" i="241"/>
  <c r="F91" i="241"/>
  <c r="K179" i="246"/>
  <c r="K136" i="246"/>
  <c r="BC5" i="246"/>
  <c r="K50" i="246"/>
  <c r="K93" i="246"/>
  <c r="AE132" i="243"/>
  <c r="AE175" i="243"/>
  <c r="AE46" i="243"/>
  <c r="AE89" i="243"/>
  <c r="AE132" i="247"/>
  <c r="AE89" i="247"/>
  <c r="AE46" i="247"/>
  <c r="AE175" i="247"/>
  <c r="Q5" i="247"/>
  <c r="L6" i="247"/>
  <c r="BB5" i="247"/>
  <c r="Q6" i="247"/>
  <c r="L5" i="247"/>
  <c r="AE132" i="242"/>
  <c r="AE46" i="242"/>
  <c r="AE89" i="242"/>
  <c r="AE175" i="242"/>
  <c r="AE89" i="249"/>
  <c r="AE132" i="249"/>
  <c r="AE175" i="249"/>
  <c r="AE46" i="249"/>
  <c r="F175" i="244"/>
  <c r="F89" i="244"/>
  <c r="F132" i="244"/>
  <c r="F46" i="244"/>
  <c r="AE175" i="245"/>
  <c r="AE46" i="245"/>
  <c r="AE89" i="245"/>
  <c r="AE132" i="245"/>
  <c r="F89" i="248"/>
  <c r="F132" i="248"/>
  <c r="F175" i="248"/>
  <c r="F46" i="248"/>
  <c r="F132" i="250"/>
  <c r="F175" i="250"/>
  <c r="F46" i="250"/>
  <c r="F89" i="250"/>
  <c r="K179" i="241"/>
  <c r="K93" i="241"/>
  <c r="K50" i="241"/>
  <c r="K136" i="241"/>
  <c r="BC5" i="241"/>
  <c r="L6" i="246"/>
  <c r="Q5" i="246"/>
  <c r="Q6" i="246"/>
  <c r="BB5" i="246"/>
  <c r="L5" i="246"/>
  <c r="R7" i="243"/>
  <c r="AB7" i="243"/>
  <c r="W7" i="243"/>
  <c r="R7" i="247"/>
  <c r="AB7" i="247"/>
  <c r="W7" i="247"/>
  <c r="U176" i="242"/>
  <c r="U47" i="242"/>
  <c r="U90" i="242"/>
  <c r="U133" i="242"/>
  <c r="W7" i="242"/>
  <c r="R7" i="242"/>
  <c r="AB7" i="242"/>
  <c r="AB7" i="249"/>
  <c r="W7" i="249"/>
  <c r="R7" i="249"/>
  <c r="AB177" i="244"/>
  <c r="AB91" i="244"/>
  <c r="AB134" i="244"/>
  <c r="AB48" i="244"/>
  <c r="AB7" i="245"/>
  <c r="W7" i="245"/>
  <c r="R7" i="245"/>
  <c r="AB91" i="248"/>
  <c r="AB134" i="248"/>
  <c r="AB177" i="248"/>
  <c r="AB48" i="248"/>
  <c r="AB134" i="250"/>
  <c r="AB177" i="250"/>
  <c r="AB48" i="250"/>
  <c r="AB91" i="250"/>
  <c r="BB5" i="241"/>
  <c r="Q5" i="241"/>
  <c r="L5" i="241"/>
  <c r="Q6" i="241"/>
  <c r="L6" i="241"/>
  <c r="AE175" i="246"/>
  <c r="AE89" i="246"/>
  <c r="AE132" i="246"/>
  <c r="AE46" i="246"/>
  <c r="F48" i="243"/>
  <c r="F91" i="243"/>
  <c r="F134" i="243"/>
  <c r="F177" i="243"/>
  <c r="U132" i="247"/>
  <c r="U89" i="247"/>
  <c r="U46" i="247"/>
  <c r="U175" i="247"/>
  <c r="F89" i="242"/>
  <c r="F175" i="242"/>
  <c r="F46" i="242"/>
  <c r="F132" i="242"/>
  <c r="F46" i="249"/>
  <c r="F89" i="249"/>
  <c r="F132" i="249"/>
  <c r="F175" i="249"/>
  <c r="U89" i="249"/>
  <c r="U132" i="249"/>
  <c r="U46" i="249"/>
  <c r="U175" i="249"/>
  <c r="K50" i="244"/>
  <c r="K179" i="244"/>
  <c r="K93" i="244"/>
  <c r="K136" i="244"/>
  <c r="BC5" i="244"/>
  <c r="U132" i="245"/>
  <c r="U175" i="245"/>
  <c r="U46" i="245"/>
  <c r="U89" i="245"/>
  <c r="K136" i="248"/>
  <c r="K179" i="248"/>
  <c r="K93" i="248"/>
  <c r="K50" i="248"/>
  <c r="BC5" i="248"/>
  <c r="K50" i="250"/>
  <c r="K93" i="250"/>
  <c r="K136" i="250"/>
  <c r="BC5" i="250"/>
  <c r="K179" i="250"/>
  <c r="AE175" i="241"/>
  <c r="AE132" i="241"/>
  <c r="AE46" i="241"/>
  <c r="AE89" i="241"/>
  <c r="W7" i="246"/>
  <c r="R7" i="246"/>
  <c r="AB7" i="246"/>
  <c r="U176" i="243"/>
  <c r="U47" i="243"/>
  <c r="U90" i="243"/>
  <c r="U133" i="243"/>
  <c r="F48" i="247"/>
  <c r="F134" i="247"/>
  <c r="F177" i="247"/>
  <c r="F91" i="247"/>
  <c r="AB91" i="242"/>
  <c r="AB177" i="242"/>
  <c r="AB134" i="242"/>
  <c r="AB48" i="242"/>
  <c r="K136" i="249"/>
  <c r="K179" i="249"/>
  <c r="K50" i="249"/>
  <c r="BC5" i="249"/>
  <c r="K93" i="249"/>
  <c r="R7" i="244"/>
  <c r="AB7" i="244"/>
  <c r="W7" i="244"/>
  <c r="Q5" i="244"/>
  <c r="Q6" i="244"/>
  <c r="L5" i="244"/>
  <c r="L6" i="244"/>
  <c r="BB5" i="244"/>
  <c r="F177" i="245"/>
  <c r="F91" i="245"/>
  <c r="F134" i="245"/>
  <c r="F48" i="245"/>
  <c r="Q5" i="248"/>
  <c r="Q6" i="248"/>
  <c r="L5" i="248"/>
  <c r="L6" i="248"/>
  <c r="BB5" i="248"/>
  <c r="AE175" i="250"/>
  <c r="AE46" i="250"/>
  <c r="AE89" i="250"/>
  <c r="AE132" i="250"/>
  <c r="Q6" i="250"/>
  <c r="L5" i="250"/>
  <c r="L6" i="250"/>
  <c r="BB5" i="250"/>
  <c r="Q5" i="250"/>
  <c r="AB7" i="241"/>
  <c r="W7" i="241"/>
  <c r="R7" i="241"/>
  <c r="U132" i="246"/>
  <c r="U46" i="246"/>
  <c r="U175" i="246"/>
  <c r="U89" i="246"/>
  <c r="F89" i="243"/>
  <c r="F132" i="243"/>
  <c r="F175" i="243"/>
  <c r="F46" i="243"/>
  <c r="U176" i="247"/>
  <c r="U47" i="247"/>
  <c r="U133" i="247"/>
  <c r="U90" i="247"/>
  <c r="K179" i="242"/>
  <c r="K93" i="242"/>
  <c r="K50" i="242"/>
  <c r="K136" i="242"/>
  <c r="BC5" i="242"/>
  <c r="U90" i="249"/>
  <c r="U133" i="249"/>
  <c r="U176" i="249"/>
  <c r="U47" i="249"/>
  <c r="AE175" i="244"/>
  <c r="AE132" i="244"/>
  <c r="AE46" i="244"/>
  <c r="AE89" i="244"/>
  <c r="Q5" i="245"/>
  <c r="Q6" i="245"/>
  <c r="L5" i="245"/>
  <c r="L6" i="245"/>
  <c r="BB5" i="245"/>
  <c r="U133" i="245"/>
  <c r="U176" i="245"/>
  <c r="U47" i="245"/>
  <c r="U90" i="245"/>
  <c r="AE89" i="248"/>
  <c r="AE132" i="248"/>
  <c r="AE175" i="248"/>
  <c r="AE46" i="248"/>
  <c r="R7" i="250"/>
  <c r="AB7" i="250"/>
  <c r="W7" i="250"/>
  <c r="U133" i="241"/>
  <c r="U176" i="241"/>
  <c r="U47" i="241"/>
  <c r="U90" i="241"/>
  <c r="U175" i="241"/>
  <c r="U89" i="241"/>
  <c r="U46" i="241"/>
  <c r="U132" i="241"/>
  <c r="F177" i="246"/>
  <c r="F134" i="246"/>
  <c r="F48" i="246"/>
  <c r="F91" i="246"/>
  <c r="AB91" i="243"/>
  <c r="AB134" i="243"/>
  <c r="AB177" i="243"/>
  <c r="AB48" i="243"/>
  <c r="F175" i="247"/>
  <c r="F89" i="247"/>
  <c r="F46" i="247"/>
  <c r="F132" i="247"/>
  <c r="F48" i="242"/>
  <c r="F91" i="242"/>
  <c r="F177" i="242"/>
  <c r="F134" i="242"/>
  <c r="F134" i="249"/>
  <c r="F177" i="249"/>
  <c r="F91" i="249"/>
  <c r="F48" i="249"/>
  <c r="U175" i="244"/>
  <c r="U132" i="244"/>
  <c r="U46" i="244"/>
  <c r="U89" i="244"/>
  <c r="K179" i="245"/>
  <c r="K136" i="245"/>
  <c r="K93" i="245"/>
  <c r="BC5" i="245"/>
  <c r="K50" i="245"/>
  <c r="U89" i="248"/>
  <c r="U132" i="248"/>
  <c r="U46" i="248"/>
  <c r="U175" i="248"/>
  <c r="W7" i="248"/>
  <c r="R7" i="248"/>
  <c r="AB7" i="248"/>
  <c r="AV5" i="240"/>
  <c r="K7" i="240"/>
  <c r="AB5" i="240"/>
  <c r="F3" i="240"/>
  <c r="AY8" i="240"/>
  <c r="U4" i="240" s="1"/>
  <c r="F5" i="240"/>
  <c r="AV8" i="240"/>
  <c r="U3" i="240" s="1"/>
  <c r="AY5" i="240"/>
  <c r="AE3" i="240"/>
  <c r="AV5" i="239"/>
  <c r="AY8" i="239"/>
  <c r="U4" i="239" s="1"/>
  <c r="F5" i="239"/>
  <c r="AY5" i="239"/>
  <c r="AB5" i="239"/>
  <c r="AV8" i="239"/>
  <c r="U3" i="239" s="1"/>
  <c r="AE3" i="239"/>
  <c r="F3" i="239"/>
  <c r="K7" i="239"/>
  <c r="AV5" i="238"/>
  <c r="K7" i="238"/>
  <c r="AB5" i="238"/>
  <c r="F3" i="238"/>
  <c r="AY8" i="238"/>
  <c r="U4" i="238" s="1"/>
  <c r="F5" i="238"/>
  <c r="AV8" i="238"/>
  <c r="U3" i="238" s="1"/>
  <c r="AY5" i="238"/>
  <c r="AE3" i="238"/>
  <c r="AV5" i="237"/>
  <c r="K7" i="237"/>
  <c r="AB5" i="237"/>
  <c r="F3" i="237"/>
  <c r="AY8" i="237"/>
  <c r="U4" i="237" s="1"/>
  <c r="F5" i="237"/>
  <c r="AY5" i="237"/>
  <c r="AE3" i="237"/>
  <c r="AV8" i="237"/>
  <c r="U3" i="237" s="1"/>
  <c r="AV5" i="236"/>
  <c r="K7" i="236"/>
  <c r="AB5" i="236"/>
  <c r="F3" i="236"/>
  <c r="AY8" i="236"/>
  <c r="U4" i="236" s="1"/>
  <c r="F5" i="236"/>
  <c r="AV8" i="236"/>
  <c r="U3" i="236" s="1"/>
  <c r="AY5" i="236"/>
  <c r="AE3" i="236"/>
  <c r="AV5" i="235"/>
  <c r="AY8" i="235"/>
  <c r="U4" i="235" s="1"/>
  <c r="F5" i="235"/>
  <c r="AV8" i="235"/>
  <c r="U3" i="235" s="1"/>
  <c r="K7" i="235"/>
  <c r="AE3" i="235"/>
  <c r="AB5" i="235"/>
  <c r="F3" i="235"/>
  <c r="AY5" i="235"/>
  <c r="AV5" i="234"/>
  <c r="AV8" i="234"/>
  <c r="U3" i="234" s="1"/>
  <c r="K7" i="234"/>
  <c r="F3" i="234"/>
  <c r="AY5" i="234"/>
  <c r="AB5" i="234"/>
  <c r="F5" i="234"/>
  <c r="AY8" i="234"/>
  <c r="U4" i="234" s="1"/>
  <c r="AE3" i="234"/>
  <c r="K7" i="233"/>
  <c r="AB5" i="233"/>
  <c r="F3" i="233"/>
  <c r="AV8" i="233"/>
  <c r="U3" i="233" s="1"/>
  <c r="AE3" i="233"/>
  <c r="AY8" i="233"/>
  <c r="U4" i="233" s="1"/>
  <c r="AY5" i="233"/>
  <c r="F5" i="233"/>
  <c r="AV5" i="233"/>
  <c r="AV5" i="232"/>
  <c r="AY8" i="232"/>
  <c r="U4" i="232" s="1"/>
  <c r="F5" i="232"/>
  <c r="AV8" i="232"/>
  <c r="U3" i="232" s="1"/>
  <c r="K7" i="232"/>
  <c r="AE3" i="232"/>
  <c r="F3" i="232"/>
  <c r="AY5" i="232"/>
  <c r="AB5" i="232"/>
  <c r="U6" i="36"/>
  <c r="M6" i="36"/>
  <c r="AF114" i="252" l="1"/>
  <c r="AJ114" i="252" s="1"/>
  <c r="Q49" i="252"/>
  <c r="Q178" i="252"/>
  <c r="Q48" i="256"/>
  <c r="Q91" i="256"/>
  <c r="L92" i="256"/>
  <c r="AF79" i="252"/>
  <c r="AJ79" i="252" s="1"/>
  <c r="AF22" i="252"/>
  <c r="AJ22" i="252" s="1"/>
  <c r="AF102" i="252"/>
  <c r="AJ102" i="252" s="1"/>
  <c r="AF79" i="256"/>
  <c r="AJ79" i="256" s="1"/>
  <c r="AF67" i="256"/>
  <c r="AJ67" i="256" s="1"/>
  <c r="AF126" i="256"/>
  <c r="AJ126" i="256" s="1"/>
  <c r="AF149" i="256"/>
  <c r="AJ149" i="256" s="1"/>
  <c r="AF24" i="256"/>
  <c r="AJ24" i="256" s="1"/>
  <c r="AF73" i="256"/>
  <c r="AJ73" i="256" s="1"/>
  <c r="AF120" i="256"/>
  <c r="AJ120" i="256" s="1"/>
  <c r="AF208" i="256"/>
  <c r="AJ208" i="256" s="1"/>
  <c r="AF102" i="256"/>
  <c r="AJ102" i="256" s="1"/>
  <c r="L91" i="256"/>
  <c r="AF14" i="256"/>
  <c r="AJ14" i="256" s="1"/>
  <c r="AF145" i="256"/>
  <c r="AJ145" i="256" s="1"/>
  <c r="AF26" i="256"/>
  <c r="AJ26" i="256" s="1"/>
  <c r="AF112" i="256"/>
  <c r="AJ112" i="256" s="1"/>
  <c r="AF159" i="256"/>
  <c r="AJ159" i="256" s="1"/>
  <c r="AF210" i="256"/>
  <c r="AJ210" i="256" s="1"/>
  <c r="AF157" i="256"/>
  <c r="AJ157" i="256" s="1"/>
  <c r="AF20" i="256"/>
  <c r="AJ20" i="256" s="1"/>
  <c r="AF114" i="256"/>
  <c r="AJ114" i="256" s="1"/>
  <c r="AF22" i="256"/>
  <c r="AJ22" i="256" s="1"/>
  <c r="AF124" i="256"/>
  <c r="AJ124" i="256" s="1"/>
  <c r="AF18" i="256"/>
  <c r="AJ18" i="256" s="1"/>
  <c r="AF192" i="256"/>
  <c r="AJ192" i="256" s="1"/>
  <c r="AF38" i="256"/>
  <c r="AJ38" i="256" s="1"/>
  <c r="AF184" i="256"/>
  <c r="AJ184" i="256" s="1"/>
  <c r="AF163" i="256"/>
  <c r="AJ163" i="256" s="1"/>
  <c r="AF38" i="252"/>
  <c r="AJ38" i="252" s="1"/>
  <c r="AF204" i="256"/>
  <c r="AJ204" i="256" s="1"/>
  <c r="AF55" i="256"/>
  <c r="AJ55" i="256" s="1"/>
  <c r="AF36" i="256"/>
  <c r="AJ36" i="256" s="1"/>
  <c r="AF69" i="256"/>
  <c r="AJ69" i="256" s="1"/>
  <c r="AF108" i="256"/>
  <c r="AJ108" i="256" s="1"/>
  <c r="AF153" i="256"/>
  <c r="AJ153" i="256" s="1"/>
  <c r="AF161" i="256"/>
  <c r="AJ161" i="256" s="1"/>
  <c r="AF57" i="256"/>
  <c r="AJ57" i="256" s="1"/>
  <c r="AF198" i="256"/>
  <c r="AJ198" i="256" s="1"/>
  <c r="AF61" i="256"/>
  <c r="AJ61" i="256" s="1"/>
  <c r="AF212" i="256"/>
  <c r="AJ212" i="256" s="1"/>
  <c r="AF186" i="256"/>
  <c r="AJ186" i="256" s="1"/>
  <c r="AF73" i="252"/>
  <c r="AJ73" i="252" s="1"/>
  <c r="AF196" i="256"/>
  <c r="AJ196" i="256" s="1"/>
  <c r="AF106" i="256"/>
  <c r="AJ106" i="256" s="1"/>
  <c r="AF190" i="256"/>
  <c r="AJ190" i="256" s="1"/>
  <c r="AF202" i="256"/>
  <c r="AJ202" i="256" s="1"/>
  <c r="AF151" i="256"/>
  <c r="AJ151" i="256" s="1"/>
  <c r="AF81" i="256"/>
  <c r="AJ81" i="256" s="1"/>
  <c r="AF116" i="256"/>
  <c r="AJ116" i="256" s="1"/>
  <c r="AF40" i="256"/>
  <c r="AJ40" i="256" s="1"/>
  <c r="AF200" i="256"/>
  <c r="AJ200" i="256" s="1"/>
  <c r="AF186" i="252"/>
  <c r="AJ186" i="252" s="1"/>
  <c r="AF83" i="256"/>
  <c r="AJ83" i="256" s="1"/>
  <c r="AF98" i="256"/>
  <c r="AF165" i="256"/>
  <c r="AJ165" i="256" s="1"/>
  <c r="AF100" i="256"/>
  <c r="AJ100" i="256" s="1"/>
  <c r="AF32" i="256"/>
  <c r="AJ32" i="256" s="1"/>
  <c r="AF104" i="256"/>
  <c r="AJ104" i="256" s="1"/>
  <c r="AF155" i="256"/>
  <c r="AJ155" i="256" s="1"/>
  <c r="Q135" i="252"/>
  <c r="AF104" i="252"/>
  <c r="AJ104" i="252" s="1"/>
  <c r="AF202" i="252"/>
  <c r="AJ202" i="252" s="1"/>
  <c r="AF124" i="252"/>
  <c r="AJ124" i="252" s="1"/>
  <c r="AF120" i="252"/>
  <c r="AJ120" i="252" s="1"/>
  <c r="AF32" i="252"/>
  <c r="AJ32" i="252" s="1"/>
  <c r="AF188" i="252"/>
  <c r="AJ188" i="252" s="1"/>
  <c r="AF28" i="252"/>
  <c r="AJ28" i="252" s="1"/>
  <c r="AF204" i="252"/>
  <c r="AJ204" i="252" s="1"/>
  <c r="AF59" i="252"/>
  <c r="AJ59" i="252" s="1"/>
  <c r="AF100" i="252"/>
  <c r="AJ100" i="252" s="1"/>
  <c r="AF192" i="252"/>
  <c r="AJ192" i="252" s="1"/>
  <c r="AF161" i="252"/>
  <c r="AJ161" i="252" s="1"/>
  <c r="AF208" i="252"/>
  <c r="AJ208" i="252" s="1"/>
  <c r="AF184" i="252"/>
  <c r="AJ184" i="252" s="1"/>
  <c r="L48" i="252"/>
  <c r="AF143" i="252"/>
  <c r="AJ143" i="252" s="1"/>
  <c r="AF67" i="252"/>
  <c r="AJ67" i="252" s="1"/>
  <c r="AF20" i="252"/>
  <c r="AJ20" i="252" s="1"/>
  <c r="AF149" i="252"/>
  <c r="AJ149" i="252" s="1"/>
  <c r="AF122" i="252"/>
  <c r="AJ122" i="252" s="1"/>
  <c r="AF40" i="252"/>
  <c r="AJ40" i="252" s="1"/>
  <c r="AF147" i="252"/>
  <c r="AJ147" i="252" s="1"/>
  <c r="AF12" i="252"/>
  <c r="AJ12" i="252" s="1"/>
  <c r="AF81" i="252"/>
  <c r="AJ81" i="252" s="1"/>
  <c r="AF65" i="252"/>
  <c r="AJ65" i="252" s="1"/>
  <c r="AF165" i="252"/>
  <c r="AJ165" i="252" s="1"/>
  <c r="AF145" i="252"/>
  <c r="AJ145" i="252" s="1"/>
  <c r="AF63" i="252"/>
  <c r="AJ63" i="252" s="1"/>
  <c r="AF163" i="252"/>
  <c r="AJ163" i="252" s="1"/>
  <c r="AF83" i="252"/>
  <c r="AJ83" i="252" s="1"/>
  <c r="AF169" i="252"/>
  <c r="AJ169" i="252" s="1"/>
  <c r="AF26" i="252"/>
  <c r="AJ26" i="252" s="1"/>
  <c r="AF61" i="252"/>
  <c r="AJ61" i="252" s="1"/>
  <c r="AF200" i="252"/>
  <c r="AJ200" i="252" s="1"/>
  <c r="AF118" i="252"/>
  <c r="AJ118" i="252" s="1"/>
  <c r="AF59" i="256"/>
  <c r="AJ59" i="256" s="1"/>
  <c r="AF71" i="256"/>
  <c r="AJ71" i="256" s="1"/>
  <c r="AF12" i="256"/>
  <c r="AJ12" i="256" s="1"/>
  <c r="AF118" i="256"/>
  <c r="AJ118" i="256" s="1"/>
  <c r="AF98" i="252"/>
  <c r="AF198" i="252"/>
  <c r="AJ198" i="252" s="1"/>
  <c r="AF16" i="252"/>
  <c r="AJ16" i="252" s="1"/>
  <c r="AF77" i="252"/>
  <c r="AJ77" i="252" s="1"/>
  <c r="AF57" i="252"/>
  <c r="AJ57" i="252" s="1"/>
  <c r="AF141" i="252"/>
  <c r="AJ141" i="252" s="1"/>
  <c r="AF157" i="252"/>
  <c r="AJ157" i="252" s="1"/>
  <c r="AF18" i="252"/>
  <c r="AJ18" i="252" s="1"/>
  <c r="AF14" i="252"/>
  <c r="AJ14" i="252" s="1"/>
  <c r="AF75" i="252"/>
  <c r="AJ75" i="252" s="1"/>
  <c r="AF116" i="252"/>
  <c r="AJ116" i="252" s="1"/>
  <c r="AF112" i="252"/>
  <c r="AJ112" i="252" s="1"/>
  <c r="AF196" i="252"/>
  <c r="AJ196" i="252" s="1"/>
  <c r="AF34" i="252"/>
  <c r="AJ34" i="252" s="1"/>
  <c r="AF30" i="252"/>
  <c r="AJ30" i="252" s="1"/>
  <c r="AF55" i="252"/>
  <c r="AJ55" i="252" s="1"/>
  <c r="AF155" i="252"/>
  <c r="AJ155" i="252" s="1"/>
  <c r="AF151" i="252"/>
  <c r="AJ151" i="252" s="1"/>
  <c r="AF212" i="252"/>
  <c r="AJ212" i="252" s="1"/>
  <c r="AF153" i="252"/>
  <c r="AJ153" i="252" s="1"/>
  <c r="AF36" i="252"/>
  <c r="AJ36" i="252" s="1"/>
  <c r="AF71" i="252"/>
  <c r="AJ71" i="252" s="1"/>
  <c r="AF194" i="252"/>
  <c r="AJ194" i="252" s="1"/>
  <c r="AF167" i="252"/>
  <c r="AJ167" i="252" s="1"/>
  <c r="AF69" i="252"/>
  <c r="AJ69" i="252" s="1"/>
  <c r="AF110" i="252"/>
  <c r="AJ110" i="252" s="1"/>
  <c r="AF210" i="252"/>
  <c r="AJ210" i="252" s="1"/>
  <c r="AF190" i="252"/>
  <c r="AJ190" i="252" s="1"/>
  <c r="AF108" i="252"/>
  <c r="AJ108" i="252" s="1"/>
  <c r="AF24" i="252"/>
  <c r="AJ24" i="252" s="1"/>
  <c r="AF159" i="252"/>
  <c r="AJ159" i="252" s="1"/>
  <c r="AF126" i="252"/>
  <c r="AJ126" i="252" s="1"/>
  <c r="AF106" i="252"/>
  <c r="AJ106" i="252" s="1"/>
  <c r="AF206" i="252"/>
  <c r="AJ206" i="252" s="1"/>
  <c r="L135" i="256"/>
  <c r="AF16" i="256"/>
  <c r="AJ16" i="256" s="1"/>
  <c r="AF75" i="256"/>
  <c r="AJ75" i="256" s="1"/>
  <c r="AF65" i="256"/>
  <c r="AJ65" i="256" s="1"/>
  <c r="AF110" i="256"/>
  <c r="AJ110" i="256" s="1"/>
  <c r="AF77" i="256"/>
  <c r="AJ77" i="256" s="1"/>
  <c r="AF28" i="256"/>
  <c r="AJ28" i="256" s="1"/>
  <c r="AF206" i="256"/>
  <c r="AJ206" i="256" s="1"/>
  <c r="AF141" i="256"/>
  <c r="AJ141" i="256" s="1"/>
  <c r="AF147" i="256"/>
  <c r="AJ147" i="256" s="1"/>
  <c r="Q134" i="256"/>
  <c r="AF34" i="256"/>
  <c r="AJ34" i="256" s="1"/>
  <c r="AF167" i="256"/>
  <c r="AJ167" i="256" s="1"/>
  <c r="AF169" i="256"/>
  <c r="AJ169" i="256" s="1"/>
  <c r="AF143" i="256"/>
  <c r="AJ143" i="256" s="1"/>
  <c r="AF188" i="256"/>
  <c r="AJ188" i="256" s="1"/>
  <c r="AF194" i="256"/>
  <c r="AJ194" i="256" s="1"/>
  <c r="AF122" i="256"/>
  <c r="AJ122" i="256" s="1"/>
  <c r="AF63" i="256"/>
  <c r="AJ63" i="256" s="1"/>
  <c r="AF30" i="256"/>
  <c r="AJ30" i="256" s="1"/>
  <c r="L177" i="252"/>
  <c r="Q91" i="252"/>
  <c r="Q177" i="252"/>
  <c r="Q134" i="252"/>
  <c r="L91" i="252"/>
  <c r="R50" i="252"/>
  <c r="R179" i="252"/>
  <c r="R93" i="252"/>
  <c r="W136" i="252"/>
  <c r="W93" i="252"/>
  <c r="W179" i="252"/>
  <c r="W50" i="252"/>
  <c r="L91" i="251"/>
  <c r="L134" i="251"/>
  <c r="L177" i="251"/>
  <c r="L48" i="251"/>
  <c r="AB93" i="255"/>
  <c r="AB179" i="255"/>
  <c r="AB50" i="255"/>
  <c r="AB136" i="255"/>
  <c r="W93" i="251"/>
  <c r="W136" i="251"/>
  <c r="W179" i="251"/>
  <c r="W50" i="251"/>
  <c r="Q48" i="259"/>
  <c r="Q91" i="259"/>
  <c r="Q134" i="259"/>
  <c r="Q177" i="259"/>
  <c r="L177" i="255"/>
  <c r="L48" i="255"/>
  <c r="L134" i="255"/>
  <c r="L91" i="255"/>
  <c r="AF198" i="254"/>
  <c r="AJ198" i="254" s="1"/>
  <c r="AF159" i="254"/>
  <c r="AJ159" i="254" s="1"/>
  <c r="AF143" i="254"/>
  <c r="AJ143" i="254" s="1"/>
  <c r="AF120" i="254"/>
  <c r="AJ120" i="254" s="1"/>
  <c r="AF104" i="254"/>
  <c r="AJ104" i="254" s="1"/>
  <c r="AF81" i="254"/>
  <c r="AJ81" i="254" s="1"/>
  <c r="AF65" i="254"/>
  <c r="AJ65" i="254" s="1"/>
  <c r="AF208" i="254"/>
  <c r="AJ208" i="254" s="1"/>
  <c r="AF192" i="254"/>
  <c r="AJ192" i="254" s="1"/>
  <c r="AF169" i="254"/>
  <c r="AJ169" i="254" s="1"/>
  <c r="AF153" i="254"/>
  <c r="AJ153" i="254" s="1"/>
  <c r="AF114" i="254"/>
  <c r="AJ114" i="254" s="1"/>
  <c r="AF98" i="254"/>
  <c r="AF75" i="254"/>
  <c r="AJ75" i="254" s="1"/>
  <c r="AF59" i="254"/>
  <c r="AJ59" i="254" s="1"/>
  <c r="AF36" i="254"/>
  <c r="AJ36" i="254" s="1"/>
  <c r="AF20" i="254"/>
  <c r="AJ20" i="254" s="1"/>
  <c r="AF212" i="254"/>
  <c r="AJ212" i="254" s="1"/>
  <c r="AF196" i="254"/>
  <c r="AJ196" i="254" s="1"/>
  <c r="AF157" i="254"/>
  <c r="AJ157" i="254" s="1"/>
  <c r="AF141" i="254"/>
  <c r="AF118" i="254"/>
  <c r="AJ118" i="254" s="1"/>
  <c r="AF102" i="254"/>
  <c r="AJ102" i="254" s="1"/>
  <c r="AF79" i="254"/>
  <c r="AJ79" i="254" s="1"/>
  <c r="AF63" i="254"/>
  <c r="AJ63" i="254" s="1"/>
  <c r="AF40" i="254"/>
  <c r="AJ40" i="254" s="1"/>
  <c r="AF24" i="254"/>
  <c r="AJ24" i="254" s="1"/>
  <c r="AF206" i="254"/>
  <c r="AJ206" i="254" s="1"/>
  <c r="AF190" i="254"/>
  <c r="AJ190" i="254" s="1"/>
  <c r="AF167" i="254"/>
  <c r="AJ167" i="254" s="1"/>
  <c r="AF151" i="254"/>
  <c r="AJ151" i="254" s="1"/>
  <c r="AF112" i="254"/>
  <c r="AJ112" i="254" s="1"/>
  <c r="AF73" i="254"/>
  <c r="AJ73" i="254" s="1"/>
  <c r="AF57" i="254"/>
  <c r="AJ57" i="254" s="1"/>
  <c r="AF34" i="254"/>
  <c r="AJ34" i="254" s="1"/>
  <c r="AF18" i="254"/>
  <c r="AJ18" i="254" s="1"/>
  <c r="AF210" i="254"/>
  <c r="AJ210" i="254" s="1"/>
  <c r="AF194" i="254"/>
  <c r="AJ194" i="254" s="1"/>
  <c r="AF155" i="254"/>
  <c r="AJ155" i="254" s="1"/>
  <c r="AF116" i="254"/>
  <c r="AJ116" i="254" s="1"/>
  <c r="AF100" i="254"/>
  <c r="AJ100" i="254" s="1"/>
  <c r="AF77" i="254"/>
  <c r="AJ77" i="254" s="1"/>
  <c r="AF61" i="254"/>
  <c r="AJ61" i="254" s="1"/>
  <c r="AF38" i="254"/>
  <c r="AJ38" i="254" s="1"/>
  <c r="AF22" i="254"/>
  <c r="AJ22" i="254" s="1"/>
  <c r="AF204" i="254"/>
  <c r="AJ204" i="254" s="1"/>
  <c r="AF188" i="254"/>
  <c r="AJ188" i="254" s="1"/>
  <c r="AF165" i="254"/>
  <c r="AJ165" i="254" s="1"/>
  <c r="AF149" i="254"/>
  <c r="AJ149" i="254" s="1"/>
  <c r="AF126" i="254"/>
  <c r="AJ126" i="254" s="1"/>
  <c r="AF110" i="254"/>
  <c r="AJ110" i="254" s="1"/>
  <c r="AF71" i="254"/>
  <c r="AJ71" i="254" s="1"/>
  <c r="AF55" i="254"/>
  <c r="AF32" i="254"/>
  <c r="AJ32" i="254" s="1"/>
  <c r="AF16" i="254"/>
  <c r="AJ16" i="254" s="1"/>
  <c r="AF200" i="254"/>
  <c r="AJ200" i="254" s="1"/>
  <c r="AF108" i="254"/>
  <c r="AJ108" i="254" s="1"/>
  <c r="AF26" i="254"/>
  <c r="AJ26" i="254" s="1"/>
  <c r="AF124" i="254"/>
  <c r="AJ124" i="254" s="1"/>
  <c r="AF69" i="254"/>
  <c r="AJ69" i="254" s="1"/>
  <c r="AF14" i="254"/>
  <c r="AJ14" i="254" s="1"/>
  <c r="AF186" i="254"/>
  <c r="AJ186" i="254" s="1"/>
  <c r="AF28" i="254"/>
  <c r="AJ28" i="254" s="1"/>
  <c r="AF202" i="254"/>
  <c r="AJ202" i="254" s="1"/>
  <c r="AF145" i="254"/>
  <c r="AJ145" i="254" s="1"/>
  <c r="AF161" i="254"/>
  <c r="AJ161" i="254" s="1"/>
  <c r="AF106" i="254"/>
  <c r="AJ106" i="254" s="1"/>
  <c r="AF30" i="254"/>
  <c r="AJ30" i="254" s="1"/>
  <c r="AF147" i="254"/>
  <c r="AJ147" i="254" s="1"/>
  <c r="AF122" i="254"/>
  <c r="AJ122" i="254" s="1"/>
  <c r="AF67" i="254"/>
  <c r="AJ67" i="254" s="1"/>
  <c r="AF184" i="254"/>
  <c r="AF12" i="254"/>
  <c r="AF163" i="254"/>
  <c r="AJ163" i="254" s="1"/>
  <c r="AF83" i="254"/>
  <c r="AJ83" i="254" s="1"/>
  <c r="R93" i="257"/>
  <c r="R179" i="257"/>
  <c r="R136" i="257"/>
  <c r="R50" i="257"/>
  <c r="R136" i="254"/>
  <c r="R179" i="254"/>
  <c r="R93" i="254"/>
  <c r="R50" i="254"/>
  <c r="L135" i="260"/>
  <c r="L178" i="260"/>
  <c r="L49" i="260"/>
  <c r="L92" i="260"/>
  <c r="Q178" i="257"/>
  <c r="Q49" i="257"/>
  <c r="Q92" i="257"/>
  <c r="Q135" i="257"/>
  <c r="L177" i="258"/>
  <c r="L91" i="258"/>
  <c r="L134" i="258"/>
  <c r="L48" i="258"/>
  <c r="Q178" i="251"/>
  <c r="Q49" i="251"/>
  <c r="Q92" i="251"/>
  <c r="Q135" i="251"/>
  <c r="R136" i="255"/>
  <c r="R179" i="255"/>
  <c r="R93" i="255"/>
  <c r="R50" i="255"/>
  <c r="AB136" i="251"/>
  <c r="AB179" i="251"/>
  <c r="AB50" i="251"/>
  <c r="AB93" i="251"/>
  <c r="AJ98" i="256"/>
  <c r="AF212" i="259"/>
  <c r="AJ212" i="259" s="1"/>
  <c r="AF196" i="259"/>
  <c r="AJ196" i="259" s="1"/>
  <c r="AF200" i="259"/>
  <c r="AJ200" i="259" s="1"/>
  <c r="AF184" i="259"/>
  <c r="AF202" i="259"/>
  <c r="AJ202" i="259" s="1"/>
  <c r="AF190" i="259"/>
  <c r="AJ190" i="259" s="1"/>
  <c r="AF153" i="259"/>
  <c r="AJ153" i="259" s="1"/>
  <c r="AF114" i="259"/>
  <c r="AJ114" i="259" s="1"/>
  <c r="AF98" i="259"/>
  <c r="AF75" i="259"/>
  <c r="AJ75" i="259" s="1"/>
  <c r="AF59" i="259"/>
  <c r="AJ59" i="259" s="1"/>
  <c r="AF36" i="259"/>
  <c r="AJ36" i="259" s="1"/>
  <c r="AF20" i="259"/>
  <c r="AJ20" i="259" s="1"/>
  <c r="AF188" i="259"/>
  <c r="AJ188" i="259" s="1"/>
  <c r="AF163" i="259"/>
  <c r="AJ163" i="259" s="1"/>
  <c r="AF147" i="259"/>
  <c r="AJ147" i="259" s="1"/>
  <c r="AF124" i="259"/>
  <c r="AJ124" i="259" s="1"/>
  <c r="AF108" i="259"/>
  <c r="AJ108" i="259" s="1"/>
  <c r="AF69" i="259"/>
  <c r="AJ69" i="259" s="1"/>
  <c r="AF30" i="259"/>
  <c r="AJ30" i="259" s="1"/>
  <c r="AF14" i="259"/>
  <c r="AJ14" i="259" s="1"/>
  <c r="AF198" i="259"/>
  <c r="AJ198" i="259" s="1"/>
  <c r="AF186" i="259"/>
  <c r="AJ186" i="259" s="1"/>
  <c r="AF169" i="259"/>
  <c r="AJ169" i="259" s="1"/>
  <c r="AF157" i="259"/>
  <c r="AJ157" i="259" s="1"/>
  <c r="AF141" i="259"/>
  <c r="AF118" i="259"/>
  <c r="AJ118" i="259" s="1"/>
  <c r="AF102" i="259"/>
  <c r="AJ102" i="259" s="1"/>
  <c r="AF79" i="259"/>
  <c r="AJ79" i="259" s="1"/>
  <c r="AF63" i="259"/>
  <c r="AJ63" i="259" s="1"/>
  <c r="AF40" i="259"/>
  <c r="AJ40" i="259" s="1"/>
  <c r="AF24" i="259"/>
  <c r="AJ24" i="259" s="1"/>
  <c r="AF210" i="259"/>
  <c r="AJ210" i="259" s="1"/>
  <c r="AF151" i="259"/>
  <c r="AJ151" i="259" s="1"/>
  <c r="AF112" i="259"/>
  <c r="AJ112" i="259" s="1"/>
  <c r="AF73" i="259"/>
  <c r="AJ73" i="259" s="1"/>
  <c r="AF57" i="259"/>
  <c r="AJ57" i="259" s="1"/>
  <c r="AF34" i="259"/>
  <c r="AJ34" i="259" s="1"/>
  <c r="AF167" i="259"/>
  <c r="AJ167" i="259" s="1"/>
  <c r="AF161" i="259"/>
  <c r="AJ161" i="259" s="1"/>
  <c r="AF145" i="259"/>
  <c r="AJ145" i="259" s="1"/>
  <c r="AF122" i="259"/>
  <c r="AJ122" i="259" s="1"/>
  <c r="AF106" i="259"/>
  <c r="AJ106" i="259" s="1"/>
  <c r="AF83" i="259"/>
  <c r="AJ83" i="259" s="1"/>
  <c r="AF67" i="259"/>
  <c r="AJ67" i="259" s="1"/>
  <c r="AF28" i="259"/>
  <c r="AJ28" i="259" s="1"/>
  <c r="AF12" i="259"/>
  <c r="AF206" i="259"/>
  <c r="AJ206" i="259" s="1"/>
  <c r="AF149" i="259"/>
  <c r="AJ149" i="259" s="1"/>
  <c r="AF126" i="259"/>
  <c r="AJ126" i="259" s="1"/>
  <c r="AF110" i="259"/>
  <c r="AJ110" i="259" s="1"/>
  <c r="AF71" i="259"/>
  <c r="AJ71" i="259" s="1"/>
  <c r="AF55" i="259"/>
  <c r="AF32" i="259"/>
  <c r="AJ32" i="259" s="1"/>
  <c r="AF16" i="259"/>
  <c r="AJ16" i="259" s="1"/>
  <c r="AF204" i="259"/>
  <c r="AJ204" i="259" s="1"/>
  <c r="AF192" i="259"/>
  <c r="AJ192" i="259" s="1"/>
  <c r="AF165" i="259"/>
  <c r="AJ165" i="259" s="1"/>
  <c r="AF159" i="259"/>
  <c r="AJ159" i="259" s="1"/>
  <c r="AF143" i="259"/>
  <c r="AJ143" i="259" s="1"/>
  <c r="AF120" i="259"/>
  <c r="AJ120" i="259" s="1"/>
  <c r="AF104" i="259"/>
  <c r="AJ104" i="259" s="1"/>
  <c r="AF81" i="259"/>
  <c r="AJ81" i="259" s="1"/>
  <c r="AF65" i="259"/>
  <c r="AJ65" i="259" s="1"/>
  <c r="AF26" i="259"/>
  <c r="AJ26" i="259" s="1"/>
  <c r="AF155" i="259"/>
  <c r="AJ155" i="259" s="1"/>
  <c r="AF100" i="259"/>
  <c r="AJ100" i="259" s="1"/>
  <c r="AF61" i="259"/>
  <c r="AJ61" i="259" s="1"/>
  <c r="AF18" i="259"/>
  <c r="AJ18" i="259" s="1"/>
  <c r="AF38" i="259"/>
  <c r="AJ38" i="259" s="1"/>
  <c r="AF194" i="259"/>
  <c r="AJ194" i="259" s="1"/>
  <c r="AF22" i="259"/>
  <c r="AJ22" i="259" s="1"/>
  <c r="AF208" i="259"/>
  <c r="AJ208" i="259" s="1"/>
  <c r="AF116" i="259"/>
  <c r="AJ116" i="259" s="1"/>
  <c r="AF77" i="259"/>
  <c r="AJ77" i="259" s="1"/>
  <c r="Q92" i="255"/>
  <c r="Q135" i="255"/>
  <c r="Q49" i="255"/>
  <c r="Q178" i="255"/>
  <c r="L49" i="254"/>
  <c r="L92" i="254"/>
  <c r="L178" i="254"/>
  <c r="L135" i="254"/>
  <c r="W93" i="257"/>
  <c r="W136" i="257"/>
  <c r="W179" i="257"/>
  <c r="W50" i="257"/>
  <c r="W136" i="254"/>
  <c r="W50" i="254"/>
  <c r="W93" i="254"/>
  <c r="W179" i="254"/>
  <c r="L48" i="260"/>
  <c r="L91" i="260"/>
  <c r="L134" i="260"/>
  <c r="L177" i="260"/>
  <c r="Q135" i="258"/>
  <c r="Q178" i="258"/>
  <c r="Q49" i="258"/>
  <c r="Q92" i="258"/>
  <c r="Q134" i="251"/>
  <c r="Q177" i="251"/>
  <c r="Q91" i="251"/>
  <c r="Q48" i="251"/>
  <c r="W179" i="255"/>
  <c r="W50" i="255"/>
  <c r="W136" i="255"/>
  <c r="W93" i="255"/>
  <c r="R93" i="251"/>
  <c r="R136" i="251"/>
  <c r="R179" i="251"/>
  <c r="R50" i="251"/>
  <c r="L49" i="259"/>
  <c r="L92" i="259"/>
  <c r="L178" i="259"/>
  <c r="L135" i="259"/>
  <c r="Q91" i="255"/>
  <c r="Q134" i="255"/>
  <c r="Q48" i="255"/>
  <c r="Q177" i="255"/>
  <c r="AB136" i="257"/>
  <c r="AB179" i="257"/>
  <c r="AB50" i="257"/>
  <c r="AB93" i="257"/>
  <c r="AB179" i="254"/>
  <c r="AB50" i="254"/>
  <c r="AB136" i="254"/>
  <c r="AB93" i="254"/>
  <c r="R179" i="258"/>
  <c r="R93" i="258"/>
  <c r="R136" i="258"/>
  <c r="R50" i="258"/>
  <c r="Q91" i="260"/>
  <c r="Q134" i="260"/>
  <c r="Q177" i="260"/>
  <c r="Q48" i="260"/>
  <c r="L178" i="253"/>
  <c r="L92" i="253"/>
  <c r="L135" i="253"/>
  <c r="L49" i="253"/>
  <c r="Q177" i="258"/>
  <c r="Q134" i="258"/>
  <c r="Q48" i="258"/>
  <c r="Q91" i="258"/>
  <c r="L135" i="255"/>
  <c r="L178" i="255"/>
  <c r="L92" i="255"/>
  <c r="L49" i="255"/>
  <c r="R179" i="253"/>
  <c r="R50" i="253"/>
  <c r="R93" i="253"/>
  <c r="R136" i="253"/>
  <c r="W179" i="258"/>
  <c r="W93" i="258"/>
  <c r="W136" i="258"/>
  <c r="W50" i="258"/>
  <c r="AF212" i="260"/>
  <c r="AJ212" i="260" s="1"/>
  <c r="AF196" i="260"/>
  <c r="AJ196" i="260" s="1"/>
  <c r="AF206" i="260"/>
  <c r="AJ206" i="260" s="1"/>
  <c r="AF190" i="260"/>
  <c r="AJ190" i="260" s="1"/>
  <c r="AF167" i="260"/>
  <c r="AJ167" i="260" s="1"/>
  <c r="AF151" i="260"/>
  <c r="AJ151" i="260" s="1"/>
  <c r="AF112" i="260"/>
  <c r="AJ112" i="260" s="1"/>
  <c r="AF73" i="260"/>
  <c r="AJ73" i="260" s="1"/>
  <c r="AF57" i="260"/>
  <c r="AJ57" i="260" s="1"/>
  <c r="AF34" i="260"/>
  <c r="AJ34" i="260" s="1"/>
  <c r="AF18" i="260"/>
  <c r="AJ18" i="260" s="1"/>
  <c r="AF200" i="260"/>
  <c r="AJ200" i="260" s="1"/>
  <c r="AF184" i="260"/>
  <c r="AF161" i="260"/>
  <c r="AJ161" i="260" s="1"/>
  <c r="AF145" i="260"/>
  <c r="AJ145" i="260" s="1"/>
  <c r="AF122" i="260"/>
  <c r="AJ122" i="260" s="1"/>
  <c r="AF106" i="260"/>
  <c r="AJ106" i="260" s="1"/>
  <c r="AF83" i="260"/>
  <c r="AJ83" i="260" s="1"/>
  <c r="AF67" i="260"/>
  <c r="AJ67" i="260" s="1"/>
  <c r="AF210" i="260"/>
  <c r="AJ210" i="260" s="1"/>
  <c r="AF194" i="260"/>
  <c r="AJ194" i="260" s="1"/>
  <c r="AF155" i="260"/>
  <c r="AJ155" i="260" s="1"/>
  <c r="AF116" i="260"/>
  <c r="AJ116" i="260" s="1"/>
  <c r="AF100" i="260"/>
  <c r="AJ100" i="260" s="1"/>
  <c r="AF77" i="260"/>
  <c r="AJ77" i="260" s="1"/>
  <c r="AF61" i="260"/>
  <c r="AJ61" i="260" s="1"/>
  <c r="AF38" i="260"/>
  <c r="AJ38" i="260" s="1"/>
  <c r="AF22" i="260"/>
  <c r="AJ22" i="260" s="1"/>
  <c r="AF204" i="260"/>
  <c r="AJ204" i="260" s="1"/>
  <c r="AF188" i="260"/>
  <c r="AJ188" i="260" s="1"/>
  <c r="AF165" i="260"/>
  <c r="AJ165" i="260" s="1"/>
  <c r="AF149" i="260"/>
  <c r="AJ149" i="260" s="1"/>
  <c r="AF126" i="260"/>
  <c r="AJ126" i="260" s="1"/>
  <c r="AF110" i="260"/>
  <c r="AJ110" i="260" s="1"/>
  <c r="AF71" i="260"/>
  <c r="AJ71" i="260" s="1"/>
  <c r="AF55" i="260"/>
  <c r="AF32" i="260"/>
  <c r="AJ32" i="260" s="1"/>
  <c r="AF16" i="260"/>
  <c r="AJ16" i="260" s="1"/>
  <c r="AF186" i="260"/>
  <c r="AJ186" i="260" s="1"/>
  <c r="AF98" i="260"/>
  <c r="AF65" i="260"/>
  <c r="AJ65" i="260" s="1"/>
  <c r="AF63" i="260"/>
  <c r="AJ63" i="260" s="1"/>
  <c r="AF36" i="260"/>
  <c r="AJ36" i="260" s="1"/>
  <c r="AF202" i="260"/>
  <c r="AJ202" i="260" s="1"/>
  <c r="AF75" i="260"/>
  <c r="AJ75" i="260" s="1"/>
  <c r="AF69" i="260"/>
  <c r="AJ69" i="260" s="1"/>
  <c r="AF192" i="260"/>
  <c r="AJ192" i="260" s="1"/>
  <c r="AF143" i="260"/>
  <c r="AJ143" i="260" s="1"/>
  <c r="AF141" i="260"/>
  <c r="AF104" i="260"/>
  <c r="AJ104" i="260" s="1"/>
  <c r="AF102" i="260"/>
  <c r="AJ102" i="260" s="1"/>
  <c r="AF40" i="260"/>
  <c r="AJ40" i="260" s="1"/>
  <c r="AF30" i="260"/>
  <c r="AJ30" i="260" s="1"/>
  <c r="AF28" i="260"/>
  <c r="AJ28" i="260" s="1"/>
  <c r="AF26" i="260"/>
  <c r="AJ26" i="260" s="1"/>
  <c r="AF20" i="260"/>
  <c r="AJ20" i="260" s="1"/>
  <c r="AF208" i="260"/>
  <c r="AJ208" i="260" s="1"/>
  <c r="AF153" i="260"/>
  <c r="AJ153" i="260" s="1"/>
  <c r="AF147" i="260"/>
  <c r="AJ147" i="260" s="1"/>
  <c r="AF114" i="260"/>
  <c r="AJ114" i="260" s="1"/>
  <c r="AF108" i="260"/>
  <c r="AJ108" i="260" s="1"/>
  <c r="AF81" i="260"/>
  <c r="AJ81" i="260" s="1"/>
  <c r="AF79" i="260"/>
  <c r="AJ79" i="260" s="1"/>
  <c r="AF24" i="260"/>
  <c r="AJ24" i="260" s="1"/>
  <c r="AF198" i="260"/>
  <c r="AJ198" i="260" s="1"/>
  <c r="AF163" i="260"/>
  <c r="AJ163" i="260" s="1"/>
  <c r="AF124" i="260"/>
  <c r="AJ124" i="260" s="1"/>
  <c r="AF59" i="260"/>
  <c r="AJ59" i="260" s="1"/>
  <c r="AF169" i="260"/>
  <c r="AJ169" i="260" s="1"/>
  <c r="AF120" i="260"/>
  <c r="AJ120" i="260" s="1"/>
  <c r="AF14" i="260"/>
  <c r="AJ14" i="260" s="1"/>
  <c r="AF157" i="260"/>
  <c r="AJ157" i="260" s="1"/>
  <c r="AF118" i="260"/>
  <c r="AJ118" i="260" s="1"/>
  <c r="AF12" i="260"/>
  <c r="AF159" i="260"/>
  <c r="AJ159" i="260" s="1"/>
  <c r="L177" i="253"/>
  <c r="L48" i="253"/>
  <c r="L91" i="253"/>
  <c r="L134" i="253"/>
  <c r="R179" i="260"/>
  <c r="R50" i="260"/>
  <c r="R93" i="260"/>
  <c r="R136" i="260"/>
  <c r="W179" i="253"/>
  <c r="W50" i="253"/>
  <c r="W93" i="253"/>
  <c r="W136" i="253"/>
  <c r="AB136" i="258"/>
  <c r="AB50" i="258"/>
  <c r="AB179" i="258"/>
  <c r="AB93" i="258"/>
  <c r="Q134" i="257"/>
  <c r="Q177" i="257"/>
  <c r="Q48" i="257"/>
  <c r="Q91" i="257"/>
  <c r="Q178" i="253"/>
  <c r="Q92" i="253"/>
  <c r="Q135" i="253"/>
  <c r="Q49" i="253"/>
  <c r="AB93" i="260"/>
  <c r="AB136" i="260"/>
  <c r="AB179" i="260"/>
  <c r="AB50" i="260"/>
  <c r="Q49" i="254"/>
  <c r="Q135" i="254"/>
  <c r="Q178" i="254"/>
  <c r="Q92" i="254"/>
  <c r="AB50" i="253"/>
  <c r="AB93" i="253"/>
  <c r="AB136" i="253"/>
  <c r="AB179" i="253"/>
  <c r="W50" i="259"/>
  <c r="W179" i="259"/>
  <c r="W136" i="259"/>
  <c r="W93" i="259"/>
  <c r="L135" i="257"/>
  <c r="L178" i="257"/>
  <c r="L92" i="257"/>
  <c r="L49" i="257"/>
  <c r="Q48" i="253"/>
  <c r="Q177" i="253"/>
  <c r="Q91" i="253"/>
  <c r="Q134" i="253"/>
  <c r="W50" i="260"/>
  <c r="W93" i="260"/>
  <c r="W179" i="260"/>
  <c r="W136" i="260"/>
  <c r="AF210" i="251"/>
  <c r="AJ210" i="251" s="1"/>
  <c r="AF194" i="251"/>
  <c r="AJ194" i="251" s="1"/>
  <c r="AF155" i="251"/>
  <c r="AJ155" i="251" s="1"/>
  <c r="AF116" i="251"/>
  <c r="AJ116" i="251" s="1"/>
  <c r="AF100" i="251"/>
  <c r="AJ100" i="251" s="1"/>
  <c r="AF77" i="251"/>
  <c r="AJ77" i="251" s="1"/>
  <c r="AF61" i="251"/>
  <c r="AJ61" i="251" s="1"/>
  <c r="AF38" i="251"/>
  <c r="AJ38" i="251" s="1"/>
  <c r="AF22" i="251"/>
  <c r="AJ22" i="251" s="1"/>
  <c r="AF204" i="251"/>
  <c r="AJ204" i="251" s="1"/>
  <c r="AF188" i="251"/>
  <c r="AJ188" i="251" s="1"/>
  <c r="AF165" i="251"/>
  <c r="AJ165" i="251" s="1"/>
  <c r="AF149" i="251"/>
  <c r="AJ149" i="251" s="1"/>
  <c r="AF126" i="251"/>
  <c r="AJ126" i="251" s="1"/>
  <c r="AF110" i="251"/>
  <c r="AJ110" i="251" s="1"/>
  <c r="AF71" i="251"/>
  <c r="AJ71" i="251" s="1"/>
  <c r="AF55" i="251"/>
  <c r="AF32" i="251"/>
  <c r="AJ32" i="251" s="1"/>
  <c r="AF16" i="251"/>
  <c r="AJ16" i="251" s="1"/>
  <c r="AF67" i="251"/>
  <c r="AJ67" i="251" s="1"/>
  <c r="AF198" i="251"/>
  <c r="AJ198" i="251" s="1"/>
  <c r="AF159" i="251"/>
  <c r="AJ159" i="251" s="1"/>
  <c r="AF143" i="251"/>
  <c r="AJ143" i="251" s="1"/>
  <c r="AF120" i="251"/>
  <c r="AJ120" i="251" s="1"/>
  <c r="AF104" i="251"/>
  <c r="AJ104" i="251" s="1"/>
  <c r="AF81" i="251"/>
  <c r="AJ81" i="251" s="1"/>
  <c r="AF65" i="251"/>
  <c r="AJ65" i="251" s="1"/>
  <c r="AF26" i="251"/>
  <c r="AJ26" i="251" s="1"/>
  <c r="AF145" i="251"/>
  <c r="AJ145" i="251" s="1"/>
  <c r="AF28" i="251"/>
  <c r="AJ28" i="251" s="1"/>
  <c r="AF12" i="251"/>
  <c r="AF208" i="251"/>
  <c r="AJ208" i="251" s="1"/>
  <c r="AF192" i="251"/>
  <c r="AJ192" i="251" s="1"/>
  <c r="AF169" i="251"/>
  <c r="AJ169" i="251" s="1"/>
  <c r="AF153" i="251"/>
  <c r="AJ153" i="251" s="1"/>
  <c r="AF114" i="251"/>
  <c r="AJ114" i="251" s="1"/>
  <c r="AF98" i="251"/>
  <c r="AF75" i="251"/>
  <c r="AJ75" i="251" s="1"/>
  <c r="AF59" i="251"/>
  <c r="AJ59" i="251" s="1"/>
  <c r="AF36" i="251"/>
  <c r="AJ36" i="251" s="1"/>
  <c r="AF20" i="251"/>
  <c r="AJ20" i="251" s="1"/>
  <c r="AF161" i="251"/>
  <c r="AJ161" i="251" s="1"/>
  <c r="AF122" i="251"/>
  <c r="AJ122" i="251" s="1"/>
  <c r="AF202" i="251"/>
  <c r="AJ202" i="251" s="1"/>
  <c r="AF186" i="251"/>
  <c r="AJ186" i="251" s="1"/>
  <c r="AF163" i="251"/>
  <c r="AJ163" i="251" s="1"/>
  <c r="AF147" i="251"/>
  <c r="AJ147" i="251" s="1"/>
  <c r="AF124" i="251"/>
  <c r="AJ124" i="251" s="1"/>
  <c r="AF108" i="251"/>
  <c r="AJ108" i="251" s="1"/>
  <c r="AF69" i="251"/>
  <c r="AJ69" i="251" s="1"/>
  <c r="AF30" i="251"/>
  <c r="AJ30" i="251" s="1"/>
  <c r="AF14" i="251"/>
  <c r="AJ14" i="251" s="1"/>
  <c r="AF106" i="251"/>
  <c r="AJ106" i="251" s="1"/>
  <c r="AF212" i="251"/>
  <c r="AJ212" i="251" s="1"/>
  <c r="AF196" i="251"/>
  <c r="AJ196" i="251" s="1"/>
  <c r="AF157" i="251"/>
  <c r="AJ157" i="251" s="1"/>
  <c r="AF141" i="251"/>
  <c r="AF118" i="251"/>
  <c r="AJ118" i="251" s="1"/>
  <c r="AF102" i="251"/>
  <c r="AJ102" i="251" s="1"/>
  <c r="AF79" i="251"/>
  <c r="AJ79" i="251" s="1"/>
  <c r="AF63" i="251"/>
  <c r="AJ63" i="251" s="1"/>
  <c r="AF40" i="251"/>
  <c r="AJ40" i="251" s="1"/>
  <c r="AF24" i="251"/>
  <c r="AJ24" i="251" s="1"/>
  <c r="AF83" i="251"/>
  <c r="AJ83" i="251" s="1"/>
  <c r="AF206" i="251"/>
  <c r="AJ206" i="251" s="1"/>
  <c r="AF190" i="251"/>
  <c r="AJ190" i="251" s="1"/>
  <c r="AF167" i="251"/>
  <c r="AJ167" i="251" s="1"/>
  <c r="AF151" i="251"/>
  <c r="AJ151" i="251" s="1"/>
  <c r="AF112" i="251"/>
  <c r="AJ112" i="251" s="1"/>
  <c r="AF73" i="251"/>
  <c r="AJ73" i="251" s="1"/>
  <c r="AF57" i="251"/>
  <c r="AJ57" i="251" s="1"/>
  <c r="AF34" i="251"/>
  <c r="AJ34" i="251" s="1"/>
  <c r="AF18" i="251"/>
  <c r="AJ18" i="251" s="1"/>
  <c r="AF200" i="251"/>
  <c r="AJ200" i="251" s="1"/>
  <c r="AF184" i="251"/>
  <c r="L48" i="259"/>
  <c r="L177" i="259"/>
  <c r="L134" i="259"/>
  <c r="L91" i="259"/>
  <c r="L134" i="254"/>
  <c r="L48" i="254"/>
  <c r="L91" i="254"/>
  <c r="L177" i="254"/>
  <c r="R179" i="259"/>
  <c r="R136" i="259"/>
  <c r="R50" i="259"/>
  <c r="R93" i="259"/>
  <c r="AF200" i="257"/>
  <c r="AJ200" i="257" s="1"/>
  <c r="AF184" i="257"/>
  <c r="AF161" i="257"/>
  <c r="AJ161" i="257" s="1"/>
  <c r="AF145" i="257"/>
  <c r="AJ145" i="257" s="1"/>
  <c r="AF122" i="257"/>
  <c r="AJ122" i="257" s="1"/>
  <c r="AF210" i="257"/>
  <c r="AJ210" i="257" s="1"/>
  <c r="AF194" i="257"/>
  <c r="AJ194" i="257" s="1"/>
  <c r="AF155" i="257"/>
  <c r="AJ155" i="257" s="1"/>
  <c r="AF116" i="257"/>
  <c r="AJ116" i="257" s="1"/>
  <c r="AF100" i="257"/>
  <c r="AJ100" i="257" s="1"/>
  <c r="AF77" i="257"/>
  <c r="AJ77" i="257" s="1"/>
  <c r="AF61" i="257"/>
  <c r="AJ61" i="257" s="1"/>
  <c r="AF38" i="257"/>
  <c r="AJ38" i="257" s="1"/>
  <c r="AF22" i="257"/>
  <c r="AJ22" i="257" s="1"/>
  <c r="AF204" i="257"/>
  <c r="AJ204" i="257" s="1"/>
  <c r="AF188" i="257"/>
  <c r="AJ188" i="257" s="1"/>
  <c r="AF165" i="257"/>
  <c r="AJ165" i="257" s="1"/>
  <c r="AF149" i="257"/>
  <c r="AJ149" i="257" s="1"/>
  <c r="AF126" i="257"/>
  <c r="AJ126" i="257" s="1"/>
  <c r="AF110" i="257"/>
  <c r="AJ110" i="257" s="1"/>
  <c r="AF71" i="257"/>
  <c r="AJ71" i="257" s="1"/>
  <c r="AF55" i="257"/>
  <c r="AF32" i="257"/>
  <c r="AJ32" i="257" s="1"/>
  <c r="AF16" i="257"/>
  <c r="AJ16" i="257" s="1"/>
  <c r="AF198" i="257"/>
  <c r="AJ198" i="257" s="1"/>
  <c r="AF159" i="257"/>
  <c r="AJ159" i="257" s="1"/>
  <c r="AF143" i="257"/>
  <c r="AJ143" i="257" s="1"/>
  <c r="AF120" i="257"/>
  <c r="AJ120" i="257" s="1"/>
  <c r="AF104" i="257"/>
  <c r="AJ104" i="257" s="1"/>
  <c r="AF81" i="257"/>
  <c r="AJ81" i="257" s="1"/>
  <c r="AF65" i="257"/>
  <c r="AJ65" i="257" s="1"/>
  <c r="AF26" i="257"/>
  <c r="AJ26" i="257" s="1"/>
  <c r="AF208" i="257"/>
  <c r="AJ208" i="257" s="1"/>
  <c r="AF192" i="257"/>
  <c r="AJ192" i="257" s="1"/>
  <c r="AF169" i="257"/>
  <c r="AJ169" i="257" s="1"/>
  <c r="AF202" i="257"/>
  <c r="AJ202" i="257" s="1"/>
  <c r="AF186" i="257"/>
  <c r="AJ186" i="257" s="1"/>
  <c r="AF163" i="257"/>
  <c r="AJ163" i="257" s="1"/>
  <c r="AF147" i="257"/>
  <c r="AJ147" i="257" s="1"/>
  <c r="AF124" i="257"/>
  <c r="AJ124" i="257" s="1"/>
  <c r="AF108" i="257"/>
  <c r="AJ108" i="257" s="1"/>
  <c r="AF212" i="257"/>
  <c r="AJ212" i="257" s="1"/>
  <c r="AF196" i="257"/>
  <c r="AJ196" i="257" s="1"/>
  <c r="AF157" i="257"/>
  <c r="AJ157" i="257" s="1"/>
  <c r="AF141" i="257"/>
  <c r="AF118" i="257"/>
  <c r="AJ118" i="257" s="1"/>
  <c r="AF102" i="257"/>
  <c r="AJ102" i="257" s="1"/>
  <c r="AF79" i="257"/>
  <c r="AJ79" i="257" s="1"/>
  <c r="AF63" i="257"/>
  <c r="AJ63" i="257" s="1"/>
  <c r="AF40" i="257"/>
  <c r="AJ40" i="257" s="1"/>
  <c r="AF24" i="257"/>
  <c r="AJ24" i="257" s="1"/>
  <c r="AF206" i="257"/>
  <c r="AJ206" i="257" s="1"/>
  <c r="AF190" i="257"/>
  <c r="AJ190" i="257" s="1"/>
  <c r="AF36" i="257"/>
  <c r="AJ36" i="257" s="1"/>
  <c r="AF34" i="257"/>
  <c r="AJ34" i="257" s="1"/>
  <c r="AF30" i="257"/>
  <c r="AJ30" i="257" s="1"/>
  <c r="AF153" i="257"/>
  <c r="AJ153" i="257" s="1"/>
  <c r="AF98" i="257"/>
  <c r="AF112" i="257"/>
  <c r="AJ112" i="257" s="1"/>
  <c r="AF12" i="257"/>
  <c r="AF59" i="257"/>
  <c r="AJ59" i="257" s="1"/>
  <c r="AF57" i="257"/>
  <c r="AJ57" i="257" s="1"/>
  <c r="AF114" i="257"/>
  <c r="AJ114" i="257" s="1"/>
  <c r="AF106" i="257"/>
  <c r="AJ106" i="257" s="1"/>
  <c r="AF67" i="257"/>
  <c r="AJ67" i="257" s="1"/>
  <c r="AF20" i="257"/>
  <c r="AJ20" i="257" s="1"/>
  <c r="AF18" i="257"/>
  <c r="AJ18" i="257" s="1"/>
  <c r="AF14" i="257"/>
  <c r="AJ14" i="257" s="1"/>
  <c r="AF167" i="257"/>
  <c r="AJ167" i="257" s="1"/>
  <c r="AF28" i="257"/>
  <c r="AJ28" i="257" s="1"/>
  <c r="AF151" i="257"/>
  <c r="AJ151" i="257" s="1"/>
  <c r="AF75" i="257"/>
  <c r="AJ75" i="257" s="1"/>
  <c r="AF73" i="257"/>
  <c r="AJ73" i="257" s="1"/>
  <c r="AF69" i="257"/>
  <c r="AJ69" i="257" s="1"/>
  <c r="AF83" i="257"/>
  <c r="AJ83" i="257" s="1"/>
  <c r="AF202" i="253"/>
  <c r="AJ202" i="253" s="1"/>
  <c r="AF186" i="253"/>
  <c r="AJ186" i="253" s="1"/>
  <c r="AF163" i="253"/>
  <c r="AJ163" i="253" s="1"/>
  <c r="AF147" i="253"/>
  <c r="AJ147" i="253" s="1"/>
  <c r="AF212" i="253"/>
  <c r="AJ212" i="253" s="1"/>
  <c r="AF196" i="253"/>
  <c r="AJ196" i="253" s="1"/>
  <c r="AF157" i="253"/>
  <c r="AJ157" i="253" s="1"/>
  <c r="AF200" i="253"/>
  <c r="AJ200" i="253" s="1"/>
  <c r="AF184" i="253"/>
  <c r="AF161" i="253"/>
  <c r="AJ161" i="253" s="1"/>
  <c r="AF145" i="253"/>
  <c r="AJ145" i="253" s="1"/>
  <c r="AF210" i="253"/>
  <c r="AJ210" i="253" s="1"/>
  <c r="AF198" i="253"/>
  <c r="AJ198" i="253" s="1"/>
  <c r="AF124" i="253"/>
  <c r="AJ124" i="253" s="1"/>
  <c r="AF108" i="253"/>
  <c r="AJ108" i="253" s="1"/>
  <c r="AF69" i="253"/>
  <c r="AJ69" i="253" s="1"/>
  <c r="AF30" i="253"/>
  <c r="AJ30" i="253" s="1"/>
  <c r="AF14" i="253"/>
  <c r="AJ14" i="253" s="1"/>
  <c r="AF141" i="253"/>
  <c r="AF118" i="253"/>
  <c r="AJ118" i="253" s="1"/>
  <c r="AF102" i="253"/>
  <c r="AJ102" i="253" s="1"/>
  <c r="AF79" i="253"/>
  <c r="AJ79" i="253" s="1"/>
  <c r="AF63" i="253"/>
  <c r="AJ63" i="253" s="1"/>
  <c r="AF40" i="253"/>
  <c r="AJ40" i="253" s="1"/>
  <c r="AF24" i="253"/>
  <c r="AJ24" i="253" s="1"/>
  <c r="AF204" i="253"/>
  <c r="AJ204" i="253" s="1"/>
  <c r="AF194" i="253"/>
  <c r="AJ194" i="253" s="1"/>
  <c r="AF190" i="253"/>
  <c r="AJ190" i="253" s="1"/>
  <c r="AF188" i="253"/>
  <c r="AJ188" i="253" s="1"/>
  <c r="AF167" i="253"/>
  <c r="AJ167" i="253" s="1"/>
  <c r="AF165" i="253"/>
  <c r="AJ165" i="253" s="1"/>
  <c r="AF112" i="253"/>
  <c r="AJ112" i="253" s="1"/>
  <c r="AF73" i="253"/>
  <c r="AJ73" i="253" s="1"/>
  <c r="AF57" i="253"/>
  <c r="AJ57" i="253" s="1"/>
  <c r="AF34" i="253"/>
  <c r="AJ34" i="253" s="1"/>
  <c r="AF18" i="253"/>
  <c r="AJ18" i="253" s="1"/>
  <c r="AF206" i="253"/>
  <c r="AJ206" i="253" s="1"/>
  <c r="AF192" i="253"/>
  <c r="AJ192" i="253" s="1"/>
  <c r="AF169" i="253"/>
  <c r="AJ169" i="253" s="1"/>
  <c r="AF159" i="253"/>
  <c r="AJ159" i="253" s="1"/>
  <c r="AF122" i="253"/>
  <c r="AJ122" i="253" s="1"/>
  <c r="AF106" i="253"/>
  <c r="AJ106" i="253" s="1"/>
  <c r="AF83" i="253"/>
  <c r="AJ83" i="253" s="1"/>
  <c r="AF67" i="253"/>
  <c r="AJ67" i="253" s="1"/>
  <c r="AF28" i="253"/>
  <c r="AJ28" i="253" s="1"/>
  <c r="AF12" i="253"/>
  <c r="AF116" i="253"/>
  <c r="AJ116" i="253" s="1"/>
  <c r="AF100" i="253"/>
  <c r="AJ100" i="253" s="1"/>
  <c r="AF77" i="253"/>
  <c r="AJ77" i="253" s="1"/>
  <c r="AF61" i="253"/>
  <c r="AJ61" i="253" s="1"/>
  <c r="AF38" i="253"/>
  <c r="AJ38" i="253" s="1"/>
  <c r="AF22" i="253"/>
  <c r="AJ22" i="253" s="1"/>
  <c r="AF208" i="253"/>
  <c r="AJ208" i="253" s="1"/>
  <c r="AF155" i="253"/>
  <c r="AJ155" i="253" s="1"/>
  <c r="AF151" i="253"/>
  <c r="AJ151" i="253" s="1"/>
  <c r="AF149" i="253"/>
  <c r="AJ149" i="253" s="1"/>
  <c r="AF126" i="253"/>
  <c r="AJ126" i="253" s="1"/>
  <c r="AF110" i="253"/>
  <c r="AJ110" i="253" s="1"/>
  <c r="AF71" i="253"/>
  <c r="AJ71" i="253" s="1"/>
  <c r="AF55" i="253"/>
  <c r="AF32" i="253"/>
  <c r="AJ32" i="253" s="1"/>
  <c r="AF16" i="253"/>
  <c r="AJ16" i="253" s="1"/>
  <c r="AF153" i="253"/>
  <c r="AJ153" i="253" s="1"/>
  <c r="AF143" i="253"/>
  <c r="AJ143" i="253" s="1"/>
  <c r="AF120" i="253"/>
  <c r="AJ120" i="253" s="1"/>
  <c r="AF104" i="253"/>
  <c r="AJ104" i="253" s="1"/>
  <c r="AF81" i="253"/>
  <c r="AJ81" i="253" s="1"/>
  <c r="AF65" i="253"/>
  <c r="AJ65" i="253" s="1"/>
  <c r="AF26" i="253"/>
  <c r="AJ26" i="253" s="1"/>
  <c r="AF75" i="253"/>
  <c r="AJ75" i="253" s="1"/>
  <c r="AF114" i="253"/>
  <c r="AJ114" i="253" s="1"/>
  <c r="AF36" i="253"/>
  <c r="AJ36" i="253" s="1"/>
  <c r="AF98" i="253"/>
  <c r="AF59" i="253"/>
  <c r="AJ59" i="253" s="1"/>
  <c r="AF20" i="253"/>
  <c r="AJ20" i="253" s="1"/>
  <c r="AF198" i="258"/>
  <c r="AJ198" i="258" s="1"/>
  <c r="AF208" i="258"/>
  <c r="AJ208" i="258" s="1"/>
  <c r="AF192" i="258"/>
  <c r="AJ192" i="258" s="1"/>
  <c r="AF202" i="258"/>
  <c r="AJ202" i="258" s="1"/>
  <c r="AF186" i="258"/>
  <c r="AJ186" i="258" s="1"/>
  <c r="AF163" i="258"/>
  <c r="AJ163" i="258" s="1"/>
  <c r="AF147" i="258"/>
  <c r="AJ147" i="258" s="1"/>
  <c r="AF124" i="258"/>
  <c r="AJ124" i="258" s="1"/>
  <c r="AF206" i="258"/>
  <c r="AJ206" i="258" s="1"/>
  <c r="AF190" i="258"/>
  <c r="AJ190" i="258" s="1"/>
  <c r="AF167" i="258"/>
  <c r="AJ167" i="258" s="1"/>
  <c r="AF151" i="258"/>
  <c r="AJ151" i="258" s="1"/>
  <c r="AF210" i="258"/>
  <c r="AJ210" i="258" s="1"/>
  <c r="AF194" i="258"/>
  <c r="AJ194" i="258" s="1"/>
  <c r="AF155" i="258"/>
  <c r="AJ155" i="258" s="1"/>
  <c r="AF204" i="258"/>
  <c r="AJ204" i="258" s="1"/>
  <c r="AF169" i="258"/>
  <c r="AJ169" i="258" s="1"/>
  <c r="AF165" i="258"/>
  <c r="AJ165" i="258" s="1"/>
  <c r="AF122" i="258"/>
  <c r="AJ122" i="258" s="1"/>
  <c r="AF100" i="258"/>
  <c r="AJ100" i="258" s="1"/>
  <c r="AF77" i="258"/>
  <c r="AJ77" i="258" s="1"/>
  <c r="AF61" i="258"/>
  <c r="AJ61" i="258" s="1"/>
  <c r="AF38" i="258"/>
  <c r="AJ38" i="258" s="1"/>
  <c r="AF22" i="258"/>
  <c r="AJ22" i="258" s="1"/>
  <c r="AF110" i="258"/>
  <c r="AJ110" i="258" s="1"/>
  <c r="AF71" i="258"/>
  <c r="AJ71" i="258" s="1"/>
  <c r="AF55" i="258"/>
  <c r="AF32" i="258"/>
  <c r="AJ32" i="258" s="1"/>
  <c r="AF16" i="258"/>
  <c r="AJ16" i="258" s="1"/>
  <c r="AF161" i="258"/>
  <c r="AJ161" i="258" s="1"/>
  <c r="AF159" i="258"/>
  <c r="AJ159" i="258" s="1"/>
  <c r="AF157" i="258"/>
  <c r="AJ157" i="258" s="1"/>
  <c r="AF120" i="258"/>
  <c r="AJ120" i="258" s="1"/>
  <c r="AF104" i="258"/>
  <c r="AJ104" i="258" s="1"/>
  <c r="AF81" i="258"/>
  <c r="AJ81" i="258" s="1"/>
  <c r="AF65" i="258"/>
  <c r="AJ65" i="258" s="1"/>
  <c r="AF26" i="258"/>
  <c r="AJ26" i="258" s="1"/>
  <c r="AF196" i="258"/>
  <c r="AJ196" i="258" s="1"/>
  <c r="AF153" i="258"/>
  <c r="AJ153" i="258" s="1"/>
  <c r="AF149" i="258"/>
  <c r="AJ149" i="258" s="1"/>
  <c r="AF118" i="258"/>
  <c r="AJ118" i="258" s="1"/>
  <c r="AF98" i="258"/>
  <c r="AF75" i="258"/>
  <c r="AJ75" i="258" s="1"/>
  <c r="AF59" i="258"/>
  <c r="AJ59" i="258" s="1"/>
  <c r="AF36" i="258"/>
  <c r="AJ36" i="258" s="1"/>
  <c r="AF20" i="258"/>
  <c r="AJ20" i="258" s="1"/>
  <c r="AF184" i="258"/>
  <c r="AF116" i="258"/>
  <c r="AJ116" i="258" s="1"/>
  <c r="AF108" i="258"/>
  <c r="AJ108" i="258" s="1"/>
  <c r="AF69" i="258"/>
  <c r="AJ69" i="258" s="1"/>
  <c r="AF30" i="258"/>
  <c r="AJ30" i="258" s="1"/>
  <c r="AF14" i="258"/>
  <c r="AJ14" i="258" s="1"/>
  <c r="AF212" i="258"/>
  <c r="AJ212" i="258" s="1"/>
  <c r="AF145" i="258"/>
  <c r="AJ145" i="258" s="1"/>
  <c r="AF143" i="258"/>
  <c r="AJ143" i="258" s="1"/>
  <c r="AF141" i="258"/>
  <c r="AF126" i="258"/>
  <c r="AJ126" i="258" s="1"/>
  <c r="AF114" i="258"/>
  <c r="AJ114" i="258" s="1"/>
  <c r="AF102" i="258"/>
  <c r="AJ102" i="258" s="1"/>
  <c r="AF79" i="258"/>
  <c r="AJ79" i="258" s="1"/>
  <c r="AF63" i="258"/>
  <c r="AJ63" i="258" s="1"/>
  <c r="AF40" i="258"/>
  <c r="AJ40" i="258" s="1"/>
  <c r="AF24" i="258"/>
  <c r="AJ24" i="258" s="1"/>
  <c r="AF200" i="258"/>
  <c r="AJ200" i="258" s="1"/>
  <c r="AF188" i="258"/>
  <c r="AJ188" i="258" s="1"/>
  <c r="AF112" i="258"/>
  <c r="AJ112" i="258" s="1"/>
  <c r="AF73" i="258"/>
  <c r="AJ73" i="258" s="1"/>
  <c r="AF57" i="258"/>
  <c r="AJ57" i="258" s="1"/>
  <c r="AF34" i="258"/>
  <c r="AJ34" i="258" s="1"/>
  <c r="AF18" i="258"/>
  <c r="AJ18" i="258" s="1"/>
  <c r="AF106" i="258"/>
  <c r="AJ106" i="258" s="1"/>
  <c r="AF83" i="258"/>
  <c r="AJ83" i="258" s="1"/>
  <c r="AF67" i="258"/>
  <c r="AJ67" i="258" s="1"/>
  <c r="AF28" i="258"/>
  <c r="AJ28" i="258" s="1"/>
  <c r="AF12" i="258"/>
  <c r="L178" i="251"/>
  <c r="L135" i="251"/>
  <c r="L49" i="251"/>
  <c r="L92" i="251"/>
  <c r="Q92" i="259"/>
  <c r="Q178" i="259"/>
  <c r="Q135" i="259"/>
  <c r="Q49" i="259"/>
  <c r="AF202" i="255"/>
  <c r="AJ202" i="255" s="1"/>
  <c r="AF186" i="255"/>
  <c r="AJ186" i="255" s="1"/>
  <c r="AF163" i="255"/>
  <c r="AJ163" i="255" s="1"/>
  <c r="AF147" i="255"/>
  <c r="AJ147" i="255" s="1"/>
  <c r="AF124" i="255"/>
  <c r="AJ124" i="255" s="1"/>
  <c r="AF108" i="255"/>
  <c r="AJ108" i="255" s="1"/>
  <c r="AF69" i="255"/>
  <c r="AJ69" i="255" s="1"/>
  <c r="AF206" i="255"/>
  <c r="AJ206" i="255" s="1"/>
  <c r="AF190" i="255"/>
  <c r="AJ190" i="255" s="1"/>
  <c r="AF167" i="255"/>
  <c r="AJ167" i="255" s="1"/>
  <c r="AF151" i="255"/>
  <c r="AJ151" i="255" s="1"/>
  <c r="AF112" i="255"/>
  <c r="AJ112" i="255" s="1"/>
  <c r="AF73" i="255"/>
  <c r="AJ73" i="255" s="1"/>
  <c r="AF57" i="255"/>
  <c r="AJ57" i="255" s="1"/>
  <c r="AF200" i="255"/>
  <c r="AJ200" i="255" s="1"/>
  <c r="AF184" i="255"/>
  <c r="AF161" i="255"/>
  <c r="AJ161" i="255" s="1"/>
  <c r="AF145" i="255"/>
  <c r="AJ145" i="255" s="1"/>
  <c r="AF122" i="255"/>
  <c r="AJ122" i="255" s="1"/>
  <c r="AF106" i="255"/>
  <c r="AJ106" i="255" s="1"/>
  <c r="AF83" i="255"/>
  <c r="AJ83" i="255" s="1"/>
  <c r="AF67" i="255"/>
  <c r="AJ67" i="255" s="1"/>
  <c r="AF204" i="255"/>
  <c r="AJ204" i="255" s="1"/>
  <c r="AF188" i="255"/>
  <c r="AJ188" i="255" s="1"/>
  <c r="AF198" i="255"/>
  <c r="AJ198" i="255" s="1"/>
  <c r="AF159" i="255"/>
  <c r="AJ159" i="255" s="1"/>
  <c r="AF143" i="255"/>
  <c r="AJ143" i="255" s="1"/>
  <c r="AF120" i="255"/>
  <c r="AJ120" i="255" s="1"/>
  <c r="AF104" i="255"/>
  <c r="AJ104" i="255" s="1"/>
  <c r="AF81" i="255"/>
  <c r="AJ81" i="255" s="1"/>
  <c r="AF65" i="255"/>
  <c r="AJ65" i="255" s="1"/>
  <c r="AF208" i="255"/>
  <c r="AJ208" i="255" s="1"/>
  <c r="AF157" i="255"/>
  <c r="AJ157" i="255" s="1"/>
  <c r="AF126" i="255"/>
  <c r="AJ126" i="255" s="1"/>
  <c r="AF36" i="255"/>
  <c r="AJ36" i="255" s="1"/>
  <c r="AF20" i="255"/>
  <c r="AJ20" i="255" s="1"/>
  <c r="AF210" i="255"/>
  <c r="AJ210" i="255" s="1"/>
  <c r="AF196" i="255"/>
  <c r="AJ196" i="255" s="1"/>
  <c r="AF165" i="255"/>
  <c r="AJ165" i="255" s="1"/>
  <c r="AF30" i="255"/>
  <c r="AJ30" i="255" s="1"/>
  <c r="AF14" i="255"/>
  <c r="AJ14" i="255" s="1"/>
  <c r="AF212" i="255"/>
  <c r="AJ212" i="255" s="1"/>
  <c r="AF169" i="255"/>
  <c r="AJ169" i="255" s="1"/>
  <c r="AF102" i="255"/>
  <c r="AJ102" i="255" s="1"/>
  <c r="AF71" i="255"/>
  <c r="AJ71" i="255" s="1"/>
  <c r="AF34" i="255"/>
  <c r="AJ34" i="255" s="1"/>
  <c r="AF18" i="255"/>
  <c r="AJ18" i="255" s="1"/>
  <c r="AF141" i="255"/>
  <c r="AF110" i="255"/>
  <c r="AJ110" i="255" s="1"/>
  <c r="AF28" i="255"/>
  <c r="AJ28" i="255" s="1"/>
  <c r="AF12" i="255"/>
  <c r="AF149" i="255"/>
  <c r="AJ149" i="255" s="1"/>
  <c r="AF77" i="255"/>
  <c r="AJ77" i="255" s="1"/>
  <c r="AF75" i="255"/>
  <c r="AJ75" i="255" s="1"/>
  <c r="AF63" i="255"/>
  <c r="AJ63" i="255" s="1"/>
  <c r="AF61" i="255"/>
  <c r="AJ61" i="255" s="1"/>
  <c r="AF38" i="255"/>
  <c r="AJ38" i="255" s="1"/>
  <c r="AF22" i="255"/>
  <c r="AJ22" i="255" s="1"/>
  <c r="AF192" i="255"/>
  <c r="AJ192" i="255" s="1"/>
  <c r="AF116" i="255"/>
  <c r="AJ116" i="255" s="1"/>
  <c r="AF114" i="255"/>
  <c r="AJ114" i="255" s="1"/>
  <c r="AF79" i="255"/>
  <c r="AJ79" i="255" s="1"/>
  <c r="AF59" i="255"/>
  <c r="AJ59" i="255" s="1"/>
  <c r="AF32" i="255"/>
  <c r="AJ32" i="255" s="1"/>
  <c r="AF16" i="255"/>
  <c r="AJ16" i="255" s="1"/>
  <c r="AF194" i="255"/>
  <c r="AJ194" i="255" s="1"/>
  <c r="AF155" i="255"/>
  <c r="AJ155" i="255" s="1"/>
  <c r="AF153" i="255"/>
  <c r="AJ153" i="255" s="1"/>
  <c r="AF118" i="255"/>
  <c r="AJ118" i="255" s="1"/>
  <c r="AF26" i="255"/>
  <c r="AJ26" i="255" s="1"/>
  <c r="AF100" i="255"/>
  <c r="AJ100" i="255" s="1"/>
  <c r="AF40" i="255"/>
  <c r="AJ40" i="255" s="1"/>
  <c r="AF24" i="255"/>
  <c r="AJ24" i="255" s="1"/>
  <c r="AF98" i="255"/>
  <c r="AF55" i="255"/>
  <c r="Q177" i="254"/>
  <c r="Q48" i="254"/>
  <c r="Q134" i="254"/>
  <c r="Q91" i="254"/>
  <c r="AB50" i="259"/>
  <c r="AB93" i="259"/>
  <c r="AB179" i="259"/>
  <c r="AB136" i="259"/>
  <c r="Q135" i="260"/>
  <c r="Q178" i="260"/>
  <c r="Q49" i="260"/>
  <c r="Q92" i="260"/>
  <c r="L91" i="257"/>
  <c r="L134" i="257"/>
  <c r="L177" i="257"/>
  <c r="L48" i="257"/>
  <c r="L178" i="258"/>
  <c r="L49" i="258"/>
  <c r="L135" i="258"/>
  <c r="L92" i="258"/>
  <c r="W93" i="243"/>
  <c r="W179" i="243"/>
  <c r="W136" i="243"/>
  <c r="W50" i="243"/>
  <c r="L134" i="247"/>
  <c r="L177" i="247"/>
  <c r="L91" i="247"/>
  <c r="L48" i="247"/>
  <c r="AB136" i="243"/>
  <c r="AB179" i="243"/>
  <c r="AB93" i="243"/>
  <c r="AB50" i="243"/>
  <c r="Q135" i="247"/>
  <c r="Q178" i="247"/>
  <c r="Q92" i="247"/>
  <c r="Q49" i="247"/>
  <c r="Q92" i="249"/>
  <c r="Q135" i="249"/>
  <c r="Q178" i="249"/>
  <c r="Q49" i="249"/>
  <c r="Q135" i="242"/>
  <c r="Q49" i="242"/>
  <c r="Q178" i="242"/>
  <c r="Q92" i="242"/>
  <c r="AF210" i="244"/>
  <c r="AJ210" i="244" s="1"/>
  <c r="AF194" i="244"/>
  <c r="AJ194" i="244" s="1"/>
  <c r="AF204" i="244"/>
  <c r="AJ204" i="244" s="1"/>
  <c r="AF188" i="244"/>
  <c r="AJ188" i="244" s="1"/>
  <c r="AF165" i="244"/>
  <c r="AJ165" i="244" s="1"/>
  <c r="AF198" i="244"/>
  <c r="AJ198" i="244" s="1"/>
  <c r="AF159" i="244"/>
  <c r="AJ159" i="244" s="1"/>
  <c r="AF202" i="244"/>
  <c r="AJ202" i="244" s="1"/>
  <c r="AF186" i="244"/>
  <c r="AJ186" i="244" s="1"/>
  <c r="AF212" i="244"/>
  <c r="AJ212" i="244" s="1"/>
  <c r="AF196" i="244"/>
  <c r="AJ196" i="244" s="1"/>
  <c r="AF163" i="244"/>
  <c r="AJ163" i="244" s="1"/>
  <c r="AF151" i="244"/>
  <c r="AJ151" i="244" s="1"/>
  <c r="AF112" i="244"/>
  <c r="AJ112" i="244" s="1"/>
  <c r="AF73" i="244"/>
  <c r="AJ73" i="244" s="1"/>
  <c r="AF57" i="244"/>
  <c r="AJ57" i="244" s="1"/>
  <c r="AF34" i="244"/>
  <c r="AJ34" i="244" s="1"/>
  <c r="AF18" i="244"/>
  <c r="AJ18" i="244" s="1"/>
  <c r="AF161" i="244"/>
  <c r="AJ161" i="244" s="1"/>
  <c r="AF145" i="244"/>
  <c r="AJ145" i="244" s="1"/>
  <c r="AF122" i="244"/>
  <c r="AJ122" i="244" s="1"/>
  <c r="AF106" i="244"/>
  <c r="AJ106" i="244" s="1"/>
  <c r="AF83" i="244"/>
  <c r="AJ83" i="244" s="1"/>
  <c r="AF67" i="244"/>
  <c r="AJ67" i="244" s="1"/>
  <c r="AF28" i="244"/>
  <c r="AJ28" i="244" s="1"/>
  <c r="AF12" i="244"/>
  <c r="AF190" i="244"/>
  <c r="AJ190" i="244" s="1"/>
  <c r="AF116" i="244"/>
  <c r="AJ116" i="244" s="1"/>
  <c r="AF100" i="244"/>
  <c r="AJ100" i="244" s="1"/>
  <c r="AF77" i="244"/>
  <c r="AJ77" i="244" s="1"/>
  <c r="AF61" i="244"/>
  <c r="AJ61" i="244" s="1"/>
  <c r="AF38" i="244"/>
  <c r="AJ38" i="244" s="1"/>
  <c r="AF22" i="244"/>
  <c r="AJ22" i="244" s="1"/>
  <c r="AF206" i="244"/>
  <c r="AJ206" i="244" s="1"/>
  <c r="AF192" i="244"/>
  <c r="AJ192" i="244" s="1"/>
  <c r="AF149" i="244"/>
  <c r="AJ149" i="244" s="1"/>
  <c r="AF126" i="244"/>
  <c r="AJ126" i="244" s="1"/>
  <c r="AF110" i="244"/>
  <c r="AJ110" i="244" s="1"/>
  <c r="AF71" i="244"/>
  <c r="AJ71" i="244" s="1"/>
  <c r="AF55" i="244"/>
  <c r="AF32" i="244"/>
  <c r="AJ32" i="244" s="1"/>
  <c r="AF16" i="244"/>
  <c r="AJ16" i="244" s="1"/>
  <c r="AF208" i="244"/>
  <c r="AJ208" i="244" s="1"/>
  <c r="AF143" i="244"/>
  <c r="AJ143" i="244" s="1"/>
  <c r="AF120" i="244"/>
  <c r="AJ120" i="244" s="1"/>
  <c r="AF104" i="244"/>
  <c r="AJ104" i="244" s="1"/>
  <c r="AF81" i="244"/>
  <c r="AJ81" i="244" s="1"/>
  <c r="AF65" i="244"/>
  <c r="AJ65" i="244" s="1"/>
  <c r="AF26" i="244"/>
  <c r="AJ26" i="244" s="1"/>
  <c r="AF157" i="244"/>
  <c r="AJ157" i="244" s="1"/>
  <c r="AF114" i="244"/>
  <c r="AJ114" i="244" s="1"/>
  <c r="AF98" i="244"/>
  <c r="AF75" i="244"/>
  <c r="AJ75" i="244" s="1"/>
  <c r="AF59" i="244"/>
  <c r="AJ59" i="244" s="1"/>
  <c r="AF36" i="244"/>
  <c r="AJ36" i="244" s="1"/>
  <c r="AF20" i="244"/>
  <c r="AJ20" i="244" s="1"/>
  <c r="AF184" i="244"/>
  <c r="AF155" i="244"/>
  <c r="AJ155" i="244" s="1"/>
  <c r="AF153" i="244"/>
  <c r="AJ153" i="244" s="1"/>
  <c r="AF147" i="244"/>
  <c r="AJ147" i="244" s="1"/>
  <c r="AF124" i="244"/>
  <c r="AJ124" i="244" s="1"/>
  <c r="AF108" i="244"/>
  <c r="AJ108" i="244" s="1"/>
  <c r="AF69" i="244"/>
  <c r="AJ69" i="244" s="1"/>
  <c r="AF30" i="244"/>
  <c r="AJ30" i="244" s="1"/>
  <c r="AF14" i="244"/>
  <c r="AJ14" i="244" s="1"/>
  <c r="AF141" i="244"/>
  <c r="AF118" i="244"/>
  <c r="AJ118" i="244" s="1"/>
  <c r="AF167" i="244"/>
  <c r="AJ167" i="244" s="1"/>
  <c r="AF40" i="244"/>
  <c r="AJ40" i="244" s="1"/>
  <c r="AF169" i="244"/>
  <c r="AJ169" i="244" s="1"/>
  <c r="AF102" i="244"/>
  <c r="AJ102" i="244" s="1"/>
  <c r="AF79" i="244"/>
  <c r="AJ79" i="244" s="1"/>
  <c r="AF200" i="244"/>
  <c r="AJ200" i="244" s="1"/>
  <c r="AF24" i="244"/>
  <c r="AJ24" i="244" s="1"/>
  <c r="AF63" i="244"/>
  <c r="AJ63" i="244" s="1"/>
  <c r="W179" i="248"/>
  <c r="W93" i="248"/>
  <c r="W136" i="248"/>
  <c r="W50" i="248"/>
  <c r="AF198" i="245"/>
  <c r="AJ198" i="245" s="1"/>
  <c r="AF159" i="245"/>
  <c r="AJ159" i="245" s="1"/>
  <c r="AF143" i="245"/>
  <c r="AJ143" i="245" s="1"/>
  <c r="AF212" i="245"/>
  <c r="AJ212" i="245" s="1"/>
  <c r="AF196" i="245"/>
  <c r="AJ196" i="245" s="1"/>
  <c r="AF157" i="245"/>
  <c r="AJ157" i="245" s="1"/>
  <c r="AF141" i="245"/>
  <c r="AF206" i="245"/>
  <c r="AJ206" i="245" s="1"/>
  <c r="AF190" i="245"/>
  <c r="AJ190" i="245" s="1"/>
  <c r="AF167" i="245"/>
  <c r="AJ167" i="245" s="1"/>
  <c r="AF151" i="245"/>
  <c r="AJ151" i="245" s="1"/>
  <c r="AF200" i="245"/>
  <c r="AJ200" i="245" s="1"/>
  <c r="AF184" i="245"/>
  <c r="AF161" i="245"/>
  <c r="AJ161" i="245" s="1"/>
  <c r="AF210" i="245"/>
  <c r="AJ210" i="245" s="1"/>
  <c r="AF194" i="245"/>
  <c r="AJ194" i="245" s="1"/>
  <c r="AF155" i="245"/>
  <c r="AJ155" i="245" s="1"/>
  <c r="AF192" i="245"/>
  <c r="AJ192" i="245" s="1"/>
  <c r="AF163" i="245"/>
  <c r="AJ163" i="245" s="1"/>
  <c r="AF126" i="245"/>
  <c r="AJ126" i="245" s="1"/>
  <c r="AF110" i="245"/>
  <c r="AJ110" i="245" s="1"/>
  <c r="AF71" i="245"/>
  <c r="AJ71" i="245" s="1"/>
  <c r="AF55" i="245"/>
  <c r="AF32" i="245"/>
  <c r="AJ32" i="245" s="1"/>
  <c r="AF16" i="245"/>
  <c r="AJ16" i="245" s="1"/>
  <c r="AF204" i="245"/>
  <c r="AJ204" i="245" s="1"/>
  <c r="AF120" i="245"/>
  <c r="AJ120" i="245" s="1"/>
  <c r="AF104" i="245"/>
  <c r="AJ104" i="245" s="1"/>
  <c r="AF81" i="245"/>
  <c r="AJ81" i="245" s="1"/>
  <c r="AF65" i="245"/>
  <c r="AJ65" i="245" s="1"/>
  <c r="AF26" i="245"/>
  <c r="AJ26" i="245" s="1"/>
  <c r="AF208" i="245"/>
  <c r="AJ208" i="245" s="1"/>
  <c r="AF165" i="245"/>
  <c r="AJ165" i="245" s="1"/>
  <c r="AF114" i="245"/>
  <c r="AJ114" i="245" s="1"/>
  <c r="AF98" i="245"/>
  <c r="AF75" i="245"/>
  <c r="AJ75" i="245" s="1"/>
  <c r="AF59" i="245"/>
  <c r="AJ59" i="245" s="1"/>
  <c r="AF36" i="245"/>
  <c r="AJ36" i="245" s="1"/>
  <c r="AF20" i="245"/>
  <c r="AJ20" i="245" s="1"/>
  <c r="AF169" i="245"/>
  <c r="AJ169" i="245" s="1"/>
  <c r="AF153" i="245"/>
  <c r="AJ153" i="245" s="1"/>
  <c r="AF145" i="245"/>
  <c r="AJ145" i="245" s="1"/>
  <c r="AF124" i="245"/>
  <c r="AJ124" i="245" s="1"/>
  <c r="AF108" i="245"/>
  <c r="AJ108" i="245" s="1"/>
  <c r="AF69" i="245"/>
  <c r="AJ69" i="245" s="1"/>
  <c r="AF30" i="245"/>
  <c r="AJ30" i="245" s="1"/>
  <c r="AF14" i="245"/>
  <c r="AJ14" i="245" s="1"/>
  <c r="AF149" i="245"/>
  <c r="AJ149" i="245" s="1"/>
  <c r="AF147" i="245"/>
  <c r="AJ147" i="245" s="1"/>
  <c r="AF118" i="245"/>
  <c r="AJ118" i="245" s="1"/>
  <c r="AF102" i="245"/>
  <c r="AJ102" i="245" s="1"/>
  <c r="AF79" i="245"/>
  <c r="AJ79" i="245" s="1"/>
  <c r="AF63" i="245"/>
  <c r="AJ63" i="245" s="1"/>
  <c r="AF40" i="245"/>
  <c r="AJ40" i="245" s="1"/>
  <c r="AF24" i="245"/>
  <c r="AJ24" i="245" s="1"/>
  <c r="AF186" i="245"/>
  <c r="AJ186" i="245" s="1"/>
  <c r="AF112" i="245"/>
  <c r="AJ112" i="245" s="1"/>
  <c r="AF73" i="245"/>
  <c r="AJ73" i="245" s="1"/>
  <c r="AF57" i="245"/>
  <c r="AJ57" i="245" s="1"/>
  <c r="AF34" i="245"/>
  <c r="AJ34" i="245" s="1"/>
  <c r="AF18" i="245"/>
  <c r="AJ18" i="245" s="1"/>
  <c r="AF122" i="245"/>
  <c r="AJ122" i="245" s="1"/>
  <c r="AF106" i="245"/>
  <c r="AJ106" i="245" s="1"/>
  <c r="AF83" i="245"/>
  <c r="AJ83" i="245" s="1"/>
  <c r="AF67" i="245"/>
  <c r="AJ67" i="245" s="1"/>
  <c r="AF202" i="245"/>
  <c r="AJ202" i="245" s="1"/>
  <c r="AF188" i="245"/>
  <c r="AJ188" i="245" s="1"/>
  <c r="AF28" i="245"/>
  <c r="AJ28" i="245" s="1"/>
  <c r="AF12" i="245"/>
  <c r="AF100" i="245"/>
  <c r="AJ100" i="245" s="1"/>
  <c r="AF61" i="245"/>
  <c r="AJ61" i="245" s="1"/>
  <c r="AF22" i="245"/>
  <c r="AJ22" i="245" s="1"/>
  <c r="AF38" i="245"/>
  <c r="AJ38" i="245" s="1"/>
  <c r="AF116" i="245"/>
  <c r="AJ116" i="245" s="1"/>
  <c r="AF77" i="245"/>
  <c r="AJ77" i="245" s="1"/>
  <c r="Q178" i="250"/>
  <c r="Q49" i="250"/>
  <c r="Q92" i="250"/>
  <c r="Q135" i="250"/>
  <c r="Q92" i="248"/>
  <c r="Q135" i="248"/>
  <c r="Q178" i="248"/>
  <c r="Q49" i="248"/>
  <c r="L177" i="244"/>
  <c r="L48" i="244"/>
  <c r="L91" i="244"/>
  <c r="L134" i="244"/>
  <c r="Q48" i="241"/>
  <c r="Q177" i="241"/>
  <c r="Q91" i="241"/>
  <c r="Q134" i="241"/>
  <c r="R50" i="243"/>
  <c r="R93" i="243"/>
  <c r="R179" i="243"/>
  <c r="R136" i="243"/>
  <c r="AF212" i="247"/>
  <c r="AJ212" i="247" s="1"/>
  <c r="AF196" i="247"/>
  <c r="AJ196" i="247" s="1"/>
  <c r="AF206" i="247"/>
  <c r="AJ206" i="247" s="1"/>
  <c r="AF190" i="247"/>
  <c r="AJ190" i="247" s="1"/>
  <c r="AF167" i="247"/>
  <c r="AJ167" i="247" s="1"/>
  <c r="AF151" i="247"/>
  <c r="AJ151" i="247" s="1"/>
  <c r="AF200" i="247"/>
  <c r="AJ200" i="247" s="1"/>
  <c r="AF184" i="247"/>
  <c r="AF161" i="247"/>
  <c r="AJ161" i="247" s="1"/>
  <c r="AF145" i="247"/>
  <c r="AJ145" i="247" s="1"/>
  <c r="AF122" i="247"/>
  <c r="AJ122" i="247" s="1"/>
  <c r="AF106" i="247"/>
  <c r="AJ106" i="247" s="1"/>
  <c r="AF83" i="247"/>
  <c r="AJ83" i="247" s="1"/>
  <c r="AF67" i="247"/>
  <c r="AJ67" i="247" s="1"/>
  <c r="AF210" i="247"/>
  <c r="AJ210" i="247" s="1"/>
  <c r="AF194" i="247"/>
  <c r="AJ194" i="247" s="1"/>
  <c r="AF204" i="247"/>
  <c r="AJ204" i="247" s="1"/>
  <c r="AF188" i="247"/>
  <c r="AJ188" i="247" s="1"/>
  <c r="AF198" i="247"/>
  <c r="AJ198" i="247" s="1"/>
  <c r="AF159" i="247"/>
  <c r="AJ159" i="247" s="1"/>
  <c r="AF143" i="247"/>
  <c r="AJ143" i="247" s="1"/>
  <c r="AF120" i="247"/>
  <c r="AJ120" i="247" s="1"/>
  <c r="AF104" i="247"/>
  <c r="AJ104" i="247" s="1"/>
  <c r="AF81" i="247"/>
  <c r="AJ81" i="247" s="1"/>
  <c r="AF102" i="247"/>
  <c r="AJ102" i="247" s="1"/>
  <c r="AF28" i="247"/>
  <c r="AJ28" i="247" s="1"/>
  <c r="AF12" i="247"/>
  <c r="AF208" i="247"/>
  <c r="AJ208" i="247" s="1"/>
  <c r="AF141" i="247"/>
  <c r="AF124" i="247"/>
  <c r="AJ124" i="247" s="1"/>
  <c r="AF114" i="247"/>
  <c r="AJ114" i="247" s="1"/>
  <c r="AF100" i="247"/>
  <c r="AJ100" i="247" s="1"/>
  <c r="AF61" i="247"/>
  <c r="AJ61" i="247" s="1"/>
  <c r="AF38" i="247"/>
  <c r="AJ38" i="247" s="1"/>
  <c r="AF22" i="247"/>
  <c r="AJ22" i="247" s="1"/>
  <c r="AF186" i="247"/>
  <c r="AJ186" i="247" s="1"/>
  <c r="AF169" i="247"/>
  <c r="AJ169" i="247" s="1"/>
  <c r="AF163" i="247"/>
  <c r="AJ163" i="247" s="1"/>
  <c r="AF126" i="247"/>
  <c r="AJ126" i="247" s="1"/>
  <c r="AF79" i="247"/>
  <c r="AJ79" i="247" s="1"/>
  <c r="AF55" i="247"/>
  <c r="AF32" i="247"/>
  <c r="AJ32" i="247" s="1"/>
  <c r="AF16" i="247"/>
  <c r="AJ16" i="247" s="1"/>
  <c r="AF202" i="247"/>
  <c r="AJ202" i="247" s="1"/>
  <c r="AF165" i="247"/>
  <c r="AJ165" i="247" s="1"/>
  <c r="AF112" i="247"/>
  <c r="AJ112" i="247" s="1"/>
  <c r="AF110" i="247"/>
  <c r="AJ110" i="247" s="1"/>
  <c r="AF108" i="247"/>
  <c r="AJ108" i="247" s="1"/>
  <c r="AF98" i="247"/>
  <c r="AF77" i="247"/>
  <c r="AJ77" i="247" s="1"/>
  <c r="AF65" i="247"/>
  <c r="AJ65" i="247" s="1"/>
  <c r="AF192" i="247"/>
  <c r="AJ192" i="247" s="1"/>
  <c r="AF59" i="247"/>
  <c r="AJ59" i="247" s="1"/>
  <c r="AF36" i="247"/>
  <c r="AJ36" i="247" s="1"/>
  <c r="AF20" i="247"/>
  <c r="AJ20" i="247" s="1"/>
  <c r="AF157" i="247"/>
  <c r="AJ157" i="247" s="1"/>
  <c r="AF155" i="247"/>
  <c r="AJ155" i="247" s="1"/>
  <c r="AF75" i="247"/>
  <c r="AJ75" i="247" s="1"/>
  <c r="AF30" i="247"/>
  <c r="AJ30" i="247" s="1"/>
  <c r="AF14" i="247"/>
  <c r="AJ14" i="247" s="1"/>
  <c r="AF153" i="247"/>
  <c r="AJ153" i="247" s="1"/>
  <c r="AF147" i="247"/>
  <c r="AJ147" i="247" s="1"/>
  <c r="AF118" i="247"/>
  <c r="AJ118" i="247" s="1"/>
  <c r="AF63" i="247"/>
  <c r="AJ63" i="247" s="1"/>
  <c r="AF40" i="247"/>
  <c r="AJ40" i="247" s="1"/>
  <c r="AF24" i="247"/>
  <c r="AJ24" i="247" s="1"/>
  <c r="AF149" i="247"/>
  <c r="AJ149" i="247" s="1"/>
  <c r="AF116" i="247"/>
  <c r="AJ116" i="247" s="1"/>
  <c r="AF73" i="247"/>
  <c r="AJ73" i="247" s="1"/>
  <c r="AF71" i="247"/>
  <c r="AJ71" i="247" s="1"/>
  <c r="AF69" i="247"/>
  <c r="AJ69" i="247" s="1"/>
  <c r="AF57" i="247"/>
  <c r="AJ57" i="247" s="1"/>
  <c r="AF34" i="247"/>
  <c r="AJ34" i="247" s="1"/>
  <c r="AF18" i="247"/>
  <c r="AJ18" i="247" s="1"/>
  <c r="AF26" i="247"/>
  <c r="AJ26" i="247" s="1"/>
  <c r="L177" i="249"/>
  <c r="L48" i="249"/>
  <c r="L91" i="249"/>
  <c r="L134" i="249"/>
  <c r="Q91" i="242"/>
  <c r="Q134" i="242"/>
  <c r="Q177" i="242"/>
  <c r="Q48" i="242"/>
  <c r="L135" i="250"/>
  <c r="L178" i="250"/>
  <c r="L49" i="250"/>
  <c r="L92" i="250"/>
  <c r="Q178" i="241"/>
  <c r="Q135" i="241"/>
  <c r="Q49" i="241"/>
  <c r="Q92" i="241"/>
  <c r="L177" i="248"/>
  <c r="L91" i="248"/>
  <c r="L48" i="248"/>
  <c r="L134" i="248"/>
  <c r="L49" i="245"/>
  <c r="L135" i="245"/>
  <c r="L92" i="245"/>
  <c r="L178" i="245"/>
  <c r="R179" i="241"/>
  <c r="R50" i="241"/>
  <c r="R93" i="241"/>
  <c r="R136" i="241"/>
  <c r="Q134" i="248"/>
  <c r="Q91" i="248"/>
  <c r="Q177" i="248"/>
  <c r="Q48" i="248"/>
  <c r="Q178" i="244"/>
  <c r="Q135" i="244"/>
  <c r="Q49" i="244"/>
  <c r="Q92" i="244"/>
  <c r="AF212" i="241"/>
  <c r="AJ212" i="241" s="1"/>
  <c r="AF196" i="241"/>
  <c r="AJ196" i="241" s="1"/>
  <c r="AF157" i="241"/>
  <c r="AJ157" i="241" s="1"/>
  <c r="AF206" i="241"/>
  <c r="AJ206" i="241" s="1"/>
  <c r="AF190" i="241"/>
  <c r="AJ190" i="241" s="1"/>
  <c r="AF167" i="241"/>
  <c r="AJ167" i="241" s="1"/>
  <c r="AF210" i="241"/>
  <c r="AJ210" i="241" s="1"/>
  <c r="AF194" i="241"/>
  <c r="AJ194" i="241" s="1"/>
  <c r="AF204" i="241"/>
  <c r="AJ204" i="241" s="1"/>
  <c r="AF188" i="241"/>
  <c r="AJ188" i="241" s="1"/>
  <c r="AF165" i="241"/>
  <c r="AJ165" i="241" s="1"/>
  <c r="AF141" i="241"/>
  <c r="AF118" i="241"/>
  <c r="AJ118" i="241" s="1"/>
  <c r="AF102" i="241"/>
  <c r="AJ102" i="241" s="1"/>
  <c r="AF79" i="241"/>
  <c r="AJ79" i="241" s="1"/>
  <c r="AF63" i="241"/>
  <c r="AJ63" i="241" s="1"/>
  <c r="AF40" i="241"/>
  <c r="AJ40" i="241" s="1"/>
  <c r="AF24" i="241"/>
  <c r="AJ24" i="241" s="1"/>
  <c r="AF98" i="241"/>
  <c r="AF59" i="241"/>
  <c r="AJ59" i="241" s="1"/>
  <c r="AF36" i="241"/>
  <c r="AJ36" i="241" s="1"/>
  <c r="AF147" i="241"/>
  <c r="AJ147" i="241" s="1"/>
  <c r="AF161" i="241"/>
  <c r="AJ161" i="241" s="1"/>
  <c r="AF151" i="241"/>
  <c r="AJ151" i="241" s="1"/>
  <c r="AF112" i="241"/>
  <c r="AJ112" i="241" s="1"/>
  <c r="AF73" i="241"/>
  <c r="AJ73" i="241" s="1"/>
  <c r="AF57" i="241"/>
  <c r="AJ57" i="241" s="1"/>
  <c r="AF34" i="241"/>
  <c r="AJ34" i="241" s="1"/>
  <c r="AF18" i="241"/>
  <c r="AJ18" i="241" s="1"/>
  <c r="AF22" i="241"/>
  <c r="AJ22" i="241" s="1"/>
  <c r="AF32" i="241"/>
  <c r="AJ32" i="241" s="1"/>
  <c r="AF65" i="241"/>
  <c r="AJ65" i="241" s="1"/>
  <c r="AF20" i="241"/>
  <c r="AJ20" i="241" s="1"/>
  <c r="AF184" i="241"/>
  <c r="AF163" i="241"/>
  <c r="AJ163" i="241" s="1"/>
  <c r="AF159" i="241"/>
  <c r="AJ159" i="241" s="1"/>
  <c r="AF145" i="241"/>
  <c r="AJ145" i="241" s="1"/>
  <c r="AF122" i="241"/>
  <c r="AJ122" i="241" s="1"/>
  <c r="AF106" i="241"/>
  <c r="AJ106" i="241" s="1"/>
  <c r="AF83" i="241"/>
  <c r="AJ83" i="241" s="1"/>
  <c r="AF67" i="241"/>
  <c r="AJ67" i="241" s="1"/>
  <c r="AF28" i="241"/>
  <c r="AJ28" i="241" s="1"/>
  <c r="AF12" i="241"/>
  <c r="AF16" i="241"/>
  <c r="AJ16" i="241" s="1"/>
  <c r="AF202" i="241"/>
  <c r="AJ202" i="241" s="1"/>
  <c r="AF169" i="241"/>
  <c r="AJ169" i="241" s="1"/>
  <c r="AF30" i="241"/>
  <c r="AJ30" i="241" s="1"/>
  <c r="AF192" i="241"/>
  <c r="AJ192" i="241" s="1"/>
  <c r="AF116" i="241"/>
  <c r="AJ116" i="241" s="1"/>
  <c r="AF100" i="241"/>
  <c r="AJ100" i="241" s="1"/>
  <c r="AF77" i="241"/>
  <c r="AJ77" i="241" s="1"/>
  <c r="AF61" i="241"/>
  <c r="AJ61" i="241" s="1"/>
  <c r="AF38" i="241"/>
  <c r="AJ38" i="241" s="1"/>
  <c r="AF104" i="241"/>
  <c r="AJ104" i="241" s="1"/>
  <c r="AF186" i="241"/>
  <c r="AJ186" i="241" s="1"/>
  <c r="AF149" i="241"/>
  <c r="AJ149" i="241" s="1"/>
  <c r="AF126" i="241"/>
  <c r="AJ126" i="241" s="1"/>
  <c r="AF110" i="241"/>
  <c r="AJ110" i="241" s="1"/>
  <c r="AF71" i="241"/>
  <c r="AJ71" i="241" s="1"/>
  <c r="AF55" i="241"/>
  <c r="AF26" i="241"/>
  <c r="AJ26" i="241" s="1"/>
  <c r="AF155" i="241"/>
  <c r="AJ155" i="241" s="1"/>
  <c r="AF114" i="241"/>
  <c r="AJ114" i="241" s="1"/>
  <c r="AF75" i="241"/>
  <c r="AJ75" i="241" s="1"/>
  <c r="AF69" i="241"/>
  <c r="AJ69" i="241" s="1"/>
  <c r="AF14" i="241"/>
  <c r="AJ14" i="241" s="1"/>
  <c r="AF200" i="241"/>
  <c r="AJ200" i="241" s="1"/>
  <c r="AF198" i="241"/>
  <c r="AJ198" i="241" s="1"/>
  <c r="AF143" i="241"/>
  <c r="AJ143" i="241" s="1"/>
  <c r="AF120" i="241"/>
  <c r="AJ120" i="241" s="1"/>
  <c r="AF81" i="241"/>
  <c r="AJ81" i="241" s="1"/>
  <c r="AF208" i="241"/>
  <c r="AJ208" i="241" s="1"/>
  <c r="AF153" i="241"/>
  <c r="AJ153" i="241" s="1"/>
  <c r="AF124" i="241"/>
  <c r="AJ124" i="241" s="1"/>
  <c r="AF108" i="241"/>
  <c r="AJ108" i="241" s="1"/>
  <c r="R136" i="249"/>
  <c r="R179" i="249"/>
  <c r="R93" i="249"/>
  <c r="R50" i="249"/>
  <c r="L177" i="246"/>
  <c r="L48" i="246"/>
  <c r="L91" i="246"/>
  <c r="L134" i="246"/>
  <c r="L135" i="247"/>
  <c r="L178" i="247"/>
  <c r="L92" i="247"/>
  <c r="L49" i="247"/>
  <c r="L92" i="249"/>
  <c r="L135" i="249"/>
  <c r="L178" i="249"/>
  <c r="L49" i="249"/>
  <c r="AF206" i="243"/>
  <c r="AJ206" i="243" s="1"/>
  <c r="AF190" i="243"/>
  <c r="AJ190" i="243" s="1"/>
  <c r="AF167" i="243"/>
  <c r="AJ167" i="243" s="1"/>
  <c r="AF151" i="243"/>
  <c r="AJ151" i="243" s="1"/>
  <c r="AF112" i="243"/>
  <c r="AJ112" i="243" s="1"/>
  <c r="AF73" i="243"/>
  <c r="AJ73" i="243" s="1"/>
  <c r="AF200" i="243"/>
  <c r="AJ200" i="243" s="1"/>
  <c r="AF184" i="243"/>
  <c r="AF161" i="243"/>
  <c r="AJ161" i="243" s="1"/>
  <c r="AF145" i="243"/>
  <c r="AJ145" i="243" s="1"/>
  <c r="AF122" i="243"/>
  <c r="AJ122" i="243" s="1"/>
  <c r="AF210" i="243"/>
  <c r="AJ210" i="243" s="1"/>
  <c r="AF194" i="243"/>
  <c r="AJ194" i="243" s="1"/>
  <c r="AF155" i="243"/>
  <c r="AJ155" i="243" s="1"/>
  <c r="AF116" i="243"/>
  <c r="AJ116" i="243" s="1"/>
  <c r="AF100" i="243"/>
  <c r="AJ100" i="243" s="1"/>
  <c r="AF77" i="243"/>
  <c r="AJ77" i="243" s="1"/>
  <c r="AF204" i="243"/>
  <c r="AJ204" i="243" s="1"/>
  <c r="AF188" i="243"/>
  <c r="AJ188" i="243" s="1"/>
  <c r="AF165" i="243"/>
  <c r="AJ165" i="243" s="1"/>
  <c r="AF149" i="243"/>
  <c r="AJ149" i="243" s="1"/>
  <c r="AF126" i="243"/>
  <c r="AJ126" i="243" s="1"/>
  <c r="AF198" i="243"/>
  <c r="AJ198" i="243" s="1"/>
  <c r="AF208" i="243"/>
  <c r="AJ208" i="243" s="1"/>
  <c r="AF192" i="243"/>
  <c r="AJ192" i="243" s="1"/>
  <c r="AF202" i="243"/>
  <c r="AJ202" i="243" s="1"/>
  <c r="AF169" i="243"/>
  <c r="AJ169" i="243" s="1"/>
  <c r="AF28" i="243"/>
  <c r="AJ28" i="243" s="1"/>
  <c r="AF12" i="243"/>
  <c r="AF186" i="243"/>
  <c r="AJ186" i="243" s="1"/>
  <c r="AF108" i="243"/>
  <c r="AJ108" i="243" s="1"/>
  <c r="AF71" i="243"/>
  <c r="AJ71" i="243" s="1"/>
  <c r="AF61" i="243"/>
  <c r="AJ61" i="243" s="1"/>
  <c r="AF38" i="243"/>
  <c r="AJ38" i="243" s="1"/>
  <c r="AF22" i="243"/>
  <c r="AJ22" i="243" s="1"/>
  <c r="AF212" i="243"/>
  <c r="AJ212" i="243" s="1"/>
  <c r="AF196" i="243"/>
  <c r="AJ196" i="243" s="1"/>
  <c r="AF106" i="243"/>
  <c r="AJ106" i="243" s="1"/>
  <c r="AF83" i="243"/>
  <c r="AJ83" i="243" s="1"/>
  <c r="AF55" i="243"/>
  <c r="AF32" i="243"/>
  <c r="AJ32" i="243" s="1"/>
  <c r="AF16" i="243"/>
  <c r="AJ16" i="243" s="1"/>
  <c r="AF143" i="243"/>
  <c r="AJ143" i="243" s="1"/>
  <c r="AF141" i="243"/>
  <c r="AF104" i="243"/>
  <c r="AJ104" i="243" s="1"/>
  <c r="AF81" i="243"/>
  <c r="AJ81" i="243" s="1"/>
  <c r="AF69" i="243"/>
  <c r="AJ69" i="243" s="1"/>
  <c r="AF26" i="243"/>
  <c r="AJ26" i="243" s="1"/>
  <c r="AF153" i="243"/>
  <c r="AJ153" i="243" s="1"/>
  <c r="AF147" i="243"/>
  <c r="AJ147" i="243" s="1"/>
  <c r="AF102" i="243"/>
  <c r="AJ102" i="243" s="1"/>
  <c r="AF79" i="243"/>
  <c r="AJ79" i="243" s="1"/>
  <c r="AF67" i="243"/>
  <c r="AJ67" i="243" s="1"/>
  <c r="AF59" i="243"/>
  <c r="AJ59" i="243" s="1"/>
  <c r="AF36" i="243"/>
  <c r="AJ36" i="243" s="1"/>
  <c r="AF20" i="243"/>
  <c r="AJ20" i="243" s="1"/>
  <c r="AF159" i="243"/>
  <c r="AJ159" i="243" s="1"/>
  <c r="AF157" i="243"/>
  <c r="AJ157" i="243" s="1"/>
  <c r="AF120" i="243"/>
  <c r="AJ120" i="243" s="1"/>
  <c r="AF118" i="243"/>
  <c r="AJ118" i="243" s="1"/>
  <c r="AF98" i="243"/>
  <c r="AF75" i="243"/>
  <c r="AJ75" i="243" s="1"/>
  <c r="AF63" i="243"/>
  <c r="AJ63" i="243" s="1"/>
  <c r="AF40" i="243"/>
  <c r="AJ40" i="243" s="1"/>
  <c r="AF24" i="243"/>
  <c r="AJ24" i="243" s="1"/>
  <c r="AF163" i="243"/>
  <c r="AJ163" i="243" s="1"/>
  <c r="AF124" i="243"/>
  <c r="AJ124" i="243" s="1"/>
  <c r="AF110" i="243"/>
  <c r="AJ110" i="243" s="1"/>
  <c r="AF57" i="243"/>
  <c r="AJ57" i="243" s="1"/>
  <c r="AF34" i="243"/>
  <c r="AJ34" i="243" s="1"/>
  <c r="AF18" i="243"/>
  <c r="AJ18" i="243" s="1"/>
  <c r="AF65" i="243"/>
  <c r="AJ65" i="243" s="1"/>
  <c r="AF30" i="243"/>
  <c r="AJ30" i="243" s="1"/>
  <c r="AF14" i="243"/>
  <c r="AJ14" i="243" s="1"/>
  <c r="AF114" i="243"/>
  <c r="AJ114" i="243" s="1"/>
  <c r="AB179" i="248"/>
  <c r="AB93" i="248"/>
  <c r="AB50" i="248"/>
  <c r="AB136" i="248"/>
  <c r="L135" i="248"/>
  <c r="L178" i="248"/>
  <c r="L92" i="248"/>
  <c r="L49" i="248"/>
  <c r="L134" i="245"/>
  <c r="L177" i="245"/>
  <c r="L48" i="245"/>
  <c r="L91" i="245"/>
  <c r="W179" i="241"/>
  <c r="W50" i="241"/>
  <c r="W93" i="241"/>
  <c r="W136" i="241"/>
  <c r="Q91" i="244"/>
  <c r="Q134" i="244"/>
  <c r="Q177" i="244"/>
  <c r="Q48" i="244"/>
  <c r="AB93" i="246"/>
  <c r="AB136" i="246"/>
  <c r="AB179" i="246"/>
  <c r="AB50" i="246"/>
  <c r="R179" i="245"/>
  <c r="R136" i="245"/>
  <c r="R93" i="245"/>
  <c r="R50" i="245"/>
  <c r="W179" i="249"/>
  <c r="W50" i="249"/>
  <c r="W93" i="249"/>
  <c r="W136" i="249"/>
  <c r="AF206" i="246"/>
  <c r="AJ206" i="246" s="1"/>
  <c r="AF190" i="246"/>
  <c r="AJ190" i="246" s="1"/>
  <c r="AF167" i="246"/>
  <c r="AJ167" i="246" s="1"/>
  <c r="AF200" i="246"/>
  <c r="AJ200" i="246" s="1"/>
  <c r="AF184" i="246"/>
  <c r="AF161" i="246"/>
  <c r="AJ161" i="246" s="1"/>
  <c r="AF145" i="246"/>
  <c r="AJ145" i="246" s="1"/>
  <c r="AF122" i="246"/>
  <c r="AJ122" i="246" s="1"/>
  <c r="AF106" i="246"/>
  <c r="AJ106" i="246" s="1"/>
  <c r="AF210" i="246"/>
  <c r="AJ210" i="246" s="1"/>
  <c r="AF194" i="246"/>
  <c r="AJ194" i="246" s="1"/>
  <c r="AF155" i="246"/>
  <c r="AJ155" i="246" s="1"/>
  <c r="AF116" i="246"/>
  <c r="AJ116" i="246" s="1"/>
  <c r="AF198" i="246"/>
  <c r="AJ198" i="246" s="1"/>
  <c r="AF202" i="246"/>
  <c r="AJ202" i="246" s="1"/>
  <c r="AF186" i="246"/>
  <c r="AJ186" i="246" s="1"/>
  <c r="AF163" i="246"/>
  <c r="AJ163" i="246" s="1"/>
  <c r="AF147" i="246"/>
  <c r="AJ147" i="246" s="1"/>
  <c r="AF124" i="246"/>
  <c r="AJ124" i="246" s="1"/>
  <c r="AF108" i="246"/>
  <c r="AJ108" i="246" s="1"/>
  <c r="AF212" i="246"/>
  <c r="AJ212" i="246" s="1"/>
  <c r="AF196" i="246"/>
  <c r="AJ196" i="246" s="1"/>
  <c r="AF157" i="246"/>
  <c r="AJ157" i="246" s="1"/>
  <c r="AF159" i="246"/>
  <c r="AJ159" i="246" s="1"/>
  <c r="AF110" i="246"/>
  <c r="AJ110" i="246" s="1"/>
  <c r="AF75" i="246"/>
  <c r="AJ75" i="246" s="1"/>
  <c r="AF59" i="246"/>
  <c r="AJ59" i="246" s="1"/>
  <c r="AF36" i="246"/>
  <c r="AJ36" i="246" s="1"/>
  <c r="AF20" i="246"/>
  <c r="AJ20" i="246" s="1"/>
  <c r="AF204" i="246"/>
  <c r="AJ204" i="246" s="1"/>
  <c r="AF188" i="246"/>
  <c r="AJ188" i="246" s="1"/>
  <c r="AF169" i="246"/>
  <c r="AJ169" i="246" s="1"/>
  <c r="AF112" i="246"/>
  <c r="AJ112" i="246" s="1"/>
  <c r="AF98" i="246"/>
  <c r="AF69" i="246"/>
  <c r="AJ69" i="246" s="1"/>
  <c r="AF30" i="246"/>
  <c r="AJ30" i="246" s="1"/>
  <c r="AF14" i="246"/>
  <c r="AJ14" i="246" s="1"/>
  <c r="AF114" i="246"/>
  <c r="AJ114" i="246" s="1"/>
  <c r="AF149" i="246"/>
  <c r="AJ149" i="246" s="1"/>
  <c r="AF104" i="246"/>
  <c r="AJ104" i="246" s="1"/>
  <c r="AF73" i="246"/>
  <c r="AJ73" i="246" s="1"/>
  <c r="AF57" i="246"/>
  <c r="AJ57" i="246" s="1"/>
  <c r="AF34" i="246"/>
  <c r="AJ34" i="246" s="1"/>
  <c r="AF18" i="246"/>
  <c r="AJ18" i="246" s="1"/>
  <c r="AF165" i="246"/>
  <c r="AJ165" i="246" s="1"/>
  <c r="AF151" i="246"/>
  <c r="AJ151" i="246" s="1"/>
  <c r="AF102" i="246"/>
  <c r="AJ102" i="246" s="1"/>
  <c r="AF83" i="246"/>
  <c r="AJ83" i="246" s="1"/>
  <c r="AF67" i="246"/>
  <c r="AJ67" i="246" s="1"/>
  <c r="AF28" i="246"/>
  <c r="AJ28" i="246" s="1"/>
  <c r="AF12" i="246"/>
  <c r="AF143" i="246"/>
  <c r="AJ143" i="246" s="1"/>
  <c r="AF141" i="246"/>
  <c r="AF126" i="246"/>
  <c r="AJ126" i="246" s="1"/>
  <c r="AF77" i="246"/>
  <c r="AJ77" i="246" s="1"/>
  <c r="AF61" i="246"/>
  <c r="AJ61" i="246" s="1"/>
  <c r="AF38" i="246"/>
  <c r="AJ38" i="246" s="1"/>
  <c r="AF22" i="246"/>
  <c r="AJ22" i="246" s="1"/>
  <c r="AF208" i="246"/>
  <c r="AJ208" i="246" s="1"/>
  <c r="AF192" i="246"/>
  <c r="AJ192" i="246" s="1"/>
  <c r="AF153" i="246"/>
  <c r="AJ153" i="246" s="1"/>
  <c r="AF100" i="246"/>
  <c r="AJ100" i="246" s="1"/>
  <c r="AF71" i="246"/>
  <c r="AJ71" i="246" s="1"/>
  <c r="AF55" i="246"/>
  <c r="AF32" i="246"/>
  <c r="AJ32" i="246" s="1"/>
  <c r="AF16" i="246"/>
  <c r="AJ16" i="246" s="1"/>
  <c r="AF79" i="246"/>
  <c r="AJ79" i="246" s="1"/>
  <c r="AF63" i="246"/>
  <c r="AJ63" i="246" s="1"/>
  <c r="AF81" i="246"/>
  <c r="AJ81" i="246" s="1"/>
  <c r="AF65" i="246"/>
  <c r="AJ65" i="246" s="1"/>
  <c r="AF118" i="246"/>
  <c r="AJ118" i="246" s="1"/>
  <c r="AF40" i="246"/>
  <c r="AJ40" i="246" s="1"/>
  <c r="AF24" i="246"/>
  <c r="AJ24" i="246" s="1"/>
  <c r="AF120" i="246"/>
  <c r="AJ120" i="246" s="1"/>
  <c r="AF26" i="246"/>
  <c r="AJ26" i="246" s="1"/>
  <c r="Q91" i="247"/>
  <c r="Q177" i="247"/>
  <c r="Q134" i="247"/>
  <c r="Q48" i="247"/>
  <c r="Q177" i="249"/>
  <c r="Q48" i="249"/>
  <c r="Q91" i="249"/>
  <c r="Q134" i="249"/>
  <c r="L135" i="243"/>
  <c r="L178" i="243"/>
  <c r="L49" i="243"/>
  <c r="L92" i="243"/>
  <c r="AB93" i="250"/>
  <c r="AB136" i="250"/>
  <c r="AB179" i="250"/>
  <c r="AB50" i="250"/>
  <c r="W50" i="242"/>
  <c r="W136" i="242"/>
  <c r="W179" i="242"/>
  <c r="W93" i="242"/>
  <c r="L48" i="242"/>
  <c r="L134" i="242"/>
  <c r="L177" i="242"/>
  <c r="L91" i="242"/>
  <c r="R50" i="250"/>
  <c r="R93" i="250"/>
  <c r="R136" i="250"/>
  <c r="R179" i="250"/>
  <c r="L91" i="250"/>
  <c r="L134" i="250"/>
  <c r="L177" i="250"/>
  <c r="L48" i="250"/>
  <c r="L48" i="241"/>
  <c r="L177" i="241"/>
  <c r="L91" i="241"/>
  <c r="L134" i="241"/>
  <c r="Q178" i="245"/>
  <c r="Q49" i="245"/>
  <c r="Q135" i="245"/>
  <c r="Q92" i="245"/>
  <c r="AB50" i="241"/>
  <c r="AB93" i="241"/>
  <c r="AB136" i="241"/>
  <c r="AB179" i="241"/>
  <c r="W179" i="244"/>
  <c r="W50" i="244"/>
  <c r="W93" i="244"/>
  <c r="W136" i="244"/>
  <c r="R179" i="246"/>
  <c r="R136" i="246"/>
  <c r="R50" i="246"/>
  <c r="R93" i="246"/>
  <c r="W136" i="245"/>
  <c r="W50" i="245"/>
  <c r="W179" i="245"/>
  <c r="W93" i="245"/>
  <c r="AB179" i="249"/>
  <c r="AB50" i="249"/>
  <c r="AB93" i="249"/>
  <c r="AB136" i="249"/>
  <c r="W136" i="247"/>
  <c r="W179" i="247"/>
  <c r="W93" i="247"/>
  <c r="W50" i="247"/>
  <c r="Q178" i="246"/>
  <c r="Q92" i="246"/>
  <c r="Q135" i="246"/>
  <c r="Q49" i="246"/>
  <c r="AF208" i="249"/>
  <c r="AJ208" i="249" s="1"/>
  <c r="AF192" i="249"/>
  <c r="AJ192" i="249" s="1"/>
  <c r="AF169" i="249"/>
  <c r="AJ169" i="249" s="1"/>
  <c r="AF153" i="249"/>
  <c r="AJ153" i="249" s="1"/>
  <c r="AF114" i="249"/>
  <c r="AJ114" i="249" s="1"/>
  <c r="AF98" i="249"/>
  <c r="AF202" i="249"/>
  <c r="AJ202" i="249" s="1"/>
  <c r="AF186" i="249"/>
  <c r="AJ186" i="249" s="1"/>
  <c r="AF163" i="249"/>
  <c r="AJ163" i="249" s="1"/>
  <c r="AF147" i="249"/>
  <c r="AJ147" i="249" s="1"/>
  <c r="AF124" i="249"/>
  <c r="AJ124" i="249" s="1"/>
  <c r="AF108" i="249"/>
  <c r="AJ108" i="249" s="1"/>
  <c r="AF69" i="249"/>
  <c r="AJ69" i="249" s="1"/>
  <c r="AF30" i="249"/>
  <c r="AJ30" i="249" s="1"/>
  <c r="AF196" i="249"/>
  <c r="AJ196" i="249" s="1"/>
  <c r="AF157" i="249"/>
  <c r="AJ157" i="249" s="1"/>
  <c r="AF141" i="249"/>
  <c r="AF118" i="249"/>
  <c r="AJ118" i="249" s="1"/>
  <c r="AF102" i="249"/>
  <c r="AJ102" i="249" s="1"/>
  <c r="AF79" i="249"/>
  <c r="AJ79" i="249" s="1"/>
  <c r="AF63" i="249"/>
  <c r="AJ63" i="249" s="1"/>
  <c r="AF40" i="249"/>
  <c r="AJ40" i="249" s="1"/>
  <c r="AF206" i="249"/>
  <c r="AJ206" i="249" s="1"/>
  <c r="AF190" i="249"/>
  <c r="AJ190" i="249" s="1"/>
  <c r="AF167" i="249"/>
  <c r="AJ167" i="249" s="1"/>
  <c r="AF151" i="249"/>
  <c r="AJ151" i="249" s="1"/>
  <c r="AF112" i="249"/>
  <c r="AJ112" i="249" s="1"/>
  <c r="AF73" i="249"/>
  <c r="AJ73" i="249" s="1"/>
  <c r="AF57" i="249"/>
  <c r="AJ57" i="249" s="1"/>
  <c r="AF34" i="249"/>
  <c r="AJ34" i="249" s="1"/>
  <c r="AF200" i="249"/>
  <c r="AJ200" i="249" s="1"/>
  <c r="AF184" i="249"/>
  <c r="AF161" i="249"/>
  <c r="AJ161" i="249" s="1"/>
  <c r="AF145" i="249"/>
  <c r="AJ145" i="249" s="1"/>
  <c r="AF122" i="249"/>
  <c r="AJ122" i="249" s="1"/>
  <c r="AF106" i="249"/>
  <c r="AJ106" i="249" s="1"/>
  <c r="AF83" i="249"/>
  <c r="AJ83" i="249" s="1"/>
  <c r="AF212" i="249"/>
  <c r="AJ212" i="249" s="1"/>
  <c r="AF210" i="249"/>
  <c r="AJ210" i="249" s="1"/>
  <c r="AF194" i="249"/>
  <c r="AJ194" i="249" s="1"/>
  <c r="AF155" i="249"/>
  <c r="AJ155" i="249" s="1"/>
  <c r="AF116" i="249"/>
  <c r="AJ116" i="249" s="1"/>
  <c r="AF100" i="249"/>
  <c r="AJ100" i="249" s="1"/>
  <c r="AF77" i="249"/>
  <c r="AJ77" i="249" s="1"/>
  <c r="AF61" i="249"/>
  <c r="AJ61" i="249" s="1"/>
  <c r="AF38" i="249"/>
  <c r="AJ38" i="249" s="1"/>
  <c r="AF126" i="249"/>
  <c r="AJ126" i="249" s="1"/>
  <c r="AF65" i="249"/>
  <c r="AJ65" i="249" s="1"/>
  <c r="AF32" i="249"/>
  <c r="AJ32" i="249" s="1"/>
  <c r="AF28" i="249"/>
  <c r="AJ28" i="249" s="1"/>
  <c r="AF14" i="249"/>
  <c r="AJ14" i="249" s="1"/>
  <c r="AF165" i="249"/>
  <c r="AJ165" i="249" s="1"/>
  <c r="AF149" i="249"/>
  <c r="AJ149" i="249" s="1"/>
  <c r="AF110" i="249"/>
  <c r="AJ110" i="249" s="1"/>
  <c r="AF81" i="249"/>
  <c r="AJ81" i="249" s="1"/>
  <c r="AF71" i="249"/>
  <c r="AJ71" i="249" s="1"/>
  <c r="AF67" i="249"/>
  <c r="AJ67" i="249" s="1"/>
  <c r="AF36" i="249"/>
  <c r="AJ36" i="249" s="1"/>
  <c r="AF26" i="249"/>
  <c r="AJ26" i="249" s="1"/>
  <c r="AF24" i="249"/>
  <c r="AJ24" i="249" s="1"/>
  <c r="AF18" i="249"/>
  <c r="AJ18" i="249" s="1"/>
  <c r="AF204" i="249"/>
  <c r="AJ204" i="249" s="1"/>
  <c r="AF159" i="249"/>
  <c r="AJ159" i="249" s="1"/>
  <c r="AF120" i="249"/>
  <c r="AJ120" i="249" s="1"/>
  <c r="AF12" i="249"/>
  <c r="AF198" i="249"/>
  <c r="AJ198" i="249" s="1"/>
  <c r="AF143" i="249"/>
  <c r="AJ143" i="249" s="1"/>
  <c r="AF104" i="249"/>
  <c r="AJ104" i="249" s="1"/>
  <c r="AF16" i="249"/>
  <c r="AJ16" i="249" s="1"/>
  <c r="AF188" i="249"/>
  <c r="AJ188" i="249" s="1"/>
  <c r="AF59" i="249"/>
  <c r="AJ59" i="249" s="1"/>
  <c r="AF75" i="249"/>
  <c r="AJ75" i="249" s="1"/>
  <c r="AF55" i="249"/>
  <c r="AF20" i="249"/>
  <c r="AJ20" i="249" s="1"/>
  <c r="AF22" i="249"/>
  <c r="AJ22" i="249" s="1"/>
  <c r="L91" i="243"/>
  <c r="L134" i="243"/>
  <c r="L177" i="243"/>
  <c r="L48" i="243"/>
  <c r="R179" i="248"/>
  <c r="R93" i="248"/>
  <c r="R136" i="248"/>
  <c r="R50" i="248"/>
  <c r="L178" i="244"/>
  <c r="L135" i="244"/>
  <c r="L49" i="244"/>
  <c r="L92" i="244"/>
  <c r="Q177" i="245"/>
  <c r="Q134" i="245"/>
  <c r="Q48" i="245"/>
  <c r="Q91" i="245"/>
  <c r="Q91" i="250"/>
  <c r="Q134" i="250"/>
  <c r="Q177" i="250"/>
  <c r="Q48" i="250"/>
  <c r="AB93" i="244"/>
  <c r="AB179" i="244"/>
  <c r="AB136" i="244"/>
  <c r="AB50" i="244"/>
  <c r="W179" i="246"/>
  <c r="W136" i="246"/>
  <c r="W50" i="246"/>
  <c r="W93" i="246"/>
  <c r="AB50" i="245"/>
  <c r="AB179" i="245"/>
  <c r="AB93" i="245"/>
  <c r="AB136" i="245"/>
  <c r="AB93" i="242"/>
  <c r="AB136" i="242"/>
  <c r="AB179" i="242"/>
  <c r="AB50" i="242"/>
  <c r="AB93" i="247"/>
  <c r="AB179" i="247"/>
  <c r="AB136" i="247"/>
  <c r="AB50" i="247"/>
  <c r="Q177" i="246"/>
  <c r="Q91" i="246"/>
  <c r="Q134" i="246"/>
  <c r="Q48" i="246"/>
  <c r="AF206" i="242"/>
  <c r="AJ206" i="242" s="1"/>
  <c r="AF190" i="242"/>
  <c r="AJ190" i="242" s="1"/>
  <c r="AF167" i="242"/>
  <c r="AJ167" i="242" s="1"/>
  <c r="AF151" i="242"/>
  <c r="AJ151" i="242" s="1"/>
  <c r="AF112" i="242"/>
  <c r="AJ112" i="242" s="1"/>
  <c r="AF73" i="242"/>
  <c r="AJ73" i="242" s="1"/>
  <c r="AF57" i="242"/>
  <c r="AJ57" i="242" s="1"/>
  <c r="AF34" i="242"/>
  <c r="AJ34" i="242" s="1"/>
  <c r="AF18" i="242"/>
  <c r="AJ18" i="242" s="1"/>
  <c r="AF200" i="242"/>
  <c r="AJ200" i="242" s="1"/>
  <c r="AF184" i="242"/>
  <c r="AF161" i="242"/>
  <c r="AJ161" i="242" s="1"/>
  <c r="AF145" i="242"/>
  <c r="AJ145" i="242" s="1"/>
  <c r="AF122" i="242"/>
  <c r="AJ122" i="242" s="1"/>
  <c r="AF106" i="242"/>
  <c r="AJ106" i="242" s="1"/>
  <c r="AF83" i="242"/>
  <c r="AJ83" i="242" s="1"/>
  <c r="AF67" i="242"/>
  <c r="AJ67" i="242" s="1"/>
  <c r="AF28" i="242"/>
  <c r="AJ28" i="242" s="1"/>
  <c r="AF12" i="242"/>
  <c r="AF210" i="242"/>
  <c r="AJ210" i="242" s="1"/>
  <c r="AF204" i="242"/>
  <c r="AJ204" i="242" s="1"/>
  <c r="AF188" i="242"/>
  <c r="AJ188" i="242" s="1"/>
  <c r="AF165" i="242"/>
  <c r="AJ165" i="242" s="1"/>
  <c r="AF149" i="242"/>
  <c r="AJ149" i="242" s="1"/>
  <c r="AF126" i="242"/>
  <c r="AJ126" i="242" s="1"/>
  <c r="AF110" i="242"/>
  <c r="AJ110" i="242" s="1"/>
  <c r="AF71" i="242"/>
  <c r="AJ71" i="242" s="1"/>
  <c r="AF55" i="242"/>
  <c r="AF32" i="242"/>
  <c r="AJ32" i="242" s="1"/>
  <c r="AF16" i="242"/>
  <c r="AJ16" i="242" s="1"/>
  <c r="AF198" i="242"/>
  <c r="AJ198" i="242" s="1"/>
  <c r="AF159" i="242"/>
  <c r="AJ159" i="242" s="1"/>
  <c r="AF143" i="242"/>
  <c r="AJ143" i="242" s="1"/>
  <c r="AF120" i="242"/>
  <c r="AJ120" i="242" s="1"/>
  <c r="AF104" i="242"/>
  <c r="AJ104" i="242" s="1"/>
  <c r="AF81" i="242"/>
  <c r="AJ81" i="242" s="1"/>
  <c r="AF65" i="242"/>
  <c r="AJ65" i="242" s="1"/>
  <c r="AF26" i="242"/>
  <c r="AJ26" i="242" s="1"/>
  <c r="AF202" i="242"/>
  <c r="AJ202" i="242" s="1"/>
  <c r="AF186" i="242"/>
  <c r="AJ186" i="242" s="1"/>
  <c r="AF163" i="242"/>
  <c r="AJ163" i="242" s="1"/>
  <c r="AF212" i="242"/>
  <c r="AJ212" i="242" s="1"/>
  <c r="AF196" i="242"/>
  <c r="AJ196" i="242" s="1"/>
  <c r="AF157" i="242"/>
  <c r="AJ157" i="242" s="1"/>
  <c r="AF147" i="242"/>
  <c r="AJ147" i="242" s="1"/>
  <c r="AF108" i="242"/>
  <c r="AJ108" i="242" s="1"/>
  <c r="AF69" i="242"/>
  <c r="AJ69" i="242" s="1"/>
  <c r="AF24" i="242"/>
  <c r="AJ24" i="242" s="1"/>
  <c r="AF20" i="242"/>
  <c r="AJ20" i="242" s="1"/>
  <c r="AF141" i="242"/>
  <c r="AF102" i="242"/>
  <c r="AJ102" i="242" s="1"/>
  <c r="AF63" i="242"/>
  <c r="AJ63" i="242" s="1"/>
  <c r="AF38" i="242"/>
  <c r="AJ38" i="242" s="1"/>
  <c r="AF36" i="242"/>
  <c r="AJ36" i="242" s="1"/>
  <c r="AF59" i="242"/>
  <c r="AJ59" i="242" s="1"/>
  <c r="AF169" i="242"/>
  <c r="AJ169" i="242" s="1"/>
  <c r="AF116" i="242"/>
  <c r="AJ116" i="242" s="1"/>
  <c r="AF114" i="242"/>
  <c r="AJ114" i="242" s="1"/>
  <c r="AF77" i="242"/>
  <c r="AJ77" i="242" s="1"/>
  <c r="AF75" i="242"/>
  <c r="AJ75" i="242" s="1"/>
  <c r="AF98" i="242"/>
  <c r="AF61" i="242"/>
  <c r="AJ61" i="242" s="1"/>
  <c r="AF30" i="242"/>
  <c r="AJ30" i="242" s="1"/>
  <c r="AF124" i="242"/>
  <c r="AJ124" i="242" s="1"/>
  <c r="AF40" i="242"/>
  <c r="AJ40" i="242" s="1"/>
  <c r="AF153" i="242"/>
  <c r="AJ153" i="242" s="1"/>
  <c r="AF118" i="242"/>
  <c r="AJ118" i="242" s="1"/>
  <c r="AF79" i="242"/>
  <c r="AJ79" i="242" s="1"/>
  <c r="AF14" i="242"/>
  <c r="AJ14" i="242" s="1"/>
  <c r="AF208" i="242"/>
  <c r="AJ208" i="242" s="1"/>
  <c r="AF155" i="242"/>
  <c r="AJ155" i="242" s="1"/>
  <c r="AF192" i="242"/>
  <c r="AJ192" i="242" s="1"/>
  <c r="AF22" i="242"/>
  <c r="AJ22" i="242" s="1"/>
  <c r="AF194" i="242"/>
  <c r="AJ194" i="242" s="1"/>
  <c r="AF100" i="242"/>
  <c r="AJ100" i="242" s="1"/>
  <c r="Q135" i="243"/>
  <c r="Q178" i="243"/>
  <c r="Q49" i="243"/>
  <c r="Q92" i="243"/>
  <c r="W93" i="250"/>
  <c r="W136" i="250"/>
  <c r="W179" i="250"/>
  <c r="W50" i="250"/>
  <c r="AF200" i="250"/>
  <c r="AJ200" i="250" s="1"/>
  <c r="AF184" i="250"/>
  <c r="AF161" i="250"/>
  <c r="AJ161" i="250" s="1"/>
  <c r="AF145" i="250"/>
  <c r="AJ145" i="250" s="1"/>
  <c r="AF122" i="250"/>
  <c r="AJ122" i="250" s="1"/>
  <c r="AF106" i="250"/>
  <c r="AJ106" i="250" s="1"/>
  <c r="AF83" i="250"/>
  <c r="AJ83" i="250" s="1"/>
  <c r="AF67" i="250"/>
  <c r="AJ67" i="250" s="1"/>
  <c r="AF28" i="250"/>
  <c r="AJ28" i="250" s="1"/>
  <c r="AF12" i="250"/>
  <c r="AF210" i="250"/>
  <c r="AJ210" i="250" s="1"/>
  <c r="AF194" i="250"/>
  <c r="AJ194" i="250" s="1"/>
  <c r="AF155" i="250"/>
  <c r="AJ155" i="250" s="1"/>
  <c r="AF116" i="250"/>
  <c r="AJ116" i="250" s="1"/>
  <c r="AF100" i="250"/>
  <c r="AJ100" i="250" s="1"/>
  <c r="AF77" i="250"/>
  <c r="AJ77" i="250" s="1"/>
  <c r="AF61" i="250"/>
  <c r="AJ61" i="250" s="1"/>
  <c r="AF38" i="250"/>
  <c r="AJ38" i="250" s="1"/>
  <c r="AF22" i="250"/>
  <c r="AJ22" i="250" s="1"/>
  <c r="AF204" i="250"/>
  <c r="AJ204" i="250" s="1"/>
  <c r="AF188" i="250"/>
  <c r="AJ188" i="250" s="1"/>
  <c r="AF165" i="250"/>
  <c r="AJ165" i="250" s="1"/>
  <c r="AF149" i="250"/>
  <c r="AJ149" i="250" s="1"/>
  <c r="AF126" i="250"/>
  <c r="AJ126" i="250" s="1"/>
  <c r="AF110" i="250"/>
  <c r="AJ110" i="250" s="1"/>
  <c r="AF71" i="250"/>
  <c r="AJ71" i="250" s="1"/>
  <c r="AF55" i="250"/>
  <c r="AF32" i="250"/>
  <c r="AJ32" i="250" s="1"/>
  <c r="AF198" i="250"/>
  <c r="AJ198" i="250" s="1"/>
  <c r="AF159" i="250"/>
  <c r="AJ159" i="250" s="1"/>
  <c r="AF143" i="250"/>
  <c r="AJ143" i="250" s="1"/>
  <c r="AF120" i="250"/>
  <c r="AJ120" i="250" s="1"/>
  <c r="AF104" i="250"/>
  <c r="AJ104" i="250" s="1"/>
  <c r="AF81" i="250"/>
  <c r="AJ81" i="250" s="1"/>
  <c r="AF65" i="250"/>
  <c r="AJ65" i="250" s="1"/>
  <c r="AF26" i="250"/>
  <c r="AJ26" i="250" s="1"/>
  <c r="AF208" i="250"/>
  <c r="AJ208" i="250" s="1"/>
  <c r="AF192" i="250"/>
  <c r="AJ192" i="250" s="1"/>
  <c r="AF169" i="250"/>
  <c r="AJ169" i="250" s="1"/>
  <c r="AF153" i="250"/>
  <c r="AJ153" i="250" s="1"/>
  <c r="AF114" i="250"/>
  <c r="AJ114" i="250" s="1"/>
  <c r="AF98" i="250"/>
  <c r="AF75" i="250"/>
  <c r="AJ75" i="250" s="1"/>
  <c r="AF59" i="250"/>
  <c r="AJ59" i="250" s="1"/>
  <c r="AF36" i="250"/>
  <c r="AJ36" i="250" s="1"/>
  <c r="AF20" i="250"/>
  <c r="AJ20" i="250" s="1"/>
  <c r="AF202" i="250"/>
  <c r="AJ202" i="250" s="1"/>
  <c r="AF186" i="250"/>
  <c r="AJ186" i="250" s="1"/>
  <c r="AF163" i="250"/>
  <c r="AJ163" i="250" s="1"/>
  <c r="AF147" i="250"/>
  <c r="AJ147" i="250" s="1"/>
  <c r="AF124" i="250"/>
  <c r="AJ124" i="250" s="1"/>
  <c r="AF108" i="250"/>
  <c r="AJ108" i="250" s="1"/>
  <c r="AF69" i="250"/>
  <c r="AJ69" i="250" s="1"/>
  <c r="AF30" i="250"/>
  <c r="AJ30" i="250" s="1"/>
  <c r="AF14" i="250"/>
  <c r="AJ14" i="250" s="1"/>
  <c r="AF212" i="250"/>
  <c r="AJ212" i="250" s="1"/>
  <c r="AF196" i="250"/>
  <c r="AJ196" i="250" s="1"/>
  <c r="AF157" i="250"/>
  <c r="AJ157" i="250" s="1"/>
  <c r="AF141" i="250"/>
  <c r="AF118" i="250"/>
  <c r="AJ118" i="250" s="1"/>
  <c r="AF102" i="250"/>
  <c r="AJ102" i="250" s="1"/>
  <c r="AF79" i="250"/>
  <c r="AJ79" i="250" s="1"/>
  <c r="AF63" i="250"/>
  <c r="AJ63" i="250" s="1"/>
  <c r="AF40" i="250"/>
  <c r="AJ40" i="250" s="1"/>
  <c r="AF24" i="250"/>
  <c r="AJ24" i="250" s="1"/>
  <c r="AF167" i="250"/>
  <c r="AJ167" i="250" s="1"/>
  <c r="AF34" i="250"/>
  <c r="AJ34" i="250" s="1"/>
  <c r="AF151" i="250"/>
  <c r="AJ151" i="250" s="1"/>
  <c r="AF16" i="250"/>
  <c r="AJ16" i="250" s="1"/>
  <c r="AF206" i="250"/>
  <c r="AJ206" i="250" s="1"/>
  <c r="AF73" i="250"/>
  <c r="AJ73" i="250" s="1"/>
  <c r="AF57" i="250"/>
  <c r="AJ57" i="250" s="1"/>
  <c r="AF18" i="250"/>
  <c r="AJ18" i="250" s="1"/>
  <c r="AF190" i="250"/>
  <c r="AJ190" i="250" s="1"/>
  <c r="AF112" i="250"/>
  <c r="AJ112" i="250" s="1"/>
  <c r="AF202" i="248"/>
  <c r="AJ202" i="248" s="1"/>
  <c r="AF186" i="248"/>
  <c r="AJ186" i="248" s="1"/>
  <c r="AF163" i="248"/>
  <c r="AJ163" i="248" s="1"/>
  <c r="AF147" i="248"/>
  <c r="AJ147" i="248" s="1"/>
  <c r="AF124" i="248"/>
  <c r="AJ124" i="248" s="1"/>
  <c r="AF108" i="248"/>
  <c r="AJ108" i="248" s="1"/>
  <c r="AF212" i="248"/>
  <c r="AJ212" i="248" s="1"/>
  <c r="AF196" i="248"/>
  <c r="AJ196" i="248" s="1"/>
  <c r="AF157" i="248"/>
  <c r="AJ157" i="248" s="1"/>
  <c r="AF141" i="248"/>
  <c r="AF118" i="248"/>
  <c r="AJ118" i="248" s="1"/>
  <c r="AF102" i="248"/>
  <c r="AJ102" i="248" s="1"/>
  <c r="AF206" i="248"/>
  <c r="AJ206" i="248" s="1"/>
  <c r="AF190" i="248"/>
  <c r="AJ190" i="248" s="1"/>
  <c r="AF167" i="248"/>
  <c r="AJ167" i="248" s="1"/>
  <c r="AF151" i="248"/>
  <c r="AJ151" i="248" s="1"/>
  <c r="AF112" i="248"/>
  <c r="AJ112" i="248" s="1"/>
  <c r="AF210" i="248"/>
  <c r="AJ210" i="248" s="1"/>
  <c r="AF194" i="248"/>
  <c r="AJ194" i="248" s="1"/>
  <c r="AF155" i="248"/>
  <c r="AJ155" i="248" s="1"/>
  <c r="AF116" i="248"/>
  <c r="AJ116" i="248" s="1"/>
  <c r="AF100" i="248"/>
  <c r="AJ100" i="248" s="1"/>
  <c r="AF198" i="248"/>
  <c r="AJ198" i="248" s="1"/>
  <c r="AF159" i="248"/>
  <c r="AJ159" i="248" s="1"/>
  <c r="AF120" i="248"/>
  <c r="AJ120" i="248" s="1"/>
  <c r="AF79" i="248"/>
  <c r="AJ79" i="248" s="1"/>
  <c r="AF63" i="248"/>
  <c r="AJ63" i="248" s="1"/>
  <c r="AF204" i="248"/>
  <c r="AJ204" i="248" s="1"/>
  <c r="AF200" i="248"/>
  <c r="AJ200" i="248" s="1"/>
  <c r="AF165" i="248"/>
  <c r="AJ165" i="248" s="1"/>
  <c r="AF161" i="248"/>
  <c r="AJ161" i="248" s="1"/>
  <c r="AF126" i="248"/>
  <c r="AJ126" i="248" s="1"/>
  <c r="AF122" i="248"/>
  <c r="AJ122" i="248" s="1"/>
  <c r="AF73" i="248"/>
  <c r="AJ73" i="248" s="1"/>
  <c r="AF57" i="248"/>
  <c r="AJ57" i="248" s="1"/>
  <c r="AF34" i="248"/>
  <c r="AJ34" i="248" s="1"/>
  <c r="AF18" i="248"/>
  <c r="AJ18" i="248" s="1"/>
  <c r="AF208" i="248"/>
  <c r="AJ208" i="248" s="1"/>
  <c r="AF169" i="248"/>
  <c r="AJ169" i="248" s="1"/>
  <c r="AF67" i="248"/>
  <c r="AJ67" i="248" s="1"/>
  <c r="AF28" i="248"/>
  <c r="AJ28" i="248" s="1"/>
  <c r="AF12" i="248"/>
  <c r="AF77" i="248"/>
  <c r="AJ77" i="248" s="1"/>
  <c r="AF61" i="248"/>
  <c r="AJ61" i="248" s="1"/>
  <c r="AF38" i="248"/>
  <c r="AJ38" i="248" s="1"/>
  <c r="AF22" i="248"/>
  <c r="AJ22" i="248" s="1"/>
  <c r="AF98" i="248"/>
  <c r="AF83" i="248"/>
  <c r="AJ83" i="248" s="1"/>
  <c r="AF71" i="248"/>
  <c r="AJ71" i="248" s="1"/>
  <c r="AF55" i="248"/>
  <c r="AF32" i="248"/>
  <c r="AJ32" i="248" s="1"/>
  <c r="AF16" i="248"/>
  <c r="AJ16" i="248" s="1"/>
  <c r="AF143" i="248"/>
  <c r="AJ143" i="248" s="1"/>
  <c r="AF104" i="248"/>
  <c r="AJ104" i="248" s="1"/>
  <c r="AF81" i="248"/>
  <c r="AJ81" i="248" s="1"/>
  <c r="AF65" i="248"/>
  <c r="AJ65" i="248" s="1"/>
  <c r="AF26" i="248"/>
  <c r="AJ26" i="248" s="1"/>
  <c r="AF188" i="248"/>
  <c r="AJ188" i="248" s="1"/>
  <c r="AF184" i="248"/>
  <c r="AF149" i="248"/>
  <c r="AJ149" i="248" s="1"/>
  <c r="AF145" i="248"/>
  <c r="AJ145" i="248" s="1"/>
  <c r="AF110" i="248"/>
  <c r="AJ110" i="248" s="1"/>
  <c r="AF106" i="248"/>
  <c r="AJ106" i="248" s="1"/>
  <c r="AF75" i="248"/>
  <c r="AJ75" i="248" s="1"/>
  <c r="AF59" i="248"/>
  <c r="AJ59" i="248" s="1"/>
  <c r="AF36" i="248"/>
  <c r="AJ36" i="248" s="1"/>
  <c r="AF20" i="248"/>
  <c r="AJ20" i="248" s="1"/>
  <c r="AF69" i="248"/>
  <c r="AJ69" i="248" s="1"/>
  <c r="AF30" i="248"/>
  <c r="AJ30" i="248" s="1"/>
  <c r="AF24" i="248"/>
  <c r="AJ24" i="248" s="1"/>
  <c r="AF14" i="248"/>
  <c r="AJ14" i="248" s="1"/>
  <c r="AF153" i="248"/>
  <c r="AJ153" i="248" s="1"/>
  <c r="AF192" i="248"/>
  <c r="AJ192" i="248" s="1"/>
  <c r="AF114" i="248"/>
  <c r="AJ114" i="248" s="1"/>
  <c r="AF40" i="248"/>
  <c r="AJ40" i="248" s="1"/>
  <c r="R179" i="244"/>
  <c r="R50" i="244"/>
  <c r="R93" i="244"/>
  <c r="R136" i="244"/>
  <c r="L178" i="241"/>
  <c r="L92" i="241"/>
  <c r="L49" i="241"/>
  <c r="L135" i="241"/>
  <c r="R50" i="242"/>
  <c r="R93" i="242"/>
  <c r="R179" i="242"/>
  <c r="R136" i="242"/>
  <c r="R93" i="247"/>
  <c r="R50" i="247"/>
  <c r="R136" i="247"/>
  <c r="R179" i="247"/>
  <c r="L135" i="246"/>
  <c r="L178" i="246"/>
  <c r="L49" i="246"/>
  <c r="L92" i="246"/>
  <c r="L135" i="242"/>
  <c r="L178" i="242"/>
  <c r="L92" i="242"/>
  <c r="L49" i="242"/>
  <c r="Q134" i="243"/>
  <c r="Q91" i="243"/>
  <c r="Q48" i="243"/>
  <c r="Q177" i="243"/>
  <c r="R7" i="240"/>
  <c r="W7" i="240"/>
  <c r="AB7" i="240"/>
  <c r="F48" i="240"/>
  <c r="F91" i="240"/>
  <c r="F177" i="240"/>
  <c r="F134" i="240"/>
  <c r="U176" i="240"/>
  <c r="U47" i="240"/>
  <c r="U90" i="240"/>
  <c r="U133" i="240"/>
  <c r="U132" i="240"/>
  <c r="U175" i="240"/>
  <c r="U46" i="240"/>
  <c r="U89" i="240"/>
  <c r="F132" i="240"/>
  <c r="F175" i="240"/>
  <c r="F46" i="240"/>
  <c r="F89" i="240"/>
  <c r="AB134" i="240"/>
  <c r="AB177" i="240"/>
  <c r="AB48" i="240"/>
  <c r="AB91" i="240"/>
  <c r="K50" i="240"/>
  <c r="K93" i="240"/>
  <c r="K136" i="240"/>
  <c r="BC5" i="240"/>
  <c r="K179" i="240"/>
  <c r="AE175" i="240"/>
  <c r="AE46" i="240"/>
  <c r="AE89" i="240"/>
  <c r="AE132" i="240"/>
  <c r="Q5" i="240"/>
  <c r="Q6" i="240"/>
  <c r="L5" i="240"/>
  <c r="L6" i="240"/>
  <c r="BB5" i="240"/>
  <c r="F48" i="239"/>
  <c r="F91" i="239"/>
  <c r="F134" i="239"/>
  <c r="F177" i="239"/>
  <c r="U176" i="239"/>
  <c r="U47" i="239"/>
  <c r="U90" i="239"/>
  <c r="U133" i="239"/>
  <c r="K93" i="239"/>
  <c r="K136" i="239"/>
  <c r="K50" i="239"/>
  <c r="BC5" i="239"/>
  <c r="K179" i="239"/>
  <c r="Q5" i="239"/>
  <c r="Q6" i="239"/>
  <c r="L5" i="239"/>
  <c r="L6" i="239"/>
  <c r="BB5" i="239"/>
  <c r="F132" i="239"/>
  <c r="F175" i="239"/>
  <c r="F89" i="239"/>
  <c r="F46" i="239"/>
  <c r="AE175" i="239"/>
  <c r="AE46" i="239"/>
  <c r="AE89" i="239"/>
  <c r="AE132" i="239"/>
  <c r="U132" i="239"/>
  <c r="U175" i="239"/>
  <c r="U46" i="239"/>
  <c r="U89" i="239"/>
  <c r="AB134" i="239"/>
  <c r="AB177" i="239"/>
  <c r="AB48" i="239"/>
  <c r="AB91" i="239"/>
  <c r="R7" i="239"/>
  <c r="AB7" i="239"/>
  <c r="W7" i="239"/>
  <c r="AB134" i="238"/>
  <c r="AB177" i="238"/>
  <c r="AB48" i="238"/>
  <c r="AB91" i="238"/>
  <c r="K50" i="238"/>
  <c r="K93" i="238"/>
  <c r="K136" i="238"/>
  <c r="BC5" i="238"/>
  <c r="K179" i="238"/>
  <c r="AE175" i="238"/>
  <c r="AE46" i="238"/>
  <c r="AE89" i="238"/>
  <c r="AE132" i="238"/>
  <c r="Q5" i="238"/>
  <c r="Q6" i="238"/>
  <c r="L5" i="238"/>
  <c r="L6" i="238"/>
  <c r="BB5" i="238"/>
  <c r="R7" i="238"/>
  <c r="AB7" i="238"/>
  <c r="W7" i="238"/>
  <c r="U132" i="238"/>
  <c r="U175" i="238"/>
  <c r="U46" i="238"/>
  <c r="U89" i="238"/>
  <c r="F48" i="238"/>
  <c r="F91" i="238"/>
  <c r="F134" i="238"/>
  <c r="F177" i="238"/>
  <c r="U176" i="238"/>
  <c r="U47" i="238"/>
  <c r="U90" i="238"/>
  <c r="U133" i="238"/>
  <c r="F132" i="238"/>
  <c r="F175" i="238"/>
  <c r="F46" i="238"/>
  <c r="F89" i="238"/>
  <c r="AB134" i="237"/>
  <c r="AB177" i="237"/>
  <c r="AB91" i="237"/>
  <c r="AB48" i="237"/>
  <c r="K50" i="237"/>
  <c r="K93" i="237"/>
  <c r="K136" i="237"/>
  <c r="K179" i="237"/>
  <c r="BC5" i="237"/>
  <c r="U132" i="237"/>
  <c r="U175" i="237"/>
  <c r="U46" i="237"/>
  <c r="U89" i="237"/>
  <c r="Q6" i="237"/>
  <c r="L5" i="237"/>
  <c r="L6" i="237"/>
  <c r="BB5" i="237"/>
  <c r="Q5" i="237"/>
  <c r="AE175" i="237"/>
  <c r="AE46" i="237"/>
  <c r="AE89" i="237"/>
  <c r="AE132" i="237"/>
  <c r="R7" i="237"/>
  <c r="AB7" i="237"/>
  <c r="W7" i="237"/>
  <c r="F48" i="237"/>
  <c r="F91" i="237"/>
  <c r="F134" i="237"/>
  <c r="F177" i="237"/>
  <c r="U176" i="237"/>
  <c r="U47" i="237"/>
  <c r="U90" i="237"/>
  <c r="U133" i="237"/>
  <c r="F132" i="237"/>
  <c r="F175" i="237"/>
  <c r="F89" i="237"/>
  <c r="F46" i="237"/>
  <c r="R7" i="236"/>
  <c r="AB7" i="236"/>
  <c r="W7" i="236"/>
  <c r="F48" i="236"/>
  <c r="F91" i="236"/>
  <c r="F134" i="236"/>
  <c r="F177" i="236"/>
  <c r="U176" i="236"/>
  <c r="U47" i="236"/>
  <c r="U90" i="236"/>
  <c r="U133" i="236"/>
  <c r="U132" i="236"/>
  <c r="U175" i="236"/>
  <c r="U46" i="236"/>
  <c r="U89" i="236"/>
  <c r="F132" i="236"/>
  <c r="F175" i="236"/>
  <c r="F46" i="236"/>
  <c r="F89" i="236"/>
  <c r="K50" i="236"/>
  <c r="K93" i="236"/>
  <c r="K136" i="236"/>
  <c r="BC5" i="236"/>
  <c r="K179" i="236"/>
  <c r="AB134" i="236"/>
  <c r="AB177" i="236"/>
  <c r="AB48" i="236"/>
  <c r="AB91" i="236"/>
  <c r="AE175" i="236"/>
  <c r="AE46" i="236"/>
  <c r="AE89" i="236"/>
  <c r="AE132" i="236"/>
  <c r="Q5" i="236"/>
  <c r="Q6" i="236"/>
  <c r="L5" i="236"/>
  <c r="L6" i="236"/>
  <c r="BB5" i="236"/>
  <c r="R7" i="235"/>
  <c r="AB7" i="235"/>
  <c r="W7" i="235"/>
  <c r="F132" i="235"/>
  <c r="F175" i="235"/>
  <c r="F46" i="235"/>
  <c r="F89" i="235"/>
  <c r="AB134" i="235"/>
  <c r="AB177" i="235"/>
  <c r="AB48" i="235"/>
  <c r="AB91" i="235"/>
  <c r="L6" i="235"/>
  <c r="BB5" i="235"/>
  <c r="Q5" i="235"/>
  <c r="L5" i="235"/>
  <c r="Q6" i="235"/>
  <c r="AE175" i="235"/>
  <c r="AE46" i="235"/>
  <c r="AE89" i="235"/>
  <c r="AE132" i="235"/>
  <c r="U132" i="235"/>
  <c r="U175" i="235"/>
  <c r="U46" i="235"/>
  <c r="U89" i="235"/>
  <c r="K50" i="235"/>
  <c r="K93" i="235"/>
  <c r="K136" i="235"/>
  <c r="K179" i="235"/>
  <c r="BC5" i="235"/>
  <c r="F48" i="235"/>
  <c r="F91" i="235"/>
  <c r="F134" i="235"/>
  <c r="F177" i="235"/>
  <c r="U176" i="235"/>
  <c r="U47" i="235"/>
  <c r="U90" i="235"/>
  <c r="U133" i="235"/>
  <c r="K93" i="234"/>
  <c r="K136" i="234"/>
  <c r="BC5" i="234"/>
  <c r="K179" i="234"/>
  <c r="K50" i="234"/>
  <c r="U132" i="234"/>
  <c r="U175" i="234"/>
  <c r="U89" i="234"/>
  <c r="U46" i="234"/>
  <c r="U176" i="234"/>
  <c r="U47" i="234"/>
  <c r="U90" i="234"/>
  <c r="U133" i="234"/>
  <c r="F48" i="234"/>
  <c r="F91" i="234"/>
  <c r="F134" i="234"/>
  <c r="F177" i="234"/>
  <c r="AB134" i="234"/>
  <c r="AB177" i="234"/>
  <c r="AB48" i="234"/>
  <c r="AB91" i="234"/>
  <c r="R7" i="234"/>
  <c r="AB7" i="234"/>
  <c r="W7" i="234"/>
  <c r="F132" i="234"/>
  <c r="F175" i="234"/>
  <c r="F46" i="234"/>
  <c r="F89" i="234"/>
  <c r="AE175" i="234"/>
  <c r="AE46" i="234"/>
  <c r="AE89" i="234"/>
  <c r="AE132" i="234"/>
  <c r="Q5" i="234"/>
  <c r="Q6" i="234"/>
  <c r="L5" i="234"/>
  <c r="BB5" i="234"/>
  <c r="L6" i="234"/>
  <c r="F91" i="233"/>
  <c r="F134" i="233"/>
  <c r="F177" i="233"/>
  <c r="F48" i="233"/>
  <c r="AB7" i="233"/>
  <c r="W7" i="233"/>
  <c r="R7" i="233"/>
  <c r="U176" i="233"/>
  <c r="U47" i="233"/>
  <c r="U90" i="233"/>
  <c r="U133" i="233"/>
  <c r="K50" i="233"/>
  <c r="K93" i="233"/>
  <c r="K136" i="233"/>
  <c r="BC5" i="233"/>
  <c r="K179" i="233"/>
  <c r="AE175" i="233"/>
  <c r="AE46" i="233"/>
  <c r="AE89" i="233"/>
  <c r="AE132" i="233"/>
  <c r="U132" i="233"/>
  <c r="U175" i="233"/>
  <c r="U89" i="233"/>
  <c r="U46" i="233"/>
  <c r="Q5" i="233"/>
  <c r="Q6" i="233"/>
  <c r="L5" i="233"/>
  <c r="BB5" i="233"/>
  <c r="L6" i="233"/>
  <c r="F132" i="233"/>
  <c r="F175" i="233"/>
  <c r="F46" i="233"/>
  <c r="F89" i="233"/>
  <c r="AB134" i="233"/>
  <c r="AB177" i="233"/>
  <c r="AB48" i="233"/>
  <c r="AB91" i="233"/>
  <c r="F48" i="232"/>
  <c r="F91" i="232"/>
  <c r="F134" i="232"/>
  <c r="F177" i="232"/>
  <c r="L6" i="232"/>
  <c r="BB5" i="232"/>
  <c r="Q6" i="232"/>
  <c r="Q5" i="232"/>
  <c r="L5" i="232"/>
  <c r="R7" i="232"/>
  <c r="AB7" i="232"/>
  <c r="W7" i="232"/>
  <c r="F132" i="232"/>
  <c r="F175" i="232"/>
  <c r="F46" i="232"/>
  <c r="F89" i="232"/>
  <c r="U176" i="232"/>
  <c r="U47" i="232"/>
  <c r="U90" i="232"/>
  <c r="U133" i="232"/>
  <c r="AE175" i="232"/>
  <c r="AE46" i="232"/>
  <c r="AE89" i="232"/>
  <c r="AE132" i="232"/>
  <c r="AB134" i="232"/>
  <c r="AB177" i="232"/>
  <c r="AB48" i="232"/>
  <c r="AB91" i="232"/>
  <c r="K50" i="232"/>
  <c r="K93" i="232"/>
  <c r="K136" i="232"/>
  <c r="BC5" i="232"/>
  <c r="K179" i="232"/>
  <c r="U132" i="232"/>
  <c r="U175" i="232"/>
  <c r="U46" i="232"/>
  <c r="U89" i="232"/>
  <c r="I8" i="36"/>
  <c r="AW43" i="252" l="1"/>
  <c r="AV43" i="252" s="1"/>
  <c r="AW129" i="252"/>
  <c r="AV129" i="252" s="1"/>
  <c r="AW86" i="256"/>
  <c r="AX86" i="256" s="1"/>
  <c r="AW215" i="252"/>
  <c r="AF215" i="252" s="1"/>
  <c r="AN215" i="252" s="1"/>
  <c r="AJ98" i="252"/>
  <c r="AW172" i="252"/>
  <c r="AX172" i="252" s="1"/>
  <c r="AW86" i="252"/>
  <c r="AV86" i="252" s="1"/>
  <c r="AW43" i="256"/>
  <c r="AX43" i="256" s="1"/>
  <c r="AW172" i="256"/>
  <c r="AX172" i="256" s="1"/>
  <c r="AW129" i="256"/>
  <c r="AV129" i="256" s="1"/>
  <c r="AW215" i="256"/>
  <c r="AV215" i="256" s="1"/>
  <c r="AA215" i="256" s="1"/>
  <c r="AW86" i="253"/>
  <c r="AJ55" i="253"/>
  <c r="AW43" i="251"/>
  <c r="AJ12" i="251"/>
  <c r="AW215" i="254"/>
  <c r="AJ184" i="254"/>
  <c r="AW86" i="255"/>
  <c r="AJ55" i="255"/>
  <c r="AW43" i="255"/>
  <c r="AJ12" i="255"/>
  <c r="AW172" i="258"/>
  <c r="AJ141" i="258"/>
  <c r="AW172" i="253"/>
  <c r="AJ141" i="253"/>
  <c r="AW86" i="257"/>
  <c r="AJ55" i="257"/>
  <c r="AW172" i="259"/>
  <c r="AJ141" i="259"/>
  <c r="AW129" i="255"/>
  <c r="AJ98" i="255"/>
  <c r="AW215" i="258"/>
  <c r="AJ184" i="258"/>
  <c r="AW172" i="257"/>
  <c r="AJ141" i="257"/>
  <c r="AW129" i="251"/>
  <c r="AJ98" i="251"/>
  <c r="AW215" i="260"/>
  <c r="AJ184" i="260"/>
  <c r="AW129" i="259"/>
  <c r="AJ98" i="259"/>
  <c r="AW129" i="253"/>
  <c r="AJ98" i="253"/>
  <c r="AW215" i="253"/>
  <c r="AJ184" i="253"/>
  <c r="AW43" i="257"/>
  <c r="AJ12" i="257"/>
  <c r="AW86" i="260"/>
  <c r="AJ55" i="260"/>
  <c r="AW86" i="254"/>
  <c r="AJ55" i="254"/>
  <c r="AW172" i="254"/>
  <c r="AJ141" i="254"/>
  <c r="AW129" i="254"/>
  <c r="AJ98" i="254"/>
  <c r="AW172" i="255"/>
  <c r="AJ141" i="255"/>
  <c r="AW215" i="255"/>
  <c r="AJ184" i="255"/>
  <c r="AW215" i="251"/>
  <c r="AJ184" i="251"/>
  <c r="AW43" i="259"/>
  <c r="AJ12" i="259"/>
  <c r="AW129" i="257"/>
  <c r="AJ98" i="257"/>
  <c r="AW215" i="257"/>
  <c r="AJ184" i="257"/>
  <c r="AW43" i="260"/>
  <c r="AJ12" i="260"/>
  <c r="AW43" i="258"/>
  <c r="AJ12" i="258"/>
  <c r="AW86" i="258"/>
  <c r="AJ55" i="258"/>
  <c r="AW43" i="253"/>
  <c r="AJ12" i="253"/>
  <c r="AW172" i="251"/>
  <c r="AJ141" i="251"/>
  <c r="AW86" i="251"/>
  <c r="AJ55" i="251"/>
  <c r="AW172" i="260"/>
  <c r="AJ141" i="260"/>
  <c r="AW86" i="259"/>
  <c r="AJ55" i="259"/>
  <c r="AW129" i="258"/>
  <c r="AJ98" i="258"/>
  <c r="AW129" i="260"/>
  <c r="AJ98" i="260"/>
  <c r="AW215" i="259"/>
  <c r="AJ184" i="259"/>
  <c r="AW43" i="254"/>
  <c r="AJ12" i="254"/>
  <c r="AW129" i="249"/>
  <c r="AJ98" i="249"/>
  <c r="AW172" i="246"/>
  <c r="AJ141" i="246"/>
  <c r="AW215" i="246"/>
  <c r="AJ184" i="246"/>
  <c r="AW86" i="243"/>
  <c r="AJ55" i="243"/>
  <c r="AW215" i="243"/>
  <c r="AJ184" i="243"/>
  <c r="AW43" i="241"/>
  <c r="AJ12" i="241"/>
  <c r="AW129" i="241"/>
  <c r="AJ98" i="241"/>
  <c r="AW86" i="244"/>
  <c r="AJ55" i="244"/>
  <c r="AW172" i="250"/>
  <c r="AJ141" i="250"/>
  <c r="AW86" i="250"/>
  <c r="AJ55" i="250"/>
  <c r="AW215" i="241"/>
  <c r="AJ184" i="241"/>
  <c r="AW129" i="247"/>
  <c r="AJ98" i="247"/>
  <c r="AW86" i="247"/>
  <c r="AJ55" i="247"/>
  <c r="AW43" i="248"/>
  <c r="AJ12" i="248"/>
  <c r="AW129" i="248"/>
  <c r="AJ98" i="248"/>
  <c r="AW129" i="250"/>
  <c r="AJ98" i="250"/>
  <c r="AW43" i="250"/>
  <c r="AJ12" i="250"/>
  <c r="AW215" i="250"/>
  <c r="AJ184" i="250"/>
  <c r="AW129" i="242"/>
  <c r="AJ98" i="242"/>
  <c r="AW43" i="246"/>
  <c r="AJ12" i="246"/>
  <c r="AW215" i="247"/>
  <c r="AJ184" i="247"/>
  <c r="AW86" i="245"/>
  <c r="AJ55" i="245"/>
  <c r="AW172" i="245"/>
  <c r="AJ141" i="245"/>
  <c r="AW86" i="242"/>
  <c r="AJ55" i="242"/>
  <c r="AW129" i="246"/>
  <c r="AJ98" i="246"/>
  <c r="AW129" i="243"/>
  <c r="AJ98" i="243"/>
  <c r="AW43" i="243"/>
  <c r="AJ12" i="243"/>
  <c r="AW43" i="242"/>
  <c r="AJ12" i="242"/>
  <c r="AW215" i="242"/>
  <c r="AJ184" i="242"/>
  <c r="AW172" i="243"/>
  <c r="AJ141" i="243"/>
  <c r="AW43" i="245"/>
  <c r="AJ12" i="245"/>
  <c r="AW215" i="245"/>
  <c r="AJ184" i="245"/>
  <c r="AW129" i="244"/>
  <c r="AJ98" i="244"/>
  <c r="AW86" i="248"/>
  <c r="AJ55" i="248"/>
  <c r="AW172" i="248"/>
  <c r="AJ141" i="248"/>
  <c r="AW172" i="242"/>
  <c r="AJ141" i="242"/>
  <c r="AW86" i="249"/>
  <c r="AJ55" i="249"/>
  <c r="AW43" i="249"/>
  <c r="AJ12" i="249"/>
  <c r="AW172" i="249"/>
  <c r="AJ141" i="249"/>
  <c r="AW86" i="246"/>
  <c r="AJ55" i="246"/>
  <c r="AW172" i="247"/>
  <c r="AJ141" i="247"/>
  <c r="AW215" i="249"/>
  <c r="AJ184" i="249"/>
  <c r="AW129" i="245"/>
  <c r="AJ98" i="245"/>
  <c r="AW172" i="244"/>
  <c r="AJ141" i="244"/>
  <c r="AW43" i="244"/>
  <c r="AJ12" i="244"/>
  <c r="AW215" i="248"/>
  <c r="AJ184" i="248"/>
  <c r="AW86" i="241"/>
  <c r="AJ55" i="241"/>
  <c r="AW172" i="241"/>
  <c r="AJ141" i="241"/>
  <c r="AW43" i="247"/>
  <c r="AJ12" i="247"/>
  <c r="AW215" i="244"/>
  <c r="AJ184" i="244"/>
  <c r="AF200" i="240"/>
  <c r="AJ200" i="240" s="1"/>
  <c r="AF184" i="240"/>
  <c r="AF161" i="240"/>
  <c r="AJ161" i="240" s="1"/>
  <c r="AF145" i="240"/>
  <c r="AJ145" i="240" s="1"/>
  <c r="AF122" i="240"/>
  <c r="AJ122" i="240" s="1"/>
  <c r="AF106" i="240"/>
  <c r="AJ106" i="240" s="1"/>
  <c r="AF83" i="240"/>
  <c r="AJ83" i="240" s="1"/>
  <c r="AF67" i="240"/>
  <c r="AJ67" i="240" s="1"/>
  <c r="AF28" i="240"/>
  <c r="AJ28" i="240" s="1"/>
  <c r="AF12" i="240"/>
  <c r="AF196" i="240"/>
  <c r="AJ196" i="240" s="1"/>
  <c r="AF210" i="240"/>
  <c r="AJ210" i="240" s="1"/>
  <c r="AF194" i="240"/>
  <c r="AJ194" i="240" s="1"/>
  <c r="AF155" i="240"/>
  <c r="AJ155" i="240" s="1"/>
  <c r="AF116" i="240"/>
  <c r="AJ116" i="240" s="1"/>
  <c r="AF100" i="240"/>
  <c r="AJ100" i="240" s="1"/>
  <c r="AF77" i="240"/>
  <c r="AJ77" i="240" s="1"/>
  <c r="AF61" i="240"/>
  <c r="AJ61" i="240" s="1"/>
  <c r="AF38" i="240"/>
  <c r="AJ38" i="240" s="1"/>
  <c r="AF22" i="240"/>
  <c r="AJ22" i="240" s="1"/>
  <c r="AF204" i="240"/>
  <c r="AJ204" i="240" s="1"/>
  <c r="AF188" i="240"/>
  <c r="AJ188" i="240" s="1"/>
  <c r="AF165" i="240"/>
  <c r="AJ165" i="240" s="1"/>
  <c r="AF149" i="240"/>
  <c r="AJ149" i="240" s="1"/>
  <c r="AF126" i="240"/>
  <c r="AJ126" i="240" s="1"/>
  <c r="AF110" i="240"/>
  <c r="AJ110" i="240" s="1"/>
  <c r="AF71" i="240"/>
  <c r="AJ71" i="240" s="1"/>
  <c r="AF55" i="240"/>
  <c r="AF32" i="240"/>
  <c r="AJ32" i="240" s="1"/>
  <c r="AF16" i="240"/>
  <c r="AJ16" i="240" s="1"/>
  <c r="AF198" i="240"/>
  <c r="AJ198" i="240" s="1"/>
  <c r="AF159" i="240"/>
  <c r="AJ159" i="240" s="1"/>
  <c r="AF143" i="240"/>
  <c r="AJ143" i="240" s="1"/>
  <c r="AF120" i="240"/>
  <c r="AJ120" i="240" s="1"/>
  <c r="AF104" i="240"/>
  <c r="AJ104" i="240" s="1"/>
  <c r="AF81" i="240"/>
  <c r="AJ81" i="240" s="1"/>
  <c r="AF65" i="240"/>
  <c r="AJ65" i="240" s="1"/>
  <c r="AF26" i="240"/>
  <c r="AJ26" i="240" s="1"/>
  <c r="AF212" i="240"/>
  <c r="AJ212" i="240" s="1"/>
  <c r="AF208" i="240"/>
  <c r="AJ208" i="240" s="1"/>
  <c r="AF192" i="240"/>
  <c r="AJ192" i="240" s="1"/>
  <c r="AF169" i="240"/>
  <c r="AJ169" i="240" s="1"/>
  <c r="AF153" i="240"/>
  <c r="AJ153" i="240" s="1"/>
  <c r="AF114" i="240"/>
  <c r="AJ114" i="240" s="1"/>
  <c r="AF98" i="240"/>
  <c r="AF75" i="240"/>
  <c r="AJ75" i="240" s="1"/>
  <c r="AF59" i="240"/>
  <c r="AJ59" i="240" s="1"/>
  <c r="AF36" i="240"/>
  <c r="AJ36" i="240" s="1"/>
  <c r="AF20" i="240"/>
  <c r="AJ20" i="240" s="1"/>
  <c r="AF202" i="240"/>
  <c r="AJ202" i="240" s="1"/>
  <c r="AF186" i="240"/>
  <c r="AJ186" i="240" s="1"/>
  <c r="AF163" i="240"/>
  <c r="AJ163" i="240" s="1"/>
  <c r="AF147" i="240"/>
  <c r="AJ147" i="240" s="1"/>
  <c r="AF124" i="240"/>
  <c r="AJ124" i="240" s="1"/>
  <c r="AF108" i="240"/>
  <c r="AJ108" i="240" s="1"/>
  <c r="AF69" i="240"/>
  <c r="AJ69" i="240" s="1"/>
  <c r="AF30" i="240"/>
  <c r="AJ30" i="240" s="1"/>
  <c r="AF14" i="240"/>
  <c r="AJ14" i="240" s="1"/>
  <c r="AF79" i="240"/>
  <c r="AJ79" i="240" s="1"/>
  <c r="AF34" i="240"/>
  <c r="AJ34" i="240" s="1"/>
  <c r="AF18" i="240"/>
  <c r="AJ18" i="240" s="1"/>
  <c r="AF206" i="240"/>
  <c r="AJ206" i="240" s="1"/>
  <c r="AF73" i="240"/>
  <c r="AJ73" i="240" s="1"/>
  <c r="AF63" i="240"/>
  <c r="AJ63" i="240" s="1"/>
  <c r="AF57" i="240"/>
  <c r="AJ57" i="240" s="1"/>
  <c r="AF157" i="240"/>
  <c r="AJ157" i="240" s="1"/>
  <c r="AF118" i="240"/>
  <c r="AJ118" i="240" s="1"/>
  <c r="AF102" i="240"/>
  <c r="AJ102" i="240" s="1"/>
  <c r="AF190" i="240"/>
  <c r="AJ190" i="240" s="1"/>
  <c r="AF167" i="240"/>
  <c r="AJ167" i="240" s="1"/>
  <c r="AF151" i="240"/>
  <c r="AJ151" i="240" s="1"/>
  <c r="AF141" i="240"/>
  <c r="AF112" i="240"/>
  <c r="AJ112" i="240" s="1"/>
  <c r="AF40" i="240"/>
  <c r="AJ40" i="240" s="1"/>
  <c r="AF24" i="240"/>
  <c r="AJ24" i="240" s="1"/>
  <c r="L135" i="240"/>
  <c r="L178" i="240"/>
  <c r="L49" i="240"/>
  <c r="L92" i="240"/>
  <c r="L91" i="240"/>
  <c r="L134" i="240"/>
  <c r="L177" i="240"/>
  <c r="L48" i="240"/>
  <c r="Q178" i="240"/>
  <c r="Q49" i="240"/>
  <c r="Q92" i="240"/>
  <c r="Q135" i="240"/>
  <c r="Q91" i="240"/>
  <c r="Q134" i="240"/>
  <c r="Q177" i="240"/>
  <c r="Q48" i="240"/>
  <c r="AB93" i="240"/>
  <c r="AB136" i="240"/>
  <c r="AB179" i="240"/>
  <c r="AB50" i="240"/>
  <c r="W93" i="240"/>
  <c r="W136" i="240"/>
  <c r="W179" i="240"/>
  <c r="W50" i="240"/>
  <c r="R50" i="240"/>
  <c r="R179" i="240"/>
  <c r="R93" i="240"/>
  <c r="R136" i="240"/>
  <c r="W93" i="239"/>
  <c r="W136" i="239"/>
  <c r="W179" i="239"/>
  <c r="W50" i="239"/>
  <c r="AB93" i="239"/>
  <c r="AB136" i="239"/>
  <c r="AB179" i="239"/>
  <c r="AB50" i="239"/>
  <c r="R50" i="239"/>
  <c r="R93" i="239"/>
  <c r="R136" i="239"/>
  <c r="R179" i="239"/>
  <c r="AF200" i="239"/>
  <c r="AJ200" i="239" s="1"/>
  <c r="AF184" i="239"/>
  <c r="AF161" i="239"/>
  <c r="AJ161" i="239" s="1"/>
  <c r="AF145" i="239"/>
  <c r="AJ145" i="239" s="1"/>
  <c r="AF122" i="239"/>
  <c r="AJ122" i="239" s="1"/>
  <c r="AF106" i="239"/>
  <c r="AJ106" i="239" s="1"/>
  <c r="AF83" i="239"/>
  <c r="AJ83" i="239" s="1"/>
  <c r="AF67" i="239"/>
  <c r="AJ67" i="239" s="1"/>
  <c r="AF28" i="239"/>
  <c r="AJ28" i="239" s="1"/>
  <c r="AF12" i="239"/>
  <c r="AF210" i="239"/>
  <c r="AJ210" i="239" s="1"/>
  <c r="AF194" i="239"/>
  <c r="AJ194" i="239" s="1"/>
  <c r="AF155" i="239"/>
  <c r="AJ155" i="239" s="1"/>
  <c r="AF116" i="239"/>
  <c r="AJ116" i="239" s="1"/>
  <c r="AF100" i="239"/>
  <c r="AJ100" i="239" s="1"/>
  <c r="AF204" i="239"/>
  <c r="AJ204" i="239" s="1"/>
  <c r="AF188" i="239"/>
  <c r="AJ188" i="239" s="1"/>
  <c r="AF165" i="239"/>
  <c r="AJ165" i="239" s="1"/>
  <c r="AF149" i="239"/>
  <c r="AJ149" i="239" s="1"/>
  <c r="AF126" i="239"/>
  <c r="AJ126" i="239" s="1"/>
  <c r="AF110" i="239"/>
  <c r="AJ110" i="239" s="1"/>
  <c r="AF71" i="239"/>
  <c r="AJ71" i="239" s="1"/>
  <c r="AF55" i="239"/>
  <c r="AF32" i="239"/>
  <c r="AJ32" i="239" s="1"/>
  <c r="AF16" i="239"/>
  <c r="AJ16" i="239" s="1"/>
  <c r="AF198" i="239"/>
  <c r="AJ198" i="239" s="1"/>
  <c r="AF159" i="239"/>
  <c r="AJ159" i="239" s="1"/>
  <c r="AF143" i="239"/>
  <c r="AJ143" i="239" s="1"/>
  <c r="AF120" i="239"/>
  <c r="AJ120" i="239" s="1"/>
  <c r="AF104" i="239"/>
  <c r="AJ104" i="239" s="1"/>
  <c r="AF81" i="239"/>
  <c r="AJ81" i="239" s="1"/>
  <c r="AF65" i="239"/>
  <c r="AJ65" i="239" s="1"/>
  <c r="AF26" i="239"/>
  <c r="AJ26" i="239" s="1"/>
  <c r="AF208" i="239"/>
  <c r="AJ208" i="239" s="1"/>
  <c r="AF192" i="239"/>
  <c r="AJ192" i="239" s="1"/>
  <c r="AF169" i="239"/>
  <c r="AJ169" i="239" s="1"/>
  <c r="AF153" i="239"/>
  <c r="AJ153" i="239" s="1"/>
  <c r="AF114" i="239"/>
  <c r="AJ114" i="239" s="1"/>
  <c r="AF98" i="239"/>
  <c r="AF75" i="239"/>
  <c r="AJ75" i="239" s="1"/>
  <c r="AF59" i="239"/>
  <c r="AJ59" i="239" s="1"/>
  <c r="AF36" i="239"/>
  <c r="AJ36" i="239" s="1"/>
  <c r="AF20" i="239"/>
  <c r="AJ20" i="239" s="1"/>
  <c r="AF212" i="239"/>
  <c r="AJ212" i="239" s="1"/>
  <c r="AF196" i="239"/>
  <c r="AJ196" i="239" s="1"/>
  <c r="AF157" i="239"/>
  <c r="AJ157" i="239" s="1"/>
  <c r="AF141" i="239"/>
  <c r="AF118" i="239"/>
  <c r="AJ118" i="239" s="1"/>
  <c r="AF102" i="239"/>
  <c r="AJ102" i="239" s="1"/>
  <c r="AF79" i="239"/>
  <c r="AJ79" i="239" s="1"/>
  <c r="AF63" i="239"/>
  <c r="AJ63" i="239" s="1"/>
  <c r="AF40" i="239"/>
  <c r="AJ40" i="239" s="1"/>
  <c r="AF24" i="239"/>
  <c r="AJ24" i="239" s="1"/>
  <c r="AF186" i="239"/>
  <c r="AJ186" i="239" s="1"/>
  <c r="AF151" i="239"/>
  <c r="AJ151" i="239" s="1"/>
  <c r="AF61" i="239"/>
  <c r="AJ61" i="239" s="1"/>
  <c r="AF22" i="239"/>
  <c r="AJ22" i="239" s="1"/>
  <c r="AF202" i="239"/>
  <c r="AJ202" i="239" s="1"/>
  <c r="AF167" i="239"/>
  <c r="AJ167" i="239" s="1"/>
  <c r="AF73" i="239"/>
  <c r="AJ73" i="239" s="1"/>
  <c r="AF34" i="239"/>
  <c r="AJ34" i="239" s="1"/>
  <c r="AF112" i="239"/>
  <c r="AJ112" i="239" s="1"/>
  <c r="AF14" i="239"/>
  <c r="AJ14" i="239" s="1"/>
  <c r="AF147" i="239"/>
  <c r="AJ147" i="239" s="1"/>
  <c r="AF77" i="239"/>
  <c r="AJ77" i="239" s="1"/>
  <c r="AF38" i="239"/>
  <c r="AJ38" i="239" s="1"/>
  <c r="AF163" i="239"/>
  <c r="AJ163" i="239" s="1"/>
  <c r="AF190" i="239"/>
  <c r="AJ190" i="239" s="1"/>
  <c r="AF108" i="239"/>
  <c r="AJ108" i="239" s="1"/>
  <c r="AF69" i="239"/>
  <c r="AJ69" i="239" s="1"/>
  <c r="AF30" i="239"/>
  <c r="AJ30" i="239" s="1"/>
  <c r="AF206" i="239"/>
  <c r="AJ206" i="239" s="1"/>
  <c r="AF124" i="239"/>
  <c r="AJ124" i="239" s="1"/>
  <c r="AF57" i="239"/>
  <c r="AJ57" i="239" s="1"/>
  <c r="AF18" i="239"/>
  <c r="AJ18" i="239" s="1"/>
  <c r="L135" i="239"/>
  <c r="L178" i="239"/>
  <c r="L49" i="239"/>
  <c r="L92" i="239"/>
  <c r="L91" i="239"/>
  <c r="L134" i="239"/>
  <c r="L48" i="239"/>
  <c r="L177" i="239"/>
  <c r="Q178" i="239"/>
  <c r="Q49" i="239"/>
  <c r="Q135" i="239"/>
  <c r="Q92" i="239"/>
  <c r="Q91" i="239"/>
  <c r="Q134" i="239"/>
  <c r="Q177" i="239"/>
  <c r="Q48" i="239"/>
  <c r="W93" i="238"/>
  <c r="W136" i="238"/>
  <c r="W179" i="238"/>
  <c r="W50" i="238"/>
  <c r="AB93" i="238"/>
  <c r="AB136" i="238"/>
  <c r="AB179" i="238"/>
  <c r="AB50" i="238"/>
  <c r="R50" i="238"/>
  <c r="R93" i="238"/>
  <c r="R136" i="238"/>
  <c r="R179" i="238"/>
  <c r="AF200" i="238"/>
  <c r="AJ200" i="238" s="1"/>
  <c r="AF184" i="238"/>
  <c r="AF161" i="238"/>
  <c r="AJ161" i="238" s="1"/>
  <c r="AF145" i="238"/>
  <c r="AJ145" i="238" s="1"/>
  <c r="AF122" i="238"/>
  <c r="AJ122" i="238" s="1"/>
  <c r="AF106" i="238"/>
  <c r="AJ106" i="238" s="1"/>
  <c r="AF83" i="238"/>
  <c r="AJ83" i="238" s="1"/>
  <c r="AF67" i="238"/>
  <c r="AJ67" i="238" s="1"/>
  <c r="AF28" i="238"/>
  <c r="AJ28" i="238" s="1"/>
  <c r="AF12" i="238"/>
  <c r="AF210" i="238"/>
  <c r="AJ210" i="238" s="1"/>
  <c r="AF194" i="238"/>
  <c r="AJ194" i="238" s="1"/>
  <c r="AF155" i="238"/>
  <c r="AJ155" i="238" s="1"/>
  <c r="AF116" i="238"/>
  <c r="AJ116" i="238" s="1"/>
  <c r="AF100" i="238"/>
  <c r="AJ100" i="238" s="1"/>
  <c r="AF77" i="238"/>
  <c r="AJ77" i="238" s="1"/>
  <c r="AF61" i="238"/>
  <c r="AJ61" i="238" s="1"/>
  <c r="AF38" i="238"/>
  <c r="AJ38" i="238" s="1"/>
  <c r="AF22" i="238"/>
  <c r="AJ22" i="238" s="1"/>
  <c r="AF204" i="238"/>
  <c r="AJ204" i="238" s="1"/>
  <c r="AF188" i="238"/>
  <c r="AJ188" i="238" s="1"/>
  <c r="AF165" i="238"/>
  <c r="AJ165" i="238" s="1"/>
  <c r="AF149" i="238"/>
  <c r="AJ149" i="238" s="1"/>
  <c r="AF126" i="238"/>
  <c r="AJ126" i="238" s="1"/>
  <c r="AF110" i="238"/>
  <c r="AJ110" i="238" s="1"/>
  <c r="AF71" i="238"/>
  <c r="AJ71" i="238" s="1"/>
  <c r="AF55" i="238"/>
  <c r="AF32" i="238"/>
  <c r="AJ32" i="238" s="1"/>
  <c r="AF16" i="238"/>
  <c r="AJ16" i="238" s="1"/>
  <c r="AF198" i="238"/>
  <c r="AJ198" i="238" s="1"/>
  <c r="AF159" i="238"/>
  <c r="AJ159" i="238" s="1"/>
  <c r="AF143" i="238"/>
  <c r="AJ143" i="238" s="1"/>
  <c r="AF120" i="238"/>
  <c r="AJ120" i="238" s="1"/>
  <c r="AF104" i="238"/>
  <c r="AJ104" i="238" s="1"/>
  <c r="AF81" i="238"/>
  <c r="AJ81" i="238" s="1"/>
  <c r="AF65" i="238"/>
  <c r="AJ65" i="238" s="1"/>
  <c r="AF26" i="238"/>
  <c r="AJ26" i="238" s="1"/>
  <c r="AF190" i="238"/>
  <c r="AJ190" i="238" s="1"/>
  <c r="AF167" i="238"/>
  <c r="AJ167" i="238" s="1"/>
  <c r="AF208" i="238"/>
  <c r="AJ208" i="238" s="1"/>
  <c r="AF192" i="238"/>
  <c r="AJ192" i="238" s="1"/>
  <c r="AF169" i="238"/>
  <c r="AJ169" i="238" s="1"/>
  <c r="AF153" i="238"/>
  <c r="AJ153" i="238" s="1"/>
  <c r="AF114" i="238"/>
  <c r="AJ114" i="238" s="1"/>
  <c r="AF98" i="238"/>
  <c r="AF75" i="238"/>
  <c r="AJ75" i="238" s="1"/>
  <c r="AF59" i="238"/>
  <c r="AJ59" i="238" s="1"/>
  <c r="AF36" i="238"/>
  <c r="AJ36" i="238" s="1"/>
  <c r="AF20" i="238"/>
  <c r="AJ20" i="238" s="1"/>
  <c r="AF202" i="238"/>
  <c r="AJ202" i="238" s="1"/>
  <c r="AF186" i="238"/>
  <c r="AJ186" i="238" s="1"/>
  <c r="AF163" i="238"/>
  <c r="AJ163" i="238" s="1"/>
  <c r="AF147" i="238"/>
  <c r="AJ147" i="238" s="1"/>
  <c r="AF124" i="238"/>
  <c r="AJ124" i="238" s="1"/>
  <c r="AF108" i="238"/>
  <c r="AJ108" i="238" s="1"/>
  <c r="AF69" i="238"/>
  <c r="AJ69" i="238" s="1"/>
  <c r="AF30" i="238"/>
  <c r="AJ30" i="238" s="1"/>
  <c r="AF14" i="238"/>
  <c r="AJ14" i="238" s="1"/>
  <c r="AF212" i="238"/>
  <c r="AJ212" i="238" s="1"/>
  <c r="AF196" i="238"/>
  <c r="AJ196" i="238" s="1"/>
  <c r="AF157" i="238"/>
  <c r="AJ157" i="238" s="1"/>
  <c r="AF141" i="238"/>
  <c r="AF118" i="238"/>
  <c r="AJ118" i="238" s="1"/>
  <c r="AF102" i="238"/>
  <c r="AJ102" i="238" s="1"/>
  <c r="AF79" i="238"/>
  <c r="AJ79" i="238" s="1"/>
  <c r="AF63" i="238"/>
  <c r="AJ63" i="238" s="1"/>
  <c r="AF40" i="238"/>
  <c r="AJ40" i="238" s="1"/>
  <c r="AF24" i="238"/>
  <c r="AJ24" i="238" s="1"/>
  <c r="AF206" i="238"/>
  <c r="AJ206" i="238" s="1"/>
  <c r="AF151" i="238"/>
  <c r="AJ151" i="238" s="1"/>
  <c r="AF73" i="238"/>
  <c r="AJ73" i="238" s="1"/>
  <c r="AF34" i="238"/>
  <c r="AJ34" i="238" s="1"/>
  <c r="AF112" i="238"/>
  <c r="AJ112" i="238" s="1"/>
  <c r="AF57" i="238"/>
  <c r="AJ57" i="238" s="1"/>
  <c r="AF18" i="238"/>
  <c r="AJ18" i="238" s="1"/>
  <c r="L135" i="238"/>
  <c r="L178" i="238"/>
  <c r="L49" i="238"/>
  <c r="L92" i="238"/>
  <c r="L91" i="238"/>
  <c r="L134" i="238"/>
  <c r="L177" i="238"/>
  <c r="L48" i="238"/>
  <c r="Q178" i="238"/>
  <c r="Q49" i="238"/>
  <c r="Q92" i="238"/>
  <c r="Q135" i="238"/>
  <c r="Q91" i="238"/>
  <c r="Q134" i="238"/>
  <c r="Q177" i="238"/>
  <c r="Q48" i="238"/>
  <c r="AB93" i="237"/>
  <c r="AB136" i="237"/>
  <c r="AB179" i="237"/>
  <c r="AB50" i="237"/>
  <c r="Q91" i="237"/>
  <c r="Q134" i="237"/>
  <c r="Q177" i="237"/>
  <c r="Q48" i="237"/>
  <c r="W93" i="237"/>
  <c r="W136" i="237"/>
  <c r="W179" i="237"/>
  <c r="W50" i="237"/>
  <c r="AF200" i="237"/>
  <c r="AJ200" i="237" s="1"/>
  <c r="AF184" i="237"/>
  <c r="AF161" i="237"/>
  <c r="AJ161" i="237" s="1"/>
  <c r="AF145" i="237"/>
  <c r="AJ145" i="237" s="1"/>
  <c r="AF122" i="237"/>
  <c r="AJ122" i="237" s="1"/>
  <c r="AF106" i="237"/>
  <c r="AJ106" i="237" s="1"/>
  <c r="AF83" i="237"/>
  <c r="AJ83" i="237" s="1"/>
  <c r="AF67" i="237"/>
  <c r="AJ67" i="237" s="1"/>
  <c r="AF28" i="237"/>
  <c r="AJ28" i="237" s="1"/>
  <c r="AF12" i="237"/>
  <c r="AF210" i="237"/>
  <c r="AJ210" i="237" s="1"/>
  <c r="AF194" i="237"/>
  <c r="AJ194" i="237" s="1"/>
  <c r="AF155" i="237"/>
  <c r="AJ155" i="237" s="1"/>
  <c r="AF116" i="237"/>
  <c r="AJ116" i="237" s="1"/>
  <c r="AF100" i="237"/>
  <c r="AJ100" i="237" s="1"/>
  <c r="AF77" i="237"/>
  <c r="AJ77" i="237" s="1"/>
  <c r="AF61" i="237"/>
  <c r="AJ61" i="237" s="1"/>
  <c r="AF38" i="237"/>
  <c r="AJ38" i="237" s="1"/>
  <c r="AF22" i="237"/>
  <c r="AJ22" i="237" s="1"/>
  <c r="AF204" i="237"/>
  <c r="AJ204" i="237" s="1"/>
  <c r="AF188" i="237"/>
  <c r="AJ188" i="237" s="1"/>
  <c r="AF165" i="237"/>
  <c r="AJ165" i="237" s="1"/>
  <c r="AF149" i="237"/>
  <c r="AJ149" i="237" s="1"/>
  <c r="AF126" i="237"/>
  <c r="AJ126" i="237" s="1"/>
  <c r="AF110" i="237"/>
  <c r="AJ110" i="237" s="1"/>
  <c r="AF71" i="237"/>
  <c r="AJ71" i="237" s="1"/>
  <c r="AF55" i="237"/>
  <c r="AF32" i="237"/>
  <c r="AJ32" i="237" s="1"/>
  <c r="AF198" i="237"/>
  <c r="AJ198" i="237" s="1"/>
  <c r="AF159" i="237"/>
  <c r="AJ159" i="237" s="1"/>
  <c r="AF143" i="237"/>
  <c r="AJ143" i="237" s="1"/>
  <c r="AF120" i="237"/>
  <c r="AJ120" i="237" s="1"/>
  <c r="AF104" i="237"/>
  <c r="AJ104" i="237" s="1"/>
  <c r="AF81" i="237"/>
  <c r="AJ81" i="237" s="1"/>
  <c r="AF65" i="237"/>
  <c r="AJ65" i="237" s="1"/>
  <c r="AF26" i="237"/>
  <c r="AJ26" i="237" s="1"/>
  <c r="AF208" i="237"/>
  <c r="AJ208" i="237" s="1"/>
  <c r="AF192" i="237"/>
  <c r="AJ192" i="237" s="1"/>
  <c r="AF169" i="237"/>
  <c r="AJ169" i="237" s="1"/>
  <c r="AF153" i="237"/>
  <c r="AJ153" i="237" s="1"/>
  <c r="AF114" i="237"/>
  <c r="AJ114" i="237" s="1"/>
  <c r="AF98" i="237"/>
  <c r="AF75" i="237"/>
  <c r="AJ75" i="237" s="1"/>
  <c r="AF59" i="237"/>
  <c r="AJ59" i="237" s="1"/>
  <c r="AF36" i="237"/>
  <c r="AJ36" i="237" s="1"/>
  <c r="AF20" i="237"/>
  <c r="AJ20" i="237" s="1"/>
  <c r="AF202" i="237"/>
  <c r="AJ202" i="237" s="1"/>
  <c r="AF186" i="237"/>
  <c r="AJ186" i="237" s="1"/>
  <c r="AF163" i="237"/>
  <c r="AJ163" i="237" s="1"/>
  <c r="AF147" i="237"/>
  <c r="AJ147" i="237" s="1"/>
  <c r="AF124" i="237"/>
  <c r="AJ124" i="237" s="1"/>
  <c r="AF108" i="237"/>
  <c r="AJ108" i="237" s="1"/>
  <c r="AF69" i="237"/>
  <c r="AJ69" i="237" s="1"/>
  <c r="AF212" i="237"/>
  <c r="AJ212" i="237" s="1"/>
  <c r="AF196" i="237"/>
  <c r="AJ196" i="237" s="1"/>
  <c r="AF157" i="237"/>
  <c r="AJ157" i="237" s="1"/>
  <c r="AF141" i="237"/>
  <c r="AF118" i="237"/>
  <c r="AJ118" i="237" s="1"/>
  <c r="AF102" i="237"/>
  <c r="AJ102" i="237" s="1"/>
  <c r="AF79" i="237"/>
  <c r="AJ79" i="237" s="1"/>
  <c r="AF63" i="237"/>
  <c r="AJ63" i="237" s="1"/>
  <c r="AF40" i="237"/>
  <c r="AJ40" i="237" s="1"/>
  <c r="AF24" i="237"/>
  <c r="AJ24" i="237" s="1"/>
  <c r="AF112" i="237"/>
  <c r="AJ112" i="237" s="1"/>
  <c r="AF34" i="237"/>
  <c r="AJ34" i="237" s="1"/>
  <c r="AF16" i="237"/>
  <c r="AJ16" i="237" s="1"/>
  <c r="AF57" i="237"/>
  <c r="AJ57" i="237" s="1"/>
  <c r="AF18" i="237"/>
  <c r="AJ18" i="237" s="1"/>
  <c r="AF73" i="237"/>
  <c r="AJ73" i="237" s="1"/>
  <c r="AF30" i="237"/>
  <c r="AJ30" i="237" s="1"/>
  <c r="AF206" i="237"/>
  <c r="AJ206" i="237" s="1"/>
  <c r="AF167" i="237"/>
  <c r="AJ167" i="237" s="1"/>
  <c r="AF190" i="237"/>
  <c r="AJ190" i="237" s="1"/>
  <c r="AF14" i="237"/>
  <c r="AJ14" i="237" s="1"/>
  <c r="AF151" i="237"/>
  <c r="AJ151" i="237" s="1"/>
  <c r="L135" i="237"/>
  <c r="L178" i="237"/>
  <c r="L49" i="237"/>
  <c r="L92" i="237"/>
  <c r="R50" i="237"/>
  <c r="R93" i="237"/>
  <c r="R136" i="237"/>
  <c r="R179" i="237"/>
  <c r="L91" i="237"/>
  <c r="L134" i="237"/>
  <c r="L177" i="237"/>
  <c r="L48" i="237"/>
  <c r="Q178" i="237"/>
  <c r="Q49" i="237"/>
  <c r="Q92" i="237"/>
  <c r="Q135" i="237"/>
  <c r="R50" i="236"/>
  <c r="R93" i="236"/>
  <c r="R136" i="236"/>
  <c r="R179" i="236"/>
  <c r="AF200" i="236"/>
  <c r="AJ200" i="236" s="1"/>
  <c r="AF184" i="236"/>
  <c r="AF161" i="236"/>
  <c r="AJ161" i="236" s="1"/>
  <c r="AF145" i="236"/>
  <c r="AJ145" i="236" s="1"/>
  <c r="AF122" i="236"/>
  <c r="AJ122" i="236" s="1"/>
  <c r="AF106" i="236"/>
  <c r="AJ106" i="236" s="1"/>
  <c r="AF83" i="236"/>
  <c r="AJ83" i="236" s="1"/>
  <c r="AF67" i="236"/>
  <c r="AJ67" i="236" s="1"/>
  <c r="AF28" i="236"/>
  <c r="AJ28" i="236" s="1"/>
  <c r="AF12" i="236"/>
  <c r="AF210" i="236"/>
  <c r="AJ210" i="236" s="1"/>
  <c r="AF194" i="236"/>
  <c r="AJ194" i="236" s="1"/>
  <c r="AF155" i="236"/>
  <c r="AJ155" i="236" s="1"/>
  <c r="AF116" i="236"/>
  <c r="AJ116" i="236" s="1"/>
  <c r="AF100" i="236"/>
  <c r="AJ100" i="236" s="1"/>
  <c r="AF77" i="236"/>
  <c r="AJ77" i="236" s="1"/>
  <c r="AF61" i="236"/>
  <c r="AJ61" i="236" s="1"/>
  <c r="AF38" i="236"/>
  <c r="AJ38" i="236" s="1"/>
  <c r="AF22" i="236"/>
  <c r="AJ22" i="236" s="1"/>
  <c r="AF204" i="236"/>
  <c r="AJ204" i="236" s="1"/>
  <c r="AF188" i="236"/>
  <c r="AJ188" i="236" s="1"/>
  <c r="AF165" i="236"/>
  <c r="AJ165" i="236" s="1"/>
  <c r="AF149" i="236"/>
  <c r="AJ149" i="236" s="1"/>
  <c r="AF126" i="236"/>
  <c r="AJ126" i="236" s="1"/>
  <c r="AF110" i="236"/>
  <c r="AJ110" i="236" s="1"/>
  <c r="AF71" i="236"/>
  <c r="AJ71" i="236" s="1"/>
  <c r="AF55" i="236"/>
  <c r="AF32" i="236"/>
  <c r="AJ32" i="236" s="1"/>
  <c r="AF16" i="236"/>
  <c r="AJ16" i="236" s="1"/>
  <c r="AF198" i="236"/>
  <c r="AJ198" i="236" s="1"/>
  <c r="AF159" i="236"/>
  <c r="AJ159" i="236" s="1"/>
  <c r="AF143" i="236"/>
  <c r="AJ143" i="236" s="1"/>
  <c r="AF120" i="236"/>
  <c r="AJ120" i="236" s="1"/>
  <c r="AF104" i="236"/>
  <c r="AJ104" i="236" s="1"/>
  <c r="AF81" i="236"/>
  <c r="AJ81" i="236" s="1"/>
  <c r="AF65" i="236"/>
  <c r="AJ65" i="236" s="1"/>
  <c r="AF26" i="236"/>
  <c r="AJ26" i="236" s="1"/>
  <c r="AF208" i="236"/>
  <c r="AJ208" i="236" s="1"/>
  <c r="AF192" i="236"/>
  <c r="AJ192" i="236" s="1"/>
  <c r="AF169" i="236"/>
  <c r="AJ169" i="236" s="1"/>
  <c r="AF153" i="236"/>
  <c r="AJ153" i="236" s="1"/>
  <c r="AF114" i="236"/>
  <c r="AJ114" i="236" s="1"/>
  <c r="AF98" i="236"/>
  <c r="AF75" i="236"/>
  <c r="AJ75" i="236" s="1"/>
  <c r="AF59" i="236"/>
  <c r="AJ59" i="236" s="1"/>
  <c r="AF36" i="236"/>
  <c r="AJ36" i="236" s="1"/>
  <c r="AF20" i="236"/>
  <c r="AJ20" i="236" s="1"/>
  <c r="AF202" i="236"/>
  <c r="AJ202" i="236" s="1"/>
  <c r="AF186" i="236"/>
  <c r="AJ186" i="236" s="1"/>
  <c r="AF163" i="236"/>
  <c r="AJ163" i="236" s="1"/>
  <c r="AF147" i="236"/>
  <c r="AJ147" i="236" s="1"/>
  <c r="AF124" i="236"/>
  <c r="AJ124" i="236" s="1"/>
  <c r="AF108" i="236"/>
  <c r="AJ108" i="236" s="1"/>
  <c r="AF69" i="236"/>
  <c r="AJ69" i="236" s="1"/>
  <c r="AF30" i="236"/>
  <c r="AJ30" i="236" s="1"/>
  <c r="AF14" i="236"/>
  <c r="AJ14" i="236" s="1"/>
  <c r="AF212" i="236"/>
  <c r="AJ212" i="236" s="1"/>
  <c r="AF196" i="236"/>
  <c r="AJ196" i="236" s="1"/>
  <c r="AF157" i="236"/>
  <c r="AJ157" i="236" s="1"/>
  <c r="AF141" i="236"/>
  <c r="AF118" i="236"/>
  <c r="AJ118" i="236" s="1"/>
  <c r="AF102" i="236"/>
  <c r="AJ102" i="236" s="1"/>
  <c r="AF79" i="236"/>
  <c r="AJ79" i="236" s="1"/>
  <c r="AF63" i="236"/>
  <c r="AJ63" i="236" s="1"/>
  <c r="AF40" i="236"/>
  <c r="AJ40" i="236" s="1"/>
  <c r="AF24" i="236"/>
  <c r="AJ24" i="236" s="1"/>
  <c r="AF167" i="236"/>
  <c r="AJ167" i="236" s="1"/>
  <c r="AF112" i="236"/>
  <c r="AJ112" i="236" s="1"/>
  <c r="AF73" i="236"/>
  <c r="AJ73" i="236" s="1"/>
  <c r="AF34" i="236"/>
  <c r="AJ34" i="236" s="1"/>
  <c r="AF206" i="236"/>
  <c r="AJ206" i="236" s="1"/>
  <c r="AF190" i="236"/>
  <c r="AJ190" i="236" s="1"/>
  <c r="AF151" i="236"/>
  <c r="AJ151" i="236" s="1"/>
  <c r="AF57" i="236"/>
  <c r="AJ57" i="236" s="1"/>
  <c r="AF18" i="236"/>
  <c r="AJ18" i="236" s="1"/>
  <c r="L135" i="236"/>
  <c r="L178" i="236"/>
  <c r="L49" i="236"/>
  <c r="L92" i="236"/>
  <c r="L91" i="236"/>
  <c r="L134" i="236"/>
  <c r="L177" i="236"/>
  <c r="L48" i="236"/>
  <c r="Q178" i="236"/>
  <c r="Q49" i="236"/>
  <c r="Q92" i="236"/>
  <c r="Q135" i="236"/>
  <c r="Q91" i="236"/>
  <c r="Q134" i="236"/>
  <c r="Q177" i="236"/>
  <c r="Q48" i="236"/>
  <c r="W93" i="236"/>
  <c r="W136" i="236"/>
  <c r="W179" i="236"/>
  <c r="W50" i="236"/>
  <c r="AB93" i="236"/>
  <c r="AB136" i="236"/>
  <c r="AB179" i="236"/>
  <c r="AB50" i="236"/>
  <c r="R50" i="235"/>
  <c r="R93" i="235"/>
  <c r="R136" i="235"/>
  <c r="R179" i="235"/>
  <c r="Q178" i="235"/>
  <c r="Q49" i="235"/>
  <c r="Q92" i="235"/>
  <c r="Q135" i="235"/>
  <c r="L91" i="235"/>
  <c r="L134" i="235"/>
  <c r="L177" i="235"/>
  <c r="L48" i="235"/>
  <c r="Q91" i="235"/>
  <c r="Q134" i="235"/>
  <c r="Q177" i="235"/>
  <c r="Q48" i="235"/>
  <c r="AF200" i="235"/>
  <c r="AJ200" i="235" s="1"/>
  <c r="AF184" i="235"/>
  <c r="AF161" i="235"/>
  <c r="AJ161" i="235" s="1"/>
  <c r="AF145" i="235"/>
  <c r="AJ145" i="235" s="1"/>
  <c r="AF122" i="235"/>
  <c r="AJ122" i="235" s="1"/>
  <c r="AF106" i="235"/>
  <c r="AJ106" i="235" s="1"/>
  <c r="AF83" i="235"/>
  <c r="AJ83" i="235" s="1"/>
  <c r="AF67" i="235"/>
  <c r="AJ67" i="235" s="1"/>
  <c r="AF28" i="235"/>
  <c r="AJ28" i="235" s="1"/>
  <c r="AF12" i="235"/>
  <c r="AF210" i="235"/>
  <c r="AJ210" i="235" s="1"/>
  <c r="AF194" i="235"/>
  <c r="AJ194" i="235" s="1"/>
  <c r="AF155" i="235"/>
  <c r="AJ155" i="235" s="1"/>
  <c r="AF116" i="235"/>
  <c r="AJ116" i="235" s="1"/>
  <c r="AF100" i="235"/>
  <c r="AJ100" i="235" s="1"/>
  <c r="AF77" i="235"/>
  <c r="AJ77" i="235" s="1"/>
  <c r="AF61" i="235"/>
  <c r="AJ61" i="235" s="1"/>
  <c r="AF38" i="235"/>
  <c r="AJ38" i="235" s="1"/>
  <c r="AF22" i="235"/>
  <c r="AJ22" i="235" s="1"/>
  <c r="AF204" i="235"/>
  <c r="AJ204" i="235" s="1"/>
  <c r="AF188" i="235"/>
  <c r="AJ188" i="235" s="1"/>
  <c r="AF165" i="235"/>
  <c r="AJ165" i="235" s="1"/>
  <c r="AF149" i="235"/>
  <c r="AJ149" i="235" s="1"/>
  <c r="AF126" i="235"/>
  <c r="AJ126" i="235" s="1"/>
  <c r="AF110" i="235"/>
  <c r="AJ110" i="235" s="1"/>
  <c r="AF71" i="235"/>
  <c r="AJ71" i="235" s="1"/>
  <c r="AF55" i="235"/>
  <c r="AF32" i="235"/>
  <c r="AJ32" i="235" s="1"/>
  <c r="AF16" i="235"/>
  <c r="AJ16" i="235" s="1"/>
  <c r="AF198" i="235"/>
  <c r="AJ198" i="235" s="1"/>
  <c r="AF159" i="235"/>
  <c r="AJ159" i="235" s="1"/>
  <c r="AF143" i="235"/>
  <c r="AJ143" i="235" s="1"/>
  <c r="AF120" i="235"/>
  <c r="AJ120" i="235" s="1"/>
  <c r="AF104" i="235"/>
  <c r="AJ104" i="235" s="1"/>
  <c r="AF81" i="235"/>
  <c r="AJ81" i="235" s="1"/>
  <c r="AF65" i="235"/>
  <c r="AJ65" i="235" s="1"/>
  <c r="AF26" i="235"/>
  <c r="AJ26" i="235" s="1"/>
  <c r="AF208" i="235"/>
  <c r="AJ208" i="235" s="1"/>
  <c r="AF192" i="235"/>
  <c r="AJ192" i="235" s="1"/>
  <c r="AF169" i="235"/>
  <c r="AJ169" i="235" s="1"/>
  <c r="AF153" i="235"/>
  <c r="AJ153" i="235" s="1"/>
  <c r="AF114" i="235"/>
  <c r="AJ114" i="235" s="1"/>
  <c r="AF98" i="235"/>
  <c r="AF75" i="235"/>
  <c r="AJ75" i="235" s="1"/>
  <c r="AF59" i="235"/>
  <c r="AJ59" i="235" s="1"/>
  <c r="AF36" i="235"/>
  <c r="AJ36" i="235" s="1"/>
  <c r="AF20" i="235"/>
  <c r="AJ20" i="235" s="1"/>
  <c r="AF202" i="235"/>
  <c r="AJ202" i="235" s="1"/>
  <c r="AF186" i="235"/>
  <c r="AJ186" i="235" s="1"/>
  <c r="AF163" i="235"/>
  <c r="AJ163" i="235" s="1"/>
  <c r="AF147" i="235"/>
  <c r="AJ147" i="235" s="1"/>
  <c r="AF124" i="235"/>
  <c r="AJ124" i="235" s="1"/>
  <c r="AF108" i="235"/>
  <c r="AJ108" i="235" s="1"/>
  <c r="AF69" i="235"/>
  <c r="AJ69" i="235" s="1"/>
  <c r="AF30" i="235"/>
  <c r="AJ30" i="235" s="1"/>
  <c r="AF212" i="235"/>
  <c r="AJ212" i="235" s="1"/>
  <c r="AF196" i="235"/>
  <c r="AJ196" i="235" s="1"/>
  <c r="AF157" i="235"/>
  <c r="AJ157" i="235" s="1"/>
  <c r="AF141" i="235"/>
  <c r="AF118" i="235"/>
  <c r="AJ118" i="235" s="1"/>
  <c r="AF102" i="235"/>
  <c r="AJ102" i="235" s="1"/>
  <c r="AF79" i="235"/>
  <c r="AJ79" i="235" s="1"/>
  <c r="AF63" i="235"/>
  <c r="AJ63" i="235" s="1"/>
  <c r="AF40" i="235"/>
  <c r="AJ40" i="235" s="1"/>
  <c r="AF24" i="235"/>
  <c r="AJ24" i="235" s="1"/>
  <c r="AF18" i="235"/>
  <c r="AJ18" i="235" s="1"/>
  <c r="AF73" i="235"/>
  <c r="AJ73" i="235" s="1"/>
  <c r="AF34" i="235"/>
  <c r="AJ34" i="235" s="1"/>
  <c r="AF206" i="235"/>
  <c r="AJ206" i="235" s="1"/>
  <c r="AF167" i="235"/>
  <c r="AJ167" i="235" s="1"/>
  <c r="AF57" i="235"/>
  <c r="AJ57" i="235" s="1"/>
  <c r="AF190" i="235"/>
  <c r="AJ190" i="235" s="1"/>
  <c r="AF151" i="235"/>
  <c r="AJ151" i="235" s="1"/>
  <c r="AF112" i="235"/>
  <c r="AJ112" i="235" s="1"/>
  <c r="AF14" i="235"/>
  <c r="AJ14" i="235" s="1"/>
  <c r="L135" i="235"/>
  <c r="L178" i="235"/>
  <c r="L49" i="235"/>
  <c r="L92" i="235"/>
  <c r="W93" i="235"/>
  <c r="W136" i="235"/>
  <c r="W179" i="235"/>
  <c r="W50" i="235"/>
  <c r="AB93" i="235"/>
  <c r="AB136" i="235"/>
  <c r="AB179" i="235"/>
  <c r="AB50" i="235"/>
  <c r="AB93" i="234"/>
  <c r="AB136" i="234"/>
  <c r="AB179" i="234"/>
  <c r="AB50" i="234"/>
  <c r="R50" i="234"/>
  <c r="R93" i="234"/>
  <c r="R136" i="234"/>
  <c r="R179" i="234"/>
  <c r="L135" i="234"/>
  <c r="L178" i="234"/>
  <c r="L92" i="234"/>
  <c r="L49" i="234"/>
  <c r="AF200" i="234"/>
  <c r="AJ200" i="234" s="1"/>
  <c r="AF184" i="234"/>
  <c r="AF161" i="234"/>
  <c r="AJ161" i="234" s="1"/>
  <c r="AF145" i="234"/>
  <c r="AJ145" i="234" s="1"/>
  <c r="AF122" i="234"/>
  <c r="AJ122" i="234" s="1"/>
  <c r="AF106" i="234"/>
  <c r="AJ106" i="234" s="1"/>
  <c r="AF83" i="234"/>
  <c r="AJ83" i="234" s="1"/>
  <c r="AF67" i="234"/>
  <c r="AJ67" i="234" s="1"/>
  <c r="AF28" i="234"/>
  <c r="AJ28" i="234" s="1"/>
  <c r="AF12" i="234"/>
  <c r="AF210" i="234"/>
  <c r="AJ210" i="234" s="1"/>
  <c r="AF194" i="234"/>
  <c r="AJ194" i="234" s="1"/>
  <c r="AF155" i="234"/>
  <c r="AJ155" i="234" s="1"/>
  <c r="AF116" i="234"/>
  <c r="AJ116" i="234" s="1"/>
  <c r="AF100" i="234"/>
  <c r="AJ100" i="234" s="1"/>
  <c r="AF77" i="234"/>
  <c r="AJ77" i="234" s="1"/>
  <c r="AF204" i="234"/>
  <c r="AJ204" i="234" s="1"/>
  <c r="AF188" i="234"/>
  <c r="AJ188" i="234" s="1"/>
  <c r="AF165" i="234"/>
  <c r="AJ165" i="234" s="1"/>
  <c r="AF149" i="234"/>
  <c r="AJ149" i="234" s="1"/>
  <c r="AF126" i="234"/>
  <c r="AJ126" i="234" s="1"/>
  <c r="AF110" i="234"/>
  <c r="AJ110" i="234" s="1"/>
  <c r="AF71" i="234"/>
  <c r="AJ71" i="234" s="1"/>
  <c r="AF55" i="234"/>
  <c r="AF32" i="234"/>
  <c r="AJ32" i="234" s="1"/>
  <c r="AF16" i="234"/>
  <c r="AJ16" i="234" s="1"/>
  <c r="AF198" i="234"/>
  <c r="AJ198" i="234" s="1"/>
  <c r="AF159" i="234"/>
  <c r="AJ159" i="234" s="1"/>
  <c r="AF143" i="234"/>
  <c r="AJ143" i="234" s="1"/>
  <c r="AF120" i="234"/>
  <c r="AJ120" i="234" s="1"/>
  <c r="AF104" i="234"/>
  <c r="AJ104" i="234" s="1"/>
  <c r="AF81" i="234"/>
  <c r="AJ81" i="234" s="1"/>
  <c r="AF65" i="234"/>
  <c r="AJ65" i="234" s="1"/>
  <c r="AF26" i="234"/>
  <c r="AJ26" i="234" s="1"/>
  <c r="AF208" i="234"/>
  <c r="AJ208" i="234" s="1"/>
  <c r="AF192" i="234"/>
  <c r="AJ192" i="234" s="1"/>
  <c r="AF169" i="234"/>
  <c r="AJ169" i="234" s="1"/>
  <c r="AF153" i="234"/>
  <c r="AJ153" i="234" s="1"/>
  <c r="AF114" i="234"/>
  <c r="AJ114" i="234" s="1"/>
  <c r="AF98" i="234"/>
  <c r="AF202" i="234"/>
  <c r="AJ202" i="234" s="1"/>
  <c r="AF186" i="234"/>
  <c r="AJ186" i="234" s="1"/>
  <c r="AF163" i="234"/>
  <c r="AJ163" i="234" s="1"/>
  <c r="AF147" i="234"/>
  <c r="AJ147" i="234" s="1"/>
  <c r="AF124" i="234"/>
  <c r="AJ124" i="234" s="1"/>
  <c r="AF108" i="234"/>
  <c r="AJ108" i="234" s="1"/>
  <c r="AF69" i="234"/>
  <c r="AJ69" i="234" s="1"/>
  <c r="AF30" i="234"/>
  <c r="AJ30" i="234" s="1"/>
  <c r="AF14" i="234"/>
  <c r="AJ14" i="234" s="1"/>
  <c r="AF212" i="234"/>
  <c r="AJ212" i="234" s="1"/>
  <c r="AF196" i="234"/>
  <c r="AJ196" i="234" s="1"/>
  <c r="AF157" i="234"/>
  <c r="AJ157" i="234" s="1"/>
  <c r="AF141" i="234"/>
  <c r="AF118" i="234"/>
  <c r="AJ118" i="234" s="1"/>
  <c r="AF102" i="234"/>
  <c r="AJ102" i="234" s="1"/>
  <c r="AF79" i="234"/>
  <c r="AJ79" i="234" s="1"/>
  <c r="AF63" i="234"/>
  <c r="AJ63" i="234" s="1"/>
  <c r="AF40" i="234"/>
  <c r="AJ40" i="234" s="1"/>
  <c r="AF24" i="234"/>
  <c r="AJ24" i="234" s="1"/>
  <c r="AF167" i="234"/>
  <c r="AJ167" i="234" s="1"/>
  <c r="AF112" i="234"/>
  <c r="AJ112" i="234" s="1"/>
  <c r="AF59" i="234"/>
  <c r="AJ59" i="234" s="1"/>
  <c r="AF18" i="234"/>
  <c r="AJ18" i="234" s="1"/>
  <c r="AF151" i="234"/>
  <c r="AJ151" i="234" s="1"/>
  <c r="AF206" i="234"/>
  <c r="AJ206" i="234" s="1"/>
  <c r="AF61" i="234"/>
  <c r="AJ61" i="234" s="1"/>
  <c r="AF34" i="234"/>
  <c r="AJ34" i="234" s="1"/>
  <c r="AF190" i="234"/>
  <c r="AJ190" i="234" s="1"/>
  <c r="AF36" i="234"/>
  <c r="AJ36" i="234" s="1"/>
  <c r="AF22" i="234"/>
  <c r="AJ22" i="234" s="1"/>
  <c r="AF57" i="234"/>
  <c r="AJ57" i="234" s="1"/>
  <c r="AF20" i="234"/>
  <c r="AJ20" i="234" s="1"/>
  <c r="AF73" i="234"/>
  <c r="AJ73" i="234" s="1"/>
  <c r="AF38" i="234"/>
  <c r="AJ38" i="234" s="1"/>
  <c r="AF75" i="234"/>
  <c r="AJ75" i="234" s="1"/>
  <c r="L91" i="234"/>
  <c r="L134" i="234"/>
  <c r="L177" i="234"/>
  <c r="L48" i="234"/>
  <c r="Q178" i="234"/>
  <c r="Q49" i="234"/>
  <c r="Q92" i="234"/>
  <c r="Q135" i="234"/>
  <c r="Q91" i="234"/>
  <c r="Q134" i="234"/>
  <c r="Q177" i="234"/>
  <c r="Q48" i="234"/>
  <c r="W93" i="234"/>
  <c r="W136" i="234"/>
  <c r="W179" i="234"/>
  <c r="W50" i="234"/>
  <c r="AF200" i="233"/>
  <c r="AJ200" i="233" s="1"/>
  <c r="AF184" i="233"/>
  <c r="AF161" i="233"/>
  <c r="AJ161" i="233" s="1"/>
  <c r="AF145" i="233"/>
  <c r="AJ145" i="233" s="1"/>
  <c r="AF122" i="233"/>
  <c r="AJ122" i="233" s="1"/>
  <c r="AF106" i="233"/>
  <c r="AJ106" i="233" s="1"/>
  <c r="AF83" i="233"/>
  <c r="AJ83" i="233" s="1"/>
  <c r="AF210" i="233"/>
  <c r="AJ210" i="233" s="1"/>
  <c r="AF194" i="233"/>
  <c r="AJ194" i="233" s="1"/>
  <c r="AF155" i="233"/>
  <c r="AJ155" i="233" s="1"/>
  <c r="AF116" i="233"/>
  <c r="AJ116" i="233" s="1"/>
  <c r="AF100" i="233"/>
  <c r="AJ100" i="233" s="1"/>
  <c r="AF77" i="233"/>
  <c r="AJ77" i="233" s="1"/>
  <c r="AF61" i="233"/>
  <c r="AJ61" i="233" s="1"/>
  <c r="AF38" i="233"/>
  <c r="AJ38" i="233" s="1"/>
  <c r="AF22" i="233"/>
  <c r="AJ22" i="233" s="1"/>
  <c r="AF75" i="233"/>
  <c r="AJ75" i="233" s="1"/>
  <c r="AF204" i="233"/>
  <c r="AJ204" i="233" s="1"/>
  <c r="AF188" i="233"/>
  <c r="AJ188" i="233" s="1"/>
  <c r="AF165" i="233"/>
  <c r="AJ165" i="233" s="1"/>
  <c r="AF149" i="233"/>
  <c r="AJ149" i="233" s="1"/>
  <c r="AF126" i="233"/>
  <c r="AJ126" i="233" s="1"/>
  <c r="AF110" i="233"/>
  <c r="AJ110" i="233" s="1"/>
  <c r="AF71" i="233"/>
  <c r="AJ71" i="233" s="1"/>
  <c r="AF55" i="233"/>
  <c r="AF32" i="233"/>
  <c r="AJ32" i="233" s="1"/>
  <c r="AF16" i="233"/>
  <c r="AJ16" i="233" s="1"/>
  <c r="AF198" i="233"/>
  <c r="AJ198" i="233" s="1"/>
  <c r="AF159" i="233"/>
  <c r="AJ159" i="233" s="1"/>
  <c r="AF143" i="233"/>
  <c r="AJ143" i="233" s="1"/>
  <c r="AF120" i="233"/>
  <c r="AJ120" i="233" s="1"/>
  <c r="AF104" i="233"/>
  <c r="AJ104" i="233" s="1"/>
  <c r="AF81" i="233"/>
  <c r="AJ81" i="233" s="1"/>
  <c r="AF65" i="233"/>
  <c r="AJ65" i="233" s="1"/>
  <c r="AF26" i="233"/>
  <c r="AJ26" i="233" s="1"/>
  <c r="AF208" i="233"/>
  <c r="AJ208" i="233" s="1"/>
  <c r="AF192" i="233"/>
  <c r="AJ192" i="233" s="1"/>
  <c r="AF169" i="233"/>
  <c r="AJ169" i="233" s="1"/>
  <c r="AF153" i="233"/>
  <c r="AJ153" i="233" s="1"/>
  <c r="AF114" i="233"/>
  <c r="AJ114" i="233" s="1"/>
  <c r="AF98" i="233"/>
  <c r="AF202" i="233"/>
  <c r="AJ202" i="233" s="1"/>
  <c r="AF186" i="233"/>
  <c r="AJ186" i="233" s="1"/>
  <c r="AF163" i="233"/>
  <c r="AJ163" i="233" s="1"/>
  <c r="AF147" i="233"/>
  <c r="AJ147" i="233" s="1"/>
  <c r="AF124" i="233"/>
  <c r="AJ124" i="233" s="1"/>
  <c r="AF108" i="233"/>
  <c r="AJ108" i="233" s="1"/>
  <c r="AF69" i="233"/>
  <c r="AJ69" i="233" s="1"/>
  <c r="AF30" i="233"/>
  <c r="AJ30" i="233" s="1"/>
  <c r="AF14" i="233"/>
  <c r="AJ14" i="233" s="1"/>
  <c r="AF212" i="233"/>
  <c r="AJ212" i="233" s="1"/>
  <c r="AF196" i="233"/>
  <c r="AJ196" i="233" s="1"/>
  <c r="AF157" i="233"/>
  <c r="AJ157" i="233" s="1"/>
  <c r="AF141" i="233"/>
  <c r="AF118" i="233"/>
  <c r="AJ118" i="233" s="1"/>
  <c r="AF102" i="233"/>
  <c r="AJ102" i="233" s="1"/>
  <c r="AF79" i="233"/>
  <c r="AJ79" i="233" s="1"/>
  <c r="AF63" i="233"/>
  <c r="AJ63" i="233" s="1"/>
  <c r="AF40" i="233"/>
  <c r="AJ40" i="233" s="1"/>
  <c r="AF24" i="233"/>
  <c r="AJ24" i="233" s="1"/>
  <c r="AF167" i="233"/>
  <c r="AJ167" i="233" s="1"/>
  <c r="AF73" i="233"/>
  <c r="AJ73" i="233" s="1"/>
  <c r="AF18" i="233"/>
  <c r="AJ18" i="233" s="1"/>
  <c r="AF20" i="233"/>
  <c r="AJ20" i="233" s="1"/>
  <c r="AF36" i="233"/>
  <c r="AJ36" i="233" s="1"/>
  <c r="AF206" i="233"/>
  <c r="AJ206" i="233" s="1"/>
  <c r="AF34" i="233"/>
  <c r="AJ34" i="233" s="1"/>
  <c r="AF151" i="233"/>
  <c r="AJ151" i="233" s="1"/>
  <c r="AF112" i="233"/>
  <c r="AJ112" i="233" s="1"/>
  <c r="AF67" i="233"/>
  <c r="AJ67" i="233" s="1"/>
  <c r="AF59" i="233"/>
  <c r="AJ59" i="233" s="1"/>
  <c r="AF190" i="233"/>
  <c r="AJ190" i="233" s="1"/>
  <c r="AF12" i="233"/>
  <c r="AF57" i="233"/>
  <c r="AJ57" i="233" s="1"/>
  <c r="AF28" i="233"/>
  <c r="AJ28" i="233" s="1"/>
  <c r="R93" i="233"/>
  <c r="R136" i="233"/>
  <c r="R179" i="233"/>
  <c r="R50" i="233"/>
  <c r="L135" i="233"/>
  <c r="L178" i="233"/>
  <c r="L92" i="233"/>
  <c r="L49" i="233"/>
  <c r="L91" i="233"/>
  <c r="L134" i="233"/>
  <c r="L177" i="233"/>
  <c r="L48" i="233"/>
  <c r="W93" i="233"/>
  <c r="W136" i="233"/>
  <c r="W179" i="233"/>
  <c r="W50" i="233"/>
  <c r="Q178" i="233"/>
  <c r="Q49" i="233"/>
  <c r="Q92" i="233"/>
  <c r="Q135" i="233"/>
  <c r="AB93" i="233"/>
  <c r="AB136" i="233"/>
  <c r="AB179" i="233"/>
  <c r="AB50" i="233"/>
  <c r="Q91" i="233"/>
  <c r="Q134" i="233"/>
  <c r="Q177" i="233"/>
  <c r="Q48" i="233"/>
  <c r="AB93" i="232"/>
  <c r="AB136" i="232"/>
  <c r="AB179" i="232"/>
  <c r="AB50" i="232"/>
  <c r="R50" i="232"/>
  <c r="R93" i="232"/>
  <c r="R136" i="232"/>
  <c r="R179" i="232"/>
  <c r="L91" i="232"/>
  <c r="L134" i="232"/>
  <c r="L177" i="232"/>
  <c r="L48" i="232"/>
  <c r="Q91" i="232"/>
  <c r="Q134" i="232"/>
  <c r="Q177" i="232"/>
  <c r="Q48" i="232"/>
  <c r="Q178" i="232"/>
  <c r="Q49" i="232"/>
  <c r="Q92" i="232"/>
  <c r="Q135" i="232"/>
  <c r="AF200" i="232"/>
  <c r="AJ200" i="232" s="1"/>
  <c r="AF184" i="232"/>
  <c r="AF161" i="232"/>
  <c r="AJ161" i="232" s="1"/>
  <c r="AF145" i="232"/>
  <c r="AJ145" i="232" s="1"/>
  <c r="AF122" i="232"/>
  <c r="AJ122" i="232" s="1"/>
  <c r="AF106" i="232"/>
  <c r="AJ106" i="232" s="1"/>
  <c r="AF83" i="232"/>
  <c r="AJ83" i="232" s="1"/>
  <c r="AF67" i="232"/>
  <c r="AJ67" i="232" s="1"/>
  <c r="AF28" i="232"/>
  <c r="AJ28" i="232" s="1"/>
  <c r="AF12" i="232"/>
  <c r="AF210" i="232"/>
  <c r="AJ210" i="232" s="1"/>
  <c r="AF194" i="232"/>
  <c r="AJ194" i="232" s="1"/>
  <c r="AF155" i="232"/>
  <c r="AJ155" i="232" s="1"/>
  <c r="AF116" i="232"/>
  <c r="AJ116" i="232" s="1"/>
  <c r="AF100" i="232"/>
  <c r="AJ100" i="232" s="1"/>
  <c r="AF77" i="232"/>
  <c r="AJ77" i="232" s="1"/>
  <c r="AF61" i="232"/>
  <c r="AJ61" i="232" s="1"/>
  <c r="AF38" i="232"/>
  <c r="AJ38" i="232" s="1"/>
  <c r="AF204" i="232"/>
  <c r="AJ204" i="232" s="1"/>
  <c r="AF188" i="232"/>
  <c r="AJ188" i="232" s="1"/>
  <c r="AF165" i="232"/>
  <c r="AJ165" i="232" s="1"/>
  <c r="AF149" i="232"/>
  <c r="AJ149" i="232" s="1"/>
  <c r="AF126" i="232"/>
  <c r="AJ126" i="232" s="1"/>
  <c r="AF110" i="232"/>
  <c r="AJ110" i="232" s="1"/>
  <c r="AF71" i="232"/>
  <c r="AJ71" i="232" s="1"/>
  <c r="AF55" i="232"/>
  <c r="AF32" i="232"/>
  <c r="AJ32" i="232" s="1"/>
  <c r="AF16" i="232"/>
  <c r="AJ16" i="232" s="1"/>
  <c r="AF198" i="232"/>
  <c r="AJ198" i="232" s="1"/>
  <c r="AF159" i="232"/>
  <c r="AJ159" i="232" s="1"/>
  <c r="AF143" i="232"/>
  <c r="AJ143" i="232" s="1"/>
  <c r="AF120" i="232"/>
  <c r="AJ120" i="232" s="1"/>
  <c r="AF104" i="232"/>
  <c r="AJ104" i="232" s="1"/>
  <c r="AF81" i="232"/>
  <c r="AJ81" i="232" s="1"/>
  <c r="AF65" i="232"/>
  <c r="AJ65" i="232" s="1"/>
  <c r="AF208" i="232"/>
  <c r="AJ208" i="232" s="1"/>
  <c r="AF192" i="232"/>
  <c r="AJ192" i="232" s="1"/>
  <c r="AF169" i="232"/>
  <c r="AJ169" i="232" s="1"/>
  <c r="AF153" i="232"/>
  <c r="AJ153" i="232" s="1"/>
  <c r="AF114" i="232"/>
  <c r="AJ114" i="232" s="1"/>
  <c r="AF98" i="232"/>
  <c r="AF75" i="232"/>
  <c r="AJ75" i="232" s="1"/>
  <c r="AF59" i="232"/>
  <c r="AJ59" i="232" s="1"/>
  <c r="AF36" i="232"/>
  <c r="AJ36" i="232" s="1"/>
  <c r="AF20" i="232"/>
  <c r="AJ20" i="232" s="1"/>
  <c r="AF202" i="232"/>
  <c r="AJ202" i="232" s="1"/>
  <c r="AF186" i="232"/>
  <c r="AJ186" i="232" s="1"/>
  <c r="AF163" i="232"/>
  <c r="AJ163" i="232" s="1"/>
  <c r="AF147" i="232"/>
  <c r="AJ147" i="232" s="1"/>
  <c r="AF124" i="232"/>
  <c r="AJ124" i="232" s="1"/>
  <c r="AF108" i="232"/>
  <c r="AJ108" i="232" s="1"/>
  <c r="AF69" i="232"/>
  <c r="AJ69" i="232" s="1"/>
  <c r="AF30" i="232"/>
  <c r="AJ30" i="232" s="1"/>
  <c r="AF14" i="232"/>
  <c r="AJ14" i="232" s="1"/>
  <c r="AF212" i="232"/>
  <c r="AJ212" i="232" s="1"/>
  <c r="AF196" i="232"/>
  <c r="AJ196" i="232" s="1"/>
  <c r="AF157" i="232"/>
  <c r="AJ157" i="232" s="1"/>
  <c r="AF141" i="232"/>
  <c r="AF118" i="232"/>
  <c r="AJ118" i="232" s="1"/>
  <c r="AF102" i="232"/>
  <c r="AJ102" i="232" s="1"/>
  <c r="AF79" i="232"/>
  <c r="AJ79" i="232" s="1"/>
  <c r="AF63" i="232"/>
  <c r="AJ63" i="232" s="1"/>
  <c r="AF40" i="232"/>
  <c r="AJ40" i="232" s="1"/>
  <c r="AF24" i="232"/>
  <c r="AJ24" i="232" s="1"/>
  <c r="AF206" i="232"/>
  <c r="AJ206" i="232" s="1"/>
  <c r="AF112" i="232"/>
  <c r="AJ112" i="232" s="1"/>
  <c r="AF73" i="232"/>
  <c r="AJ73" i="232" s="1"/>
  <c r="AF34" i="232"/>
  <c r="AJ34" i="232" s="1"/>
  <c r="AF22" i="232"/>
  <c r="AJ22" i="232" s="1"/>
  <c r="AF167" i="232"/>
  <c r="AJ167" i="232" s="1"/>
  <c r="AF18" i="232"/>
  <c r="AJ18" i="232" s="1"/>
  <c r="AF151" i="232"/>
  <c r="AJ151" i="232" s="1"/>
  <c r="AF57" i="232"/>
  <c r="AJ57" i="232" s="1"/>
  <c r="AF26" i="232"/>
  <c r="AJ26" i="232" s="1"/>
  <c r="AF190" i="232"/>
  <c r="AJ190" i="232" s="1"/>
  <c r="L135" i="232"/>
  <c r="L178" i="232"/>
  <c r="L49" i="232"/>
  <c r="L92" i="232"/>
  <c r="W93" i="232"/>
  <c r="W136" i="232"/>
  <c r="W179" i="232"/>
  <c r="W50" i="232"/>
  <c r="Z40" i="168"/>
  <c r="AC40" i="168" s="1"/>
  <c r="Z38" i="168"/>
  <c r="AC38" i="168" s="1"/>
  <c r="Z36" i="168"/>
  <c r="AC36" i="168" s="1"/>
  <c r="Z34" i="168"/>
  <c r="AC34" i="168" s="1"/>
  <c r="Z32" i="168"/>
  <c r="AC32" i="168" s="1"/>
  <c r="Z30" i="168"/>
  <c r="AC30" i="168" s="1"/>
  <c r="Z28" i="168"/>
  <c r="AC28" i="168" s="1"/>
  <c r="Z26" i="168"/>
  <c r="AC26" i="168" s="1"/>
  <c r="Z24" i="168"/>
  <c r="AC24" i="168" s="1"/>
  <c r="Z22" i="168"/>
  <c r="AC22" i="168" s="1"/>
  <c r="Z20" i="168"/>
  <c r="AC20" i="168" s="1"/>
  <c r="Z18" i="168"/>
  <c r="AC18" i="168" s="1"/>
  <c r="Z16" i="168"/>
  <c r="AC16" i="168" s="1"/>
  <c r="Z14" i="168"/>
  <c r="AC14" i="168" s="1"/>
  <c r="AV86" i="256" l="1"/>
  <c r="AA43" i="256" s="1"/>
  <c r="AX43" i="252"/>
  <c r="AX86" i="252"/>
  <c r="AV172" i="256"/>
  <c r="AA129" i="256" s="1"/>
  <c r="AX129" i="252"/>
  <c r="AV43" i="256"/>
  <c r="AW2" i="256" s="1"/>
  <c r="AS1" i="256" s="1"/>
  <c r="AF43" i="252"/>
  <c r="AF86" i="252"/>
  <c r="AV215" i="252"/>
  <c r="AA215" i="252" s="1"/>
  <c r="AX215" i="252"/>
  <c r="AJ215" i="252" s="1"/>
  <c r="AX129" i="256"/>
  <c r="AF129" i="256"/>
  <c r="AF215" i="256"/>
  <c r="AN215" i="256" s="1"/>
  <c r="AX215" i="256"/>
  <c r="AJ215" i="256" s="1"/>
  <c r="AF172" i="256"/>
  <c r="AF129" i="252"/>
  <c r="AF172" i="252"/>
  <c r="AV172" i="252"/>
  <c r="AF86" i="256"/>
  <c r="AF43" i="256"/>
  <c r="AF129" i="260"/>
  <c r="AV129" i="260"/>
  <c r="AX129" i="260"/>
  <c r="AX43" i="260"/>
  <c r="AV43" i="260"/>
  <c r="AF215" i="253"/>
  <c r="AN215" i="253" s="1"/>
  <c r="AX215" i="253"/>
  <c r="AJ215" i="253" s="1"/>
  <c r="AV215" i="253"/>
  <c r="AA215" i="253" s="1"/>
  <c r="AF129" i="251"/>
  <c r="AX129" i="251"/>
  <c r="AV129" i="251"/>
  <c r="AX129" i="255"/>
  <c r="AV129" i="255"/>
  <c r="AF129" i="255"/>
  <c r="AX86" i="257"/>
  <c r="AV86" i="257"/>
  <c r="AF86" i="257"/>
  <c r="AF43" i="257"/>
  <c r="AX43" i="255"/>
  <c r="AV43" i="255"/>
  <c r="AX172" i="260"/>
  <c r="AV172" i="260"/>
  <c r="AF172" i="260"/>
  <c r="AX86" i="251"/>
  <c r="AV86" i="251"/>
  <c r="AF43" i="251"/>
  <c r="AF86" i="251"/>
  <c r="AX86" i="258"/>
  <c r="AV86" i="258"/>
  <c r="AF43" i="258"/>
  <c r="AF86" i="258"/>
  <c r="AV172" i="255"/>
  <c r="AF172" i="255"/>
  <c r="AX172" i="255"/>
  <c r="AX215" i="260"/>
  <c r="AJ215" i="260" s="1"/>
  <c r="AV215" i="260"/>
  <c r="AA215" i="260" s="1"/>
  <c r="AF215" i="260"/>
  <c r="AN215" i="260" s="1"/>
  <c r="AV43" i="254"/>
  <c r="AX43" i="254"/>
  <c r="AX43" i="259"/>
  <c r="AV43" i="259"/>
  <c r="AV129" i="253"/>
  <c r="AF129" i="253"/>
  <c r="AX129" i="253"/>
  <c r="AX172" i="259"/>
  <c r="AF172" i="259"/>
  <c r="AV172" i="259"/>
  <c r="AX172" i="253"/>
  <c r="AV172" i="253"/>
  <c r="AF172" i="253"/>
  <c r="AF86" i="255"/>
  <c r="AF43" i="255"/>
  <c r="AX86" i="255"/>
  <c r="AV86" i="255"/>
  <c r="AV86" i="259"/>
  <c r="AF43" i="259"/>
  <c r="AF86" i="259"/>
  <c r="AX86" i="259"/>
  <c r="AF172" i="251"/>
  <c r="AX172" i="251"/>
  <c r="AV172" i="251"/>
  <c r="AV43" i="258"/>
  <c r="AX43" i="258"/>
  <c r="AX215" i="257"/>
  <c r="AJ215" i="257" s="1"/>
  <c r="AV215" i="257"/>
  <c r="AA215" i="257" s="1"/>
  <c r="AF215" i="257"/>
  <c r="AN215" i="257" s="1"/>
  <c r="AX129" i="254"/>
  <c r="AV129" i="254"/>
  <c r="AF129" i="254"/>
  <c r="AF43" i="253"/>
  <c r="AF86" i="253"/>
  <c r="AX86" i="253"/>
  <c r="AV86" i="253"/>
  <c r="AX215" i="259"/>
  <c r="AJ215" i="259" s="1"/>
  <c r="AV215" i="259"/>
  <c r="AA215" i="259" s="1"/>
  <c r="AF215" i="259"/>
  <c r="AN215" i="259" s="1"/>
  <c r="AX129" i="259"/>
  <c r="AV129" i="259"/>
  <c r="AF129" i="259"/>
  <c r="AV172" i="257"/>
  <c r="AF172" i="257"/>
  <c r="AX172" i="257"/>
  <c r="AF172" i="258"/>
  <c r="AX172" i="258"/>
  <c r="AV172" i="258"/>
  <c r="AF129" i="257"/>
  <c r="AV129" i="257"/>
  <c r="AX129" i="257"/>
  <c r="AV215" i="251"/>
  <c r="AA215" i="251" s="1"/>
  <c r="AF215" i="251"/>
  <c r="AN215" i="251" s="1"/>
  <c r="AX215" i="251"/>
  <c r="AJ215" i="251" s="1"/>
  <c r="AF172" i="254"/>
  <c r="AX172" i="254"/>
  <c r="AV172" i="254"/>
  <c r="AF86" i="260"/>
  <c r="AX86" i="260"/>
  <c r="AF43" i="260"/>
  <c r="AV86" i="260"/>
  <c r="AV43" i="251"/>
  <c r="AX43" i="251"/>
  <c r="AF129" i="258"/>
  <c r="AX129" i="258"/>
  <c r="AV129" i="258"/>
  <c r="AV43" i="257"/>
  <c r="AX43" i="257"/>
  <c r="AF215" i="258"/>
  <c r="AN215" i="258" s="1"/>
  <c r="AV215" i="258"/>
  <c r="AA215" i="258" s="1"/>
  <c r="AX215" i="258"/>
  <c r="AJ215" i="258" s="1"/>
  <c r="AV215" i="254"/>
  <c r="AA215" i="254" s="1"/>
  <c r="AX215" i="254"/>
  <c r="AJ215" i="254" s="1"/>
  <c r="AF215" i="254"/>
  <c r="AN215" i="254" s="1"/>
  <c r="AX43" i="253"/>
  <c r="AV43" i="253"/>
  <c r="AA172" i="256"/>
  <c r="AF215" i="255"/>
  <c r="AN215" i="255" s="1"/>
  <c r="AX215" i="255"/>
  <c r="AJ215" i="255" s="1"/>
  <c r="AV215" i="255"/>
  <c r="AA215" i="255" s="1"/>
  <c r="AV86" i="254"/>
  <c r="AF86" i="254"/>
  <c r="AX86" i="254"/>
  <c r="AF43" i="254"/>
  <c r="AX172" i="241"/>
  <c r="AV172" i="241"/>
  <c r="AF172" i="241"/>
  <c r="AF172" i="244"/>
  <c r="AX172" i="244"/>
  <c r="AV172" i="244"/>
  <c r="AV86" i="246"/>
  <c r="AF43" i="246"/>
  <c r="AF86" i="246"/>
  <c r="AX86" i="246"/>
  <c r="AV172" i="242"/>
  <c r="AF172" i="242"/>
  <c r="AX172" i="242"/>
  <c r="AX215" i="245"/>
  <c r="AJ215" i="245" s="1"/>
  <c r="AF215" i="245"/>
  <c r="AN215" i="245" s="1"/>
  <c r="AV215" i="245"/>
  <c r="AA215" i="245" s="1"/>
  <c r="AX43" i="242"/>
  <c r="AV43" i="242"/>
  <c r="AF86" i="242"/>
  <c r="AX86" i="242"/>
  <c r="AV86" i="242"/>
  <c r="AF43" i="242"/>
  <c r="AX43" i="246"/>
  <c r="AV43" i="246"/>
  <c r="AF129" i="250"/>
  <c r="AX129" i="250"/>
  <c r="AV129" i="250"/>
  <c r="AX129" i="247"/>
  <c r="AV129" i="247"/>
  <c r="AF129" i="247"/>
  <c r="AF86" i="244"/>
  <c r="AX86" i="244"/>
  <c r="AV86" i="244"/>
  <c r="AF43" i="244"/>
  <c r="AF86" i="243"/>
  <c r="AV86" i="243"/>
  <c r="AX86" i="243"/>
  <c r="AF43" i="243"/>
  <c r="AF86" i="241"/>
  <c r="AV86" i="241"/>
  <c r="AX86" i="241"/>
  <c r="AF43" i="241"/>
  <c r="AV129" i="245"/>
  <c r="AX129" i="245"/>
  <c r="AF129" i="245"/>
  <c r="AX172" i="249"/>
  <c r="AV172" i="249"/>
  <c r="AF172" i="249"/>
  <c r="AX172" i="248"/>
  <c r="AV172" i="248"/>
  <c r="AF172" i="248"/>
  <c r="AV43" i="245"/>
  <c r="AX43" i="245"/>
  <c r="AX43" i="243"/>
  <c r="AV43" i="243"/>
  <c r="AF172" i="245"/>
  <c r="AX172" i="245"/>
  <c r="AV172" i="245"/>
  <c r="AF129" i="242"/>
  <c r="AV129" i="242"/>
  <c r="AX129" i="242"/>
  <c r="AV129" i="248"/>
  <c r="AF129" i="248"/>
  <c r="AX129" i="248"/>
  <c r="AV215" i="241"/>
  <c r="AA215" i="241" s="1"/>
  <c r="AX215" i="241"/>
  <c r="AJ215" i="241" s="1"/>
  <c r="AF215" i="241"/>
  <c r="AN215" i="241" s="1"/>
  <c r="AV129" i="241"/>
  <c r="AX129" i="241"/>
  <c r="AF129" i="241"/>
  <c r="AX215" i="246"/>
  <c r="AJ215" i="246" s="1"/>
  <c r="AF215" i="246"/>
  <c r="AN215" i="246" s="1"/>
  <c r="AV215" i="246"/>
  <c r="AA215" i="246" s="1"/>
  <c r="AV215" i="244"/>
  <c r="AA215" i="244" s="1"/>
  <c r="AF215" i="244"/>
  <c r="AN215" i="244" s="1"/>
  <c r="AX215" i="244"/>
  <c r="AJ215" i="244" s="1"/>
  <c r="AF215" i="248"/>
  <c r="AN215" i="248" s="1"/>
  <c r="AX215" i="248"/>
  <c r="AJ215" i="248" s="1"/>
  <c r="AV215" i="248"/>
  <c r="AA215" i="248" s="1"/>
  <c r="AX215" i="249"/>
  <c r="AJ215" i="249" s="1"/>
  <c r="AV215" i="249"/>
  <c r="AA215" i="249" s="1"/>
  <c r="AF215" i="249"/>
  <c r="AN215" i="249" s="1"/>
  <c r="AX43" i="249"/>
  <c r="AV43" i="249"/>
  <c r="AF86" i="248"/>
  <c r="AX86" i="248"/>
  <c r="AV86" i="248"/>
  <c r="AF43" i="248"/>
  <c r="AV172" i="243"/>
  <c r="AF172" i="243"/>
  <c r="AX172" i="243"/>
  <c r="AF129" i="243"/>
  <c r="AV129" i="243"/>
  <c r="AX129" i="243"/>
  <c r="AX86" i="245"/>
  <c r="AV86" i="245"/>
  <c r="AF43" i="245"/>
  <c r="AF86" i="245"/>
  <c r="AX215" i="250"/>
  <c r="AJ215" i="250" s="1"/>
  <c r="AV215" i="250"/>
  <c r="AA215" i="250" s="1"/>
  <c r="AF215" i="250"/>
  <c r="AN215" i="250" s="1"/>
  <c r="AX43" i="248"/>
  <c r="AV43" i="248"/>
  <c r="AX86" i="250"/>
  <c r="AV86" i="250"/>
  <c r="AF43" i="250"/>
  <c r="AF86" i="250"/>
  <c r="AX43" i="241"/>
  <c r="AV43" i="241"/>
  <c r="AV172" i="246"/>
  <c r="AF172" i="246"/>
  <c r="AX172" i="246"/>
  <c r="AX43" i="247"/>
  <c r="AV43" i="247"/>
  <c r="AX43" i="244"/>
  <c r="AV43" i="244"/>
  <c r="AV172" i="247"/>
  <c r="AF172" i="247"/>
  <c r="AX172" i="247"/>
  <c r="AV86" i="249"/>
  <c r="AF43" i="249"/>
  <c r="AF86" i="249"/>
  <c r="AX86" i="249"/>
  <c r="AF129" i="244"/>
  <c r="AX129" i="244"/>
  <c r="AV129" i="244"/>
  <c r="AX215" i="242"/>
  <c r="AJ215" i="242" s="1"/>
  <c r="AV215" i="242"/>
  <c r="AA215" i="242" s="1"/>
  <c r="AF215" i="242"/>
  <c r="AN215" i="242" s="1"/>
  <c r="AF129" i="246"/>
  <c r="AX129" i="246"/>
  <c r="AV129" i="246"/>
  <c r="AX215" i="247"/>
  <c r="AJ215" i="247" s="1"/>
  <c r="AV215" i="247"/>
  <c r="AA215" i="247" s="1"/>
  <c r="AF215" i="247"/>
  <c r="AN215" i="247" s="1"/>
  <c r="AX43" i="250"/>
  <c r="AV43" i="250"/>
  <c r="AF86" i="247"/>
  <c r="AX86" i="247"/>
  <c r="AV86" i="247"/>
  <c r="AF43" i="247"/>
  <c r="AV172" i="250"/>
  <c r="AF172" i="250"/>
  <c r="AX172" i="250"/>
  <c r="AX215" i="243"/>
  <c r="AJ215" i="243" s="1"/>
  <c r="AV215" i="243"/>
  <c r="AA215" i="243" s="1"/>
  <c r="AF215" i="243"/>
  <c r="AN215" i="243" s="1"/>
  <c r="AX129" i="249"/>
  <c r="AV129" i="249"/>
  <c r="AF129" i="249"/>
  <c r="AW172" i="240"/>
  <c r="AJ141" i="240"/>
  <c r="AW129" i="240"/>
  <c r="AJ98" i="240"/>
  <c r="AW86" i="240"/>
  <c r="AJ55" i="240"/>
  <c r="AW43" i="240"/>
  <c r="AJ12" i="240"/>
  <c r="AW215" i="240"/>
  <c r="AJ184" i="240"/>
  <c r="AW43" i="239"/>
  <c r="AJ12" i="239"/>
  <c r="AW215" i="239"/>
  <c r="AJ184" i="239"/>
  <c r="AW172" i="239"/>
  <c r="AJ141" i="239"/>
  <c r="AW129" i="239"/>
  <c r="AJ98" i="239"/>
  <c r="AW86" i="239"/>
  <c r="AJ55" i="239"/>
  <c r="AW86" i="238"/>
  <c r="AJ55" i="238"/>
  <c r="AW43" i="238"/>
  <c r="AJ12" i="238"/>
  <c r="AW215" i="238"/>
  <c r="AJ184" i="238"/>
  <c r="AW172" i="238"/>
  <c r="AJ141" i="238"/>
  <c r="AW129" i="238"/>
  <c r="AJ98" i="238"/>
  <c r="AW86" i="237"/>
  <c r="AJ55" i="237"/>
  <c r="AW129" i="237"/>
  <c r="AJ98" i="237"/>
  <c r="AW43" i="237"/>
  <c r="AJ12" i="237"/>
  <c r="AW215" i="237"/>
  <c r="AJ184" i="237"/>
  <c r="AW172" i="237"/>
  <c r="AJ141" i="237"/>
  <c r="AW172" i="236"/>
  <c r="AJ141" i="236"/>
  <c r="AW129" i="236"/>
  <c r="AJ98" i="236"/>
  <c r="AW86" i="236"/>
  <c r="AJ55" i="236"/>
  <c r="AW43" i="236"/>
  <c r="AJ12" i="236"/>
  <c r="AW215" i="236"/>
  <c r="AJ184" i="236"/>
  <c r="AW172" i="235"/>
  <c r="AJ141" i="235"/>
  <c r="AW129" i="235"/>
  <c r="AJ98" i="235"/>
  <c r="AW86" i="235"/>
  <c r="AJ55" i="235"/>
  <c r="AW43" i="235"/>
  <c r="AJ12" i="235"/>
  <c r="AW215" i="235"/>
  <c r="AJ184" i="235"/>
  <c r="AW43" i="234"/>
  <c r="AJ12" i="234"/>
  <c r="AW215" i="234"/>
  <c r="AJ184" i="234"/>
  <c r="AW129" i="234"/>
  <c r="AJ98" i="234"/>
  <c r="AW86" i="234"/>
  <c r="AJ55" i="234"/>
  <c r="AW172" i="234"/>
  <c r="AJ141" i="234"/>
  <c r="AW172" i="233"/>
  <c r="AJ141" i="233"/>
  <c r="AW215" i="233"/>
  <c r="AJ184" i="233"/>
  <c r="AW43" i="233"/>
  <c r="AJ12" i="233"/>
  <c r="AW129" i="233"/>
  <c r="AJ98" i="233"/>
  <c r="AW86" i="233"/>
  <c r="AJ55" i="233"/>
  <c r="AW172" i="232"/>
  <c r="AJ141" i="232"/>
  <c r="AW215" i="232"/>
  <c r="AJ184" i="232"/>
  <c r="AW129" i="232"/>
  <c r="AJ98" i="232"/>
  <c r="AW86" i="232"/>
  <c r="AJ55" i="232"/>
  <c r="AW43" i="232"/>
  <c r="AJ12" i="232"/>
  <c r="Z12" i="168"/>
  <c r="AW12" i="168"/>
  <c r="AJ129" i="256" l="1"/>
  <c r="AN129" i="256" s="1"/>
  <c r="AA86" i="256"/>
  <c r="AA172" i="252"/>
  <c r="AJ86" i="252"/>
  <c r="AN86" i="252" s="1"/>
  <c r="AJ172" i="256"/>
  <c r="AN172" i="256" s="1"/>
  <c r="AJ86" i="256"/>
  <c r="AN86" i="256" s="1"/>
  <c r="AW2" i="252"/>
  <c r="AS1" i="252" s="1"/>
  <c r="AJ43" i="256"/>
  <c r="AN43" i="256" s="1"/>
  <c r="AX2" i="256" s="1"/>
  <c r="AA129" i="252"/>
  <c r="AJ129" i="252"/>
  <c r="AN129" i="252" s="1"/>
  <c r="AA86" i="252"/>
  <c r="AA43" i="252"/>
  <c r="AJ43" i="252"/>
  <c r="AN43" i="252" s="1"/>
  <c r="AX2" i="252" s="1"/>
  <c r="AJ172" i="252"/>
  <c r="AN172" i="252" s="1"/>
  <c r="AJ172" i="250"/>
  <c r="AJ172" i="246"/>
  <c r="AN172" i="246" s="1"/>
  <c r="AJ172" i="253"/>
  <c r="AN172" i="253" s="1"/>
  <c r="AA129" i="244"/>
  <c r="AJ172" i="257"/>
  <c r="AN172" i="257" s="1"/>
  <c r="AJ172" i="245"/>
  <c r="AN172" i="245" s="1"/>
  <c r="AA172" i="250"/>
  <c r="AJ129" i="244"/>
  <c r="AN129" i="244" s="1"/>
  <c r="AA172" i="257"/>
  <c r="AA129" i="253"/>
  <c r="AA172" i="245"/>
  <c r="AA172" i="246"/>
  <c r="AW2" i="257"/>
  <c r="AS1" i="257" s="1"/>
  <c r="AA129" i="255"/>
  <c r="AW2" i="251"/>
  <c r="AS1" i="251" s="1"/>
  <c r="AA129" i="257"/>
  <c r="AJ129" i="259"/>
  <c r="AN129" i="259" s="1"/>
  <c r="AJ129" i="260"/>
  <c r="AN129" i="260" s="1"/>
  <c r="AA129" i="249"/>
  <c r="AW2" i="241"/>
  <c r="AS1" i="241" s="1"/>
  <c r="AJ129" i="241"/>
  <c r="AN129" i="241" s="1"/>
  <c r="AA129" i="246"/>
  <c r="AJ129" i="246"/>
  <c r="AN129" i="246" s="1"/>
  <c r="AA172" i="251"/>
  <c r="AA172" i="253"/>
  <c r="AJ172" i="259"/>
  <c r="AN172" i="259" s="1"/>
  <c r="AW2" i="254"/>
  <c r="AS1" i="254" s="1"/>
  <c r="AA172" i="255"/>
  <c r="AJ43" i="251"/>
  <c r="AN43" i="251" s="1"/>
  <c r="AX2" i="251" s="1"/>
  <c r="AJ86" i="251"/>
  <c r="AN86" i="251" s="1"/>
  <c r="AW2" i="255"/>
  <c r="AS1" i="255" s="1"/>
  <c r="AJ43" i="260"/>
  <c r="AN43" i="260" s="1"/>
  <c r="AX2" i="260" s="1"/>
  <c r="AJ86" i="260"/>
  <c r="AN86" i="260" s="1"/>
  <c r="AA129" i="254"/>
  <c r="AJ172" i="251"/>
  <c r="AN172" i="251" s="1"/>
  <c r="AA43" i="259"/>
  <c r="AA86" i="259"/>
  <c r="AJ129" i="254"/>
  <c r="AN129" i="254" s="1"/>
  <c r="AA172" i="260"/>
  <c r="AJ129" i="255"/>
  <c r="AN129" i="255" s="1"/>
  <c r="AA129" i="258"/>
  <c r="AA172" i="258"/>
  <c r="AA86" i="255"/>
  <c r="AA43" i="255"/>
  <c r="AA43" i="258"/>
  <c r="AA86" i="258"/>
  <c r="AJ172" i="260"/>
  <c r="AN172" i="260" s="1"/>
  <c r="AA129" i="251"/>
  <c r="AN172" i="250"/>
  <c r="AJ172" i="247"/>
  <c r="AN172" i="247" s="1"/>
  <c r="AW2" i="248"/>
  <c r="AS1" i="248" s="1"/>
  <c r="AW2" i="253"/>
  <c r="AS1" i="253" s="1"/>
  <c r="AJ129" i="258"/>
  <c r="AN129" i="258" s="1"/>
  <c r="AJ129" i="257"/>
  <c r="AN129" i="257" s="1"/>
  <c r="AJ172" i="258"/>
  <c r="AN172" i="258" s="1"/>
  <c r="AA129" i="259"/>
  <c r="AA43" i="253"/>
  <c r="AA86" i="253"/>
  <c r="AJ86" i="255"/>
  <c r="AN86" i="255" s="1"/>
  <c r="AJ43" i="255"/>
  <c r="AN43" i="255" s="1"/>
  <c r="AX2" i="255" s="1"/>
  <c r="AJ43" i="258"/>
  <c r="AN43" i="258" s="1"/>
  <c r="AX2" i="258" s="1"/>
  <c r="AJ86" i="258"/>
  <c r="AN86" i="258" s="1"/>
  <c r="AA43" i="257"/>
  <c r="AA86" i="257"/>
  <c r="AJ129" i="251"/>
  <c r="AN129" i="251" s="1"/>
  <c r="AJ43" i="254"/>
  <c r="AN43" i="254" s="1"/>
  <c r="AX2" i="254" s="1"/>
  <c r="AJ86" i="254"/>
  <c r="AN86" i="254" s="1"/>
  <c r="AJ86" i="253"/>
  <c r="AN86" i="253" s="1"/>
  <c r="AJ43" i="253"/>
  <c r="AN43" i="253" s="1"/>
  <c r="AX2" i="253" s="1"/>
  <c r="AJ86" i="257"/>
  <c r="AN86" i="257" s="1"/>
  <c r="AJ43" i="257"/>
  <c r="AN43" i="257" s="1"/>
  <c r="AX2" i="257" s="1"/>
  <c r="AA172" i="254"/>
  <c r="AJ43" i="259"/>
  <c r="AN43" i="259" s="1"/>
  <c r="AX2" i="259" s="1"/>
  <c r="AJ86" i="259"/>
  <c r="AN86" i="259" s="1"/>
  <c r="AA172" i="259"/>
  <c r="AW2" i="259"/>
  <c r="AS1" i="259" s="1"/>
  <c r="AJ172" i="255"/>
  <c r="AN172" i="255" s="1"/>
  <c r="AA129" i="260"/>
  <c r="AJ129" i="249"/>
  <c r="AN129" i="249" s="1"/>
  <c r="AA129" i="241"/>
  <c r="AA43" i="254"/>
  <c r="AA86" i="254"/>
  <c r="AA86" i="260"/>
  <c r="AA43" i="260"/>
  <c r="AJ172" i="254"/>
  <c r="AN172" i="254" s="1"/>
  <c r="AW2" i="258"/>
  <c r="AS1" i="258" s="1"/>
  <c r="AJ129" i="253"/>
  <c r="AN129" i="253" s="1"/>
  <c r="AA86" i="251"/>
  <c r="AA43" i="251"/>
  <c r="AW2" i="260"/>
  <c r="AS1" i="260" s="1"/>
  <c r="AA43" i="249"/>
  <c r="AA86" i="249"/>
  <c r="AJ43" i="250"/>
  <c r="AN43" i="250" s="1"/>
  <c r="AX2" i="250" s="1"/>
  <c r="AJ86" i="250"/>
  <c r="AN86" i="250" s="1"/>
  <c r="AA43" i="245"/>
  <c r="AA86" i="245"/>
  <c r="AJ129" i="248"/>
  <c r="AN129" i="248" s="1"/>
  <c r="AA43" i="241"/>
  <c r="AA86" i="241"/>
  <c r="AJ43" i="244"/>
  <c r="AN43" i="244" s="1"/>
  <c r="AX2" i="244" s="1"/>
  <c r="AJ86" i="244"/>
  <c r="AN86" i="244" s="1"/>
  <c r="AW2" i="246"/>
  <c r="AS1" i="246" s="1"/>
  <c r="AJ43" i="245"/>
  <c r="AN43" i="245" s="1"/>
  <c r="AX2" i="245" s="1"/>
  <c r="AJ86" i="245"/>
  <c r="AN86" i="245" s="1"/>
  <c r="AA86" i="248"/>
  <c r="AA43" i="248"/>
  <c r="AW2" i="243"/>
  <c r="AS1" i="243" s="1"/>
  <c r="AA172" i="249"/>
  <c r="AA86" i="246"/>
  <c r="AA43" i="246"/>
  <c r="AJ129" i="243"/>
  <c r="AN129" i="243" s="1"/>
  <c r="AJ86" i="248"/>
  <c r="AN86" i="248" s="1"/>
  <c r="AJ43" i="248"/>
  <c r="AN43" i="248" s="1"/>
  <c r="AX2" i="248" s="1"/>
  <c r="AA129" i="248"/>
  <c r="AJ172" i="249"/>
  <c r="AN172" i="249" s="1"/>
  <c r="AA172" i="244"/>
  <c r="AA172" i="247"/>
  <c r="AA129" i="243"/>
  <c r="AJ129" i="242"/>
  <c r="AN129" i="242" s="1"/>
  <c r="AJ86" i="243"/>
  <c r="AN86" i="243" s="1"/>
  <c r="AJ43" i="243"/>
  <c r="AN43" i="243" s="1"/>
  <c r="AX2" i="243" s="1"/>
  <c r="AA129" i="247"/>
  <c r="AA86" i="242"/>
  <c r="AA43" i="242"/>
  <c r="AJ172" i="242"/>
  <c r="AN172" i="242" s="1"/>
  <c r="AJ172" i="244"/>
  <c r="AN172" i="244" s="1"/>
  <c r="AA86" i="247"/>
  <c r="AA43" i="247"/>
  <c r="AW2" i="244"/>
  <c r="AS1" i="244" s="1"/>
  <c r="AW2" i="249"/>
  <c r="AS1" i="249" s="1"/>
  <c r="AA129" i="242"/>
  <c r="AW2" i="245"/>
  <c r="AS1" i="245" s="1"/>
  <c r="AJ129" i="245"/>
  <c r="AN129" i="245" s="1"/>
  <c r="AA86" i="243"/>
  <c r="AA43" i="243"/>
  <c r="AJ129" i="247"/>
  <c r="AN129" i="247" s="1"/>
  <c r="AJ43" i="242"/>
  <c r="AN43" i="242" s="1"/>
  <c r="AX2" i="242" s="1"/>
  <c r="AJ86" i="242"/>
  <c r="AN86" i="242" s="1"/>
  <c r="AJ43" i="247"/>
  <c r="AN43" i="247" s="1"/>
  <c r="AX2" i="247" s="1"/>
  <c r="AJ86" i="247"/>
  <c r="AN86" i="247" s="1"/>
  <c r="AJ86" i="249"/>
  <c r="AN86" i="249" s="1"/>
  <c r="AJ43" i="249"/>
  <c r="AN43" i="249" s="1"/>
  <c r="AX2" i="249" s="1"/>
  <c r="AJ172" i="243"/>
  <c r="AN172" i="243" s="1"/>
  <c r="AA129" i="245"/>
  <c r="AA129" i="250"/>
  <c r="AA172" i="242"/>
  <c r="AW2" i="247"/>
  <c r="AS1" i="247" s="1"/>
  <c r="AA172" i="248"/>
  <c r="AJ129" i="250"/>
  <c r="AN129" i="250" s="1"/>
  <c r="AW2" i="242"/>
  <c r="AS1" i="242" s="1"/>
  <c r="AJ43" i="246"/>
  <c r="AN43" i="246" s="1"/>
  <c r="AX2" i="246" s="1"/>
  <c r="AJ86" i="246"/>
  <c r="AN86" i="246" s="1"/>
  <c r="AA172" i="241"/>
  <c r="AW2" i="250"/>
  <c r="AS1" i="250" s="1"/>
  <c r="AA86" i="250"/>
  <c r="AA43" i="250"/>
  <c r="AA172" i="243"/>
  <c r="AJ172" i="248"/>
  <c r="AN172" i="248" s="1"/>
  <c r="AJ86" i="241"/>
  <c r="AN86" i="241" s="1"/>
  <c r="AJ43" i="241"/>
  <c r="AN43" i="241" s="1"/>
  <c r="AX2" i="241" s="1"/>
  <c r="AA86" i="244"/>
  <c r="AA43" i="244"/>
  <c r="AJ172" i="241"/>
  <c r="AN172" i="241" s="1"/>
  <c r="AF129" i="240"/>
  <c r="AX129" i="240"/>
  <c r="AV129" i="240"/>
  <c r="AX215" i="240"/>
  <c r="AJ215" i="240" s="1"/>
  <c r="AV215" i="240"/>
  <c r="AA215" i="240" s="1"/>
  <c r="AF215" i="240"/>
  <c r="AN215" i="240" s="1"/>
  <c r="AV172" i="240"/>
  <c r="AF172" i="240"/>
  <c r="AX172" i="240"/>
  <c r="AX43" i="240"/>
  <c r="AV43" i="240"/>
  <c r="AX86" i="240"/>
  <c r="AV86" i="240"/>
  <c r="AF43" i="240"/>
  <c r="AF86" i="240"/>
  <c r="AX86" i="239"/>
  <c r="AV86" i="239"/>
  <c r="AF86" i="239"/>
  <c r="AF43" i="239"/>
  <c r="AX43" i="239"/>
  <c r="AV43" i="239"/>
  <c r="AF129" i="239"/>
  <c r="AX129" i="239"/>
  <c r="AV129" i="239"/>
  <c r="AV172" i="239"/>
  <c r="AF172" i="239"/>
  <c r="AX172" i="239"/>
  <c r="AX215" i="239"/>
  <c r="AJ215" i="239" s="1"/>
  <c r="AV215" i="239"/>
  <c r="AA215" i="239" s="1"/>
  <c r="AF215" i="239"/>
  <c r="AN215" i="239" s="1"/>
  <c r="AF129" i="238"/>
  <c r="AX129" i="238"/>
  <c r="AV129" i="238"/>
  <c r="AX86" i="238"/>
  <c r="AV86" i="238"/>
  <c r="AF43" i="238"/>
  <c r="AF86" i="238"/>
  <c r="AV172" i="238"/>
  <c r="AF172" i="238"/>
  <c r="AX172" i="238"/>
  <c r="AX215" i="238"/>
  <c r="AJ215" i="238" s="1"/>
  <c r="AV215" i="238"/>
  <c r="AA215" i="238" s="1"/>
  <c r="AF215" i="238"/>
  <c r="AN215" i="238" s="1"/>
  <c r="AX43" i="238"/>
  <c r="AV43" i="238"/>
  <c r="AX215" i="237"/>
  <c r="AJ215" i="237" s="1"/>
  <c r="AV215" i="237"/>
  <c r="AA215" i="237" s="1"/>
  <c r="AF215" i="237"/>
  <c r="AN215" i="237" s="1"/>
  <c r="AX43" i="237"/>
  <c r="AV43" i="237"/>
  <c r="AF129" i="237"/>
  <c r="AX129" i="237"/>
  <c r="AV129" i="237"/>
  <c r="AV172" i="237"/>
  <c r="AF172" i="237"/>
  <c r="AX172" i="237"/>
  <c r="AX86" i="237"/>
  <c r="AV86" i="237"/>
  <c r="AF43" i="237"/>
  <c r="AF86" i="237"/>
  <c r="AX215" i="236"/>
  <c r="AJ215" i="236" s="1"/>
  <c r="AV215" i="236"/>
  <c r="AA215" i="236" s="1"/>
  <c r="AF215" i="236"/>
  <c r="AN215" i="236" s="1"/>
  <c r="AV172" i="236"/>
  <c r="AF172" i="236"/>
  <c r="AX172" i="236"/>
  <c r="AX43" i="236"/>
  <c r="AV43" i="236"/>
  <c r="AX86" i="236"/>
  <c r="AV86" i="236"/>
  <c r="AF43" i="236"/>
  <c r="AF86" i="236"/>
  <c r="AF129" i="236"/>
  <c r="AX129" i="236"/>
  <c r="AV129" i="236"/>
  <c r="AF129" i="235"/>
  <c r="AX129" i="235"/>
  <c r="AV129" i="235"/>
  <c r="AX86" i="235"/>
  <c r="AV86" i="235"/>
  <c r="AF43" i="235"/>
  <c r="AF86" i="235"/>
  <c r="AX43" i="235"/>
  <c r="AV43" i="235"/>
  <c r="AX215" i="235"/>
  <c r="AJ215" i="235" s="1"/>
  <c r="AV215" i="235"/>
  <c r="AA215" i="235" s="1"/>
  <c r="AF215" i="235"/>
  <c r="AN215" i="235" s="1"/>
  <c r="AV172" i="235"/>
  <c r="AF172" i="235"/>
  <c r="AX172" i="235"/>
  <c r="AV172" i="234"/>
  <c r="AF172" i="234"/>
  <c r="AX172" i="234"/>
  <c r="AX86" i="234"/>
  <c r="AV86" i="234"/>
  <c r="AF43" i="234"/>
  <c r="AF86" i="234"/>
  <c r="AF129" i="234"/>
  <c r="AX129" i="234"/>
  <c r="AV129" i="234"/>
  <c r="AX215" i="234"/>
  <c r="AJ215" i="234" s="1"/>
  <c r="AV215" i="234"/>
  <c r="AA215" i="234" s="1"/>
  <c r="AF215" i="234"/>
  <c r="AN215" i="234" s="1"/>
  <c r="AX43" i="234"/>
  <c r="AV43" i="234"/>
  <c r="AV172" i="233"/>
  <c r="AF172" i="233"/>
  <c r="AX172" i="233"/>
  <c r="AF129" i="233"/>
  <c r="AX129" i="233"/>
  <c r="AV129" i="233"/>
  <c r="AV86" i="233"/>
  <c r="AX86" i="233"/>
  <c r="AF43" i="233"/>
  <c r="AF86" i="233"/>
  <c r="AV43" i="233"/>
  <c r="AX43" i="233"/>
  <c r="AX215" i="233"/>
  <c r="AJ215" i="233" s="1"/>
  <c r="AV215" i="233"/>
  <c r="AA215" i="233" s="1"/>
  <c r="AF215" i="233"/>
  <c r="AN215" i="233" s="1"/>
  <c r="AX215" i="232"/>
  <c r="AJ215" i="232" s="1"/>
  <c r="AV215" i="232"/>
  <c r="AA215" i="232" s="1"/>
  <c r="AF215" i="232"/>
  <c r="AN215" i="232" s="1"/>
  <c r="AX43" i="232"/>
  <c r="AV43" i="232"/>
  <c r="AV172" i="232"/>
  <c r="AF172" i="232"/>
  <c r="AX172" i="232"/>
  <c r="AX86" i="232"/>
  <c r="AV86" i="232"/>
  <c r="AF43" i="232"/>
  <c r="AF86" i="232"/>
  <c r="AF129" i="232"/>
  <c r="AX129" i="232"/>
  <c r="AV129" i="232"/>
  <c r="D12" i="168"/>
  <c r="AJ172" i="240" l="1"/>
  <c r="AN172" i="240" s="1"/>
  <c r="AA172" i="240"/>
  <c r="AA86" i="240"/>
  <c r="AA43" i="240"/>
  <c r="AJ43" i="240"/>
  <c r="AN43" i="240" s="1"/>
  <c r="AX2" i="240" s="1"/>
  <c r="AJ86" i="240"/>
  <c r="AN86" i="240" s="1"/>
  <c r="AW2" i="240"/>
  <c r="AS1" i="240" s="1"/>
  <c r="AA129" i="240"/>
  <c r="AJ129" i="240"/>
  <c r="AN129" i="240" s="1"/>
  <c r="AJ172" i="237"/>
  <c r="AN172" i="237" s="1"/>
  <c r="AJ129" i="239"/>
  <c r="AN129" i="239" s="1"/>
  <c r="AW2" i="239"/>
  <c r="AS1" i="239" s="1"/>
  <c r="AA172" i="238"/>
  <c r="AJ172" i="239"/>
  <c r="AN172" i="239" s="1"/>
  <c r="AA129" i="238"/>
  <c r="AA172" i="239"/>
  <c r="AA86" i="239"/>
  <c r="AA43" i="239"/>
  <c r="AA129" i="239"/>
  <c r="AJ43" i="239"/>
  <c r="AN43" i="239" s="1"/>
  <c r="AX2" i="239" s="1"/>
  <c r="AJ86" i="239"/>
  <c r="AN86" i="239" s="1"/>
  <c r="AJ172" i="238"/>
  <c r="AN172" i="238" s="1"/>
  <c r="AJ129" i="238"/>
  <c r="AN129" i="238" s="1"/>
  <c r="AW2" i="238"/>
  <c r="AS1" i="238" s="1"/>
  <c r="AA86" i="238"/>
  <c r="AA43" i="238"/>
  <c r="AJ43" i="238"/>
  <c r="AN43" i="238" s="1"/>
  <c r="AX2" i="238" s="1"/>
  <c r="AJ86" i="238"/>
  <c r="AN86" i="238" s="1"/>
  <c r="AA172" i="237"/>
  <c r="AA129" i="237"/>
  <c r="AJ129" i="237"/>
  <c r="AN129" i="237" s="1"/>
  <c r="AA129" i="236"/>
  <c r="AA86" i="237"/>
  <c r="AA43" i="237"/>
  <c r="AW2" i="237"/>
  <c r="AS1" i="237" s="1"/>
  <c r="AJ43" i="237"/>
  <c r="AN43" i="237" s="1"/>
  <c r="AX2" i="237" s="1"/>
  <c r="AJ86" i="237"/>
  <c r="AN86" i="237" s="1"/>
  <c r="AJ43" i="236"/>
  <c r="AN43" i="236" s="1"/>
  <c r="AX2" i="236" s="1"/>
  <c r="AJ86" i="236"/>
  <c r="AN86" i="236" s="1"/>
  <c r="AW2" i="236"/>
  <c r="AS1" i="236" s="1"/>
  <c r="AJ172" i="235"/>
  <c r="AN172" i="235" s="1"/>
  <c r="AJ129" i="236"/>
  <c r="AN129" i="236" s="1"/>
  <c r="AJ172" i="236"/>
  <c r="AN172" i="236" s="1"/>
  <c r="AA172" i="236"/>
  <c r="AA86" i="236"/>
  <c r="AA43" i="236"/>
  <c r="AJ172" i="234"/>
  <c r="AN172" i="234" s="1"/>
  <c r="AJ129" i="235"/>
  <c r="AN129" i="235" s="1"/>
  <c r="AA129" i="234"/>
  <c r="AW2" i="235"/>
  <c r="AS1" i="235" s="1"/>
  <c r="AA172" i="234"/>
  <c r="AW2" i="234"/>
  <c r="AS1" i="234" s="1"/>
  <c r="AA172" i="235"/>
  <c r="AA86" i="235"/>
  <c r="AA43" i="235"/>
  <c r="AJ43" i="235"/>
  <c r="AN43" i="235" s="1"/>
  <c r="AX2" i="235" s="1"/>
  <c r="AJ86" i="235"/>
  <c r="AN86" i="235" s="1"/>
  <c r="AA129" i="235"/>
  <c r="AJ172" i="233"/>
  <c r="AN172" i="233" s="1"/>
  <c r="AJ129" i="234"/>
  <c r="AN129" i="234" s="1"/>
  <c r="AA172" i="233"/>
  <c r="AA86" i="234"/>
  <c r="AA43" i="234"/>
  <c r="AJ86" i="234"/>
  <c r="AN86" i="234" s="1"/>
  <c r="AJ43" i="234"/>
  <c r="AN43" i="234" s="1"/>
  <c r="AX2" i="234" s="1"/>
  <c r="AJ86" i="233"/>
  <c r="AN86" i="233" s="1"/>
  <c r="AJ43" i="233"/>
  <c r="AN43" i="233" s="1"/>
  <c r="AX2" i="233" s="1"/>
  <c r="AA86" i="233"/>
  <c r="AA43" i="233"/>
  <c r="AA129" i="232"/>
  <c r="AA129" i="233"/>
  <c r="AJ129" i="232"/>
  <c r="AN129" i="232" s="1"/>
  <c r="AA172" i="232"/>
  <c r="AJ129" i="233"/>
  <c r="AN129" i="233" s="1"/>
  <c r="AW2" i="233"/>
  <c r="AS1" i="233" s="1"/>
  <c r="AA86" i="232"/>
  <c r="AA43" i="232"/>
  <c r="AJ43" i="232"/>
  <c r="AN43" i="232" s="1"/>
  <c r="AX2" i="232" s="1"/>
  <c r="AJ86" i="232"/>
  <c r="AN86" i="232" s="1"/>
  <c r="AJ172" i="232"/>
  <c r="AN172" i="232" s="1"/>
  <c r="AW2" i="232"/>
  <c r="AS1" i="232" s="1"/>
  <c r="BA212" i="168"/>
  <c r="BA210" i="168"/>
  <c r="BA208" i="168"/>
  <c r="BA206" i="168"/>
  <c r="BA204" i="168"/>
  <c r="BA202" i="168"/>
  <c r="BA200" i="168"/>
  <c r="BA198" i="168"/>
  <c r="BA196" i="168"/>
  <c r="BA194" i="168"/>
  <c r="BA192" i="168"/>
  <c r="BA190" i="168"/>
  <c r="BA188" i="168"/>
  <c r="BA186" i="168"/>
  <c r="BA184" i="168"/>
  <c r="BA169" i="168"/>
  <c r="BA167" i="168"/>
  <c r="BA165" i="168"/>
  <c r="BA163" i="168"/>
  <c r="BA161" i="168"/>
  <c r="BA159" i="168"/>
  <c r="BA157" i="168"/>
  <c r="BA155" i="168"/>
  <c r="BA153" i="168"/>
  <c r="BA151" i="168"/>
  <c r="BA149" i="168"/>
  <c r="BA147" i="168"/>
  <c r="BA145" i="168"/>
  <c r="BA143" i="168"/>
  <c r="BA141" i="168"/>
  <c r="BA126" i="168"/>
  <c r="BA124" i="168"/>
  <c r="BA122" i="168"/>
  <c r="BA120" i="168"/>
  <c r="BA118" i="168"/>
  <c r="BA116" i="168"/>
  <c r="BA114" i="168"/>
  <c r="BA112" i="168"/>
  <c r="BA110" i="168"/>
  <c r="BA108" i="168"/>
  <c r="BA106" i="168"/>
  <c r="BA104" i="168"/>
  <c r="BA102" i="168"/>
  <c r="BA100" i="168"/>
  <c r="BA98" i="168"/>
  <c r="BA83" i="168"/>
  <c r="BA81" i="168"/>
  <c r="BA79" i="168"/>
  <c r="BA77" i="168"/>
  <c r="BA75" i="168"/>
  <c r="BA73" i="168"/>
  <c r="BA71" i="168"/>
  <c r="BA69" i="168"/>
  <c r="BA67" i="168"/>
  <c r="BA65" i="168"/>
  <c r="BA63" i="168"/>
  <c r="BA61" i="168"/>
  <c r="BA59" i="168"/>
  <c r="BA57" i="168"/>
  <c r="BA55" i="168"/>
  <c r="BA40" i="168" l="1"/>
  <c r="BA38" i="168"/>
  <c r="BA36" i="168"/>
  <c r="BA34" i="168"/>
  <c r="BA32" i="168"/>
  <c r="BA30" i="168"/>
  <c r="BA28" i="168"/>
  <c r="BA26" i="168"/>
  <c r="BA24" i="168"/>
  <c r="BA22" i="168"/>
  <c r="BA20" i="168"/>
  <c r="BA18" i="168"/>
  <c r="BA16" i="168"/>
  <c r="BA14" i="168"/>
  <c r="AW212" i="168" l="1"/>
  <c r="AW210" i="168"/>
  <c r="AW208" i="168"/>
  <c r="AW206" i="168"/>
  <c r="AW204" i="168"/>
  <c r="AW202" i="168"/>
  <c r="AW200" i="168"/>
  <c r="AW198" i="168"/>
  <c r="AW196" i="168"/>
  <c r="AW194" i="168"/>
  <c r="AW192" i="168"/>
  <c r="AW190" i="168"/>
  <c r="AW188" i="168"/>
  <c r="AW186" i="168"/>
  <c r="AW184" i="168"/>
  <c r="AW169" i="168"/>
  <c r="AW167" i="168"/>
  <c r="AW165" i="168"/>
  <c r="AW163" i="168"/>
  <c r="AW161" i="168"/>
  <c r="AW159" i="168"/>
  <c r="AW157" i="168"/>
  <c r="AW155" i="168"/>
  <c r="AW153" i="168"/>
  <c r="AW151" i="168"/>
  <c r="AW149" i="168"/>
  <c r="AW147" i="168"/>
  <c r="AW145" i="168"/>
  <c r="AW143" i="168"/>
  <c r="AW141" i="168"/>
  <c r="AW126" i="168"/>
  <c r="AW124" i="168"/>
  <c r="AW122" i="168"/>
  <c r="AW120" i="168"/>
  <c r="AW118" i="168"/>
  <c r="AW116" i="168"/>
  <c r="AW114" i="168"/>
  <c r="AW112" i="168"/>
  <c r="AW110" i="168"/>
  <c r="AW108" i="168"/>
  <c r="AW106" i="168"/>
  <c r="AW104" i="168"/>
  <c r="AW102" i="168"/>
  <c r="D102" i="168" s="1"/>
  <c r="AW100" i="168"/>
  <c r="AW98" i="168"/>
  <c r="AW83" i="168"/>
  <c r="AW81" i="168"/>
  <c r="AW79" i="168"/>
  <c r="AW77" i="168"/>
  <c r="AW75" i="168"/>
  <c r="AW73" i="168"/>
  <c r="AW71" i="168"/>
  <c r="AW69" i="168"/>
  <c r="AW67" i="168"/>
  <c r="AW65" i="168"/>
  <c r="AW63" i="168"/>
  <c r="AW61" i="168"/>
  <c r="AW59" i="168"/>
  <c r="AW57" i="168"/>
  <c r="AW55" i="168"/>
  <c r="D55" i="168" s="1"/>
  <c r="AW40" i="168"/>
  <c r="D40" i="168" s="1"/>
  <c r="AW38" i="168"/>
  <c r="D38" i="168" s="1"/>
  <c r="AW36" i="168"/>
  <c r="D36" i="168" s="1"/>
  <c r="AW34" i="168"/>
  <c r="D34" i="168" s="1"/>
  <c r="AW32" i="168"/>
  <c r="D32" i="168" s="1"/>
  <c r="AW30" i="168"/>
  <c r="D30" i="168" s="1"/>
  <c r="AW28" i="168"/>
  <c r="D28" i="168" s="1"/>
  <c r="AW26" i="168"/>
  <c r="D26" i="168" s="1"/>
  <c r="AW24" i="168"/>
  <c r="D24" i="168" s="1"/>
  <c r="AW22" i="168"/>
  <c r="D22" i="168" s="1"/>
  <c r="AW20" i="168"/>
  <c r="D20" i="168" s="1"/>
  <c r="AW18" i="168"/>
  <c r="D18" i="168" s="1"/>
  <c r="AW16" i="168"/>
  <c r="D16" i="168" s="1"/>
  <c r="AW14" i="168"/>
  <c r="D14" i="168" s="1"/>
  <c r="AC12" i="168"/>
  <c r="AH6" i="168"/>
  <c r="AH4" i="168"/>
  <c r="AV2" i="168"/>
  <c r="AV167" i="168" s="1"/>
  <c r="H2" i="168"/>
  <c r="AH178" i="168" l="1"/>
  <c r="AH135" i="168"/>
  <c r="AH92" i="168"/>
  <c r="AH176" i="168"/>
  <c r="AH90" i="168"/>
  <c r="AH133" i="168"/>
  <c r="BA12" i="168"/>
  <c r="AV26" i="168"/>
  <c r="AV100" i="168"/>
  <c r="AV190" i="168"/>
  <c r="AH49" i="168"/>
  <c r="AV155" i="168"/>
  <c r="AV16" i="168"/>
  <c r="AV32" i="168"/>
  <c r="AV73" i="168"/>
  <c r="AV194" i="168"/>
  <c r="AV14" i="168"/>
  <c r="AV30" i="168"/>
  <c r="AV151" i="168"/>
  <c r="AY2" i="168"/>
  <c r="AB5" i="168" s="1"/>
  <c r="AV20" i="168"/>
  <c r="AV77" i="168"/>
  <c r="AV69" i="168"/>
  <c r="AV61" i="168"/>
  <c r="AV22" i="168"/>
  <c r="H88" i="168"/>
  <c r="H131" i="168"/>
  <c r="H174" i="168"/>
  <c r="AV12" i="168"/>
  <c r="AV28" i="168"/>
  <c r="H45" i="168"/>
  <c r="AV204" i="168"/>
  <c r="AV188" i="168"/>
  <c r="AV165" i="168"/>
  <c r="AV149" i="168"/>
  <c r="AV126" i="168"/>
  <c r="AV110" i="168"/>
  <c r="AV71" i="168"/>
  <c r="AV55" i="168"/>
  <c r="AV198" i="168"/>
  <c r="AV159" i="168"/>
  <c r="AV143" i="168"/>
  <c r="AV120" i="168"/>
  <c r="AV104" i="168"/>
  <c r="AV81" i="168"/>
  <c r="AV65" i="168"/>
  <c r="AV208" i="168"/>
  <c r="AV192" i="168"/>
  <c r="AV169" i="168"/>
  <c r="AV153" i="168"/>
  <c r="AV114" i="168"/>
  <c r="AV98" i="168"/>
  <c r="AV75" i="168"/>
  <c r="AV59" i="168"/>
  <c r="AV36" i="168"/>
  <c r="AV202" i="168"/>
  <c r="AV186" i="168"/>
  <c r="AV163" i="168"/>
  <c r="AV147" i="168"/>
  <c r="AV124" i="168"/>
  <c r="AV108" i="168"/>
  <c r="AV212" i="168"/>
  <c r="AV196" i="168"/>
  <c r="AV157" i="168"/>
  <c r="AV141" i="168"/>
  <c r="AV118" i="168"/>
  <c r="AV102" i="168"/>
  <c r="AV79" i="168"/>
  <c r="AV63" i="168"/>
  <c r="AV40" i="168"/>
  <c r="AV200" i="168"/>
  <c r="AV184" i="168"/>
  <c r="AV161" i="168"/>
  <c r="AV145" i="168"/>
  <c r="AV122" i="168"/>
  <c r="AV106" i="168"/>
  <c r="AV83" i="168"/>
  <c r="AV67" i="168"/>
  <c r="AH47" i="168"/>
  <c r="AV18" i="168"/>
  <c r="AV34" i="168"/>
  <c r="AV38" i="168"/>
  <c r="AV57" i="168"/>
  <c r="AV112" i="168"/>
  <c r="AV24" i="168"/>
  <c r="AV116" i="168"/>
  <c r="AV206" i="168"/>
  <c r="AV210" i="168"/>
  <c r="K7" i="168" l="1"/>
  <c r="F5" i="168"/>
  <c r="F177" i="168" s="1"/>
  <c r="AY8" i="168"/>
  <c r="U4" i="168" s="1"/>
  <c r="U176" i="168" s="1"/>
  <c r="AV8" i="168"/>
  <c r="U3" i="168" s="1"/>
  <c r="U175" i="168" s="1"/>
  <c r="AV5" i="168"/>
  <c r="AB177" i="168"/>
  <c r="F3" i="168"/>
  <c r="F175" i="168" s="1"/>
  <c r="K93" i="168" l="1"/>
  <c r="K179" i="168"/>
  <c r="K136" i="168"/>
  <c r="F91" i="168"/>
  <c r="F134" i="168"/>
  <c r="U90" i="168"/>
  <c r="U133" i="168"/>
  <c r="F89" i="168"/>
  <c r="F132" i="168"/>
  <c r="AB91" i="168"/>
  <c r="AB134" i="168"/>
  <c r="U89" i="168"/>
  <c r="U132" i="168"/>
  <c r="BB5" i="168"/>
  <c r="Q5" i="168"/>
  <c r="L6" i="168"/>
  <c r="L5" i="168"/>
  <c r="Q6" i="168"/>
  <c r="F48" i="168"/>
  <c r="F46" i="168"/>
  <c r="U47" i="168"/>
  <c r="AB48" i="168"/>
  <c r="U46" i="168"/>
  <c r="K50" i="168"/>
  <c r="BC5" i="168"/>
  <c r="AF73" i="168" l="1"/>
  <c r="AJ73" i="168" s="1"/>
  <c r="AF57" i="168"/>
  <c r="AJ57" i="168" s="1"/>
  <c r="AF79" i="168"/>
  <c r="AJ79" i="168" s="1"/>
  <c r="AF63" i="168"/>
  <c r="AJ63" i="168" s="1"/>
  <c r="AF69" i="168"/>
  <c r="AJ69" i="168" s="1"/>
  <c r="AF61" i="168"/>
  <c r="AJ61" i="168" s="1"/>
  <c r="AF83" i="168"/>
  <c r="AJ83" i="168" s="1"/>
  <c r="AF75" i="168"/>
  <c r="AJ75" i="168" s="1"/>
  <c r="AF59" i="168"/>
  <c r="AJ59" i="168" s="1"/>
  <c r="AF65" i="168"/>
  <c r="AJ65" i="168" s="1"/>
  <c r="AF71" i="168"/>
  <c r="AJ71" i="168" s="1"/>
  <c r="AF77" i="168"/>
  <c r="AJ77" i="168" s="1"/>
  <c r="AF67" i="168"/>
  <c r="AJ67" i="168" s="1"/>
  <c r="AF81" i="168"/>
  <c r="AJ81" i="168" s="1"/>
  <c r="AF159" i="168"/>
  <c r="AJ159" i="168" s="1"/>
  <c r="AF143" i="168"/>
  <c r="AJ143" i="168" s="1"/>
  <c r="AF145" i="168"/>
  <c r="AJ145" i="168" s="1"/>
  <c r="AF147" i="168"/>
  <c r="AJ147" i="168" s="1"/>
  <c r="AF169" i="168"/>
  <c r="AJ169" i="168" s="1"/>
  <c r="AF165" i="168"/>
  <c r="AJ165" i="168" s="1"/>
  <c r="AF149" i="168"/>
  <c r="AJ149" i="168" s="1"/>
  <c r="AF155" i="168"/>
  <c r="AJ155" i="168" s="1"/>
  <c r="AF161" i="168"/>
  <c r="AJ161" i="168" s="1"/>
  <c r="AF167" i="168"/>
  <c r="AJ167" i="168" s="1"/>
  <c r="AF151" i="168"/>
  <c r="AJ151" i="168" s="1"/>
  <c r="AF157" i="168"/>
  <c r="AJ157" i="168" s="1"/>
  <c r="AF141" i="168"/>
  <c r="AJ141" i="168" s="1"/>
  <c r="AF163" i="168"/>
  <c r="AJ163" i="168" s="1"/>
  <c r="AF153" i="168"/>
  <c r="AJ153" i="168" s="1"/>
  <c r="AF126" i="168"/>
  <c r="AJ126" i="168" s="1"/>
  <c r="AF116" i="168"/>
  <c r="AJ116" i="168" s="1"/>
  <c r="AF100" i="168"/>
  <c r="AJ100" i="168" s="1"/>
  <c r="AF122" i="168"/>
  <c r="AJ122" i="168" s="1"/>
  <c r="AF118" i="168"/>
  <c r="AJ118" i="168" s="1"/>
  <c r="AF106" i="168"/>
  <c r="AJ106" i="168" s="1"/>
  <c r="AF112" i="168"/>
  <c r="AJ112" i="168" s="1"/>
  <c r="AF110" i="168"/>
  <c r="AJ110" i="168" s="1"/>
  <c r="AF124" i="168"/>
  <c r="AJ124" i="168" s="1"/>
  <c r="AF108" i="168"/>
  <c r="AJ108" i="168" s="1"/>
  <c r="AF114" i="168"/>
  <c r="AJ114" i="168" s="1"/>
  <c r="AF98" i="168"/>
  <c r="AJ98" i="168" s="1"/>
  <c r="AF120" i="168"/>
  <c r="AJ120" i="168" s="1"/>
  <c r="AF104" i="168"/>
  <c r="AJ104" i="168" s="1"/>
  <c r="AF202" i="168"/>
  <c r="AJ202" i="168" s="1"/>
  <c r="AF186" i="168"/>
  <c r="AJ186" i="168" s="1"/>
  <c r="AF208" i="168"/>
  <c r="AJ208" i="168" s="1"/>
  <c r="AF192" i="168"/>
  <c r="AJ192" i="168" s="1"/>
  <c r="AF204" i="168"/>
  <c r="AJ204" i="168" s="1"/>
  <c r="AF188" i="168"/>
  <c r="AJ188" i="168" s="1"/>
  <c r="AF200" i="168"/>
  <c r="AJ200" i="168" s="1"/>
  <c r="AF206" i="168"/>
  <c r="AJ206" i="168" s="1"/>
  <c r="AF190" i="168"/>
  <c r="AJ190" i="168" s="1"/>
  <c r="AF212" i="168"/>
  <c r="AJ212" i="168" s="1"/>
  <c r="AF196" i="168"/>
  <c r="AJ196" i="168" s="1"/>
  <c r="AF198" i="168"/>
  <c r="AJ198" i="168" s="1"/>
  <c r="AF210" i="168"/>
  <c r="AJ210" i="168" s="1"/>
  <c r="AF194" i="168"/>
  <c r="AJ194" i="168" s="1"/>
  <c r="AF184" i="168"/>
  <c r="AJ184" i="168" s="1"/>
  <c r="AX12" i="168"/>
  <c r="AY12" i="168" s="1"/>
  <c r="AZ12" i="168" s="1"/>
  <c r="Q135" i="168"/>
  <c r="Q178" i="168"/>
  <c r="L134" i="168"/>
  <c r="L177" i="168"/>
  <c r="L135" i="168"/>
  <c r="L178" i="168"/>
  <c r="Q134" i="168"/>
  <c r="Q177" i="168"/>
  <c r="Q49" i="168"/>
  <c r="Q92" i="168"/>
  <c r="L48" i="168"/>
  <c r="L91" i="168"/>
  <c r="L49" i="168"/>
  <c r="L92" i="168"/>
  <c r="Q48" i="168"/>
  <c r="Q91" i="168"/>
  <c r="AX208" i="168"/>
  <c r="AY208" i="168" s="1"/>
  <c r="AZ208" i="168" s="1"/>
  <c r="AX192" i="168"/>
  <c r="AY192" i="168" s="1"/>
  <c r="AZ192" i="168" s="1"/>
  <c r="AX169" i="168"/>
  <c r="AY169" i="168" s="1"/>
  <c r="AZ169" i="168" s="1"/>
  <c r="AX153" i="168"/>
  <c r="AY153" i="168" s="1"/>
  <c r="AZ153" i="168" s="1"/>
  <c r="AX114" i="168"/>
  <c r="AY114" i="168" s="1"/>
  <c r="AZ114" i="168" s="1"/>
  <c r="AX98" i="168"/>
  <c r="AY98" i="168" s="1"/>
  <c r="AZ98" i="168" s="1"/>
  <c r="AX75" i="168"/>
  <c r="AY75" i="168" s="1"/>
  <c r="AZ75" i="168" s="1"/>
  <c r="AX59" i="168"/>
  <c r="AY59" i="168" s="1"/>
  <c r="AZ59" i="168" s="1"/>
  <c r="AX36" i="168"/>
  <c r="AY36" i="168" s="1"/>
  <c r="AZ36" i="168" s="1"/>
  <c r="AX202" i="168"/>
  <c r="AY202" i="168" s="1"/>
  <c r="AZ202" i="168" s="1"/>
  <c r="AX186" i="168"/>
  <c r="AY186" i="168" s="1"/>
  <c r="AZ186" i="168" s="1"/>
  <c r="AX163" i="168"/>
  <c r="AY163" i="168" s="1"/>
  <c r="AZ163" i="168" s="1"/>
  <c r="AX147" i="168"/>
  <c r="AY147" i="168" s="1"/>
  <c r="AZ147" i="168" s="1"/>
  <c r="AX124" i="168"/>
  <c r="AY124" i="168" s="1"/>
  <c r="AZ124" i="168" s="1"/>
  <c r="AX108" i="168"/>
  <c r="AY108" i="168" s="1"/>
  <c r="AZ108" i="168" s="1"/>
  <c r="AX69" i="168"/>
  <c r="AY69" i="168" s="1"/>
  <c r="AZ69" i="168" s="1"/>
  <c r="AX212" i="168"/>
  <c r="AY212" i="168" s="1"/>
  <c r="AZ212" i="168" s="1"/>
  <c r="AX196" i="168"/>
  <c r="AY196" i="168" s="1"/>
  <c r="AZ196" i="168" s="1"/>
  <c r="AX157" i="168"/>
  <c r="AY157" i="168" s="1"/>
  <c r="AZ157" i="168" s="1"/>
  <c r="AX141" i="168"/>
  <c r="AY141" i="168" s="1"/>
  <c r="AZ141" i="168" s="1"/>
  <c r="AX118" i="168"/>
  <c r="AY118" i="168" s="1"/>
  <c r="AZ118" i="168" s="1"/>
  <c r="AX102" i="168"/>
  <c r="AY102" i="168" s="1"/>
  <c r="AZ102" i="168" s="1"/>
  <c r="AX79" i="168"/>
  <c r="AY79" i="168" s="1"/>
  <c r="AZ79" i="168" s="1"/>
  <c r="AX63" i="168"/>
  <c r="AY63" i="168" s="1"/>
  <c r="AZ63" i="168" s="1"/>
  <c r="AX40" i="168"/>
  <c r="AY40" i="168" s="1"/>
  <c r="AZ40" i="168" s="1"/>
  <c r="AX206" i="168"/>
  <c r="AY206" i="168" s="1"/>
  <c r="AZ206" i="168" s="1"/>
  <c r="AX190" i="168"/>
  <c r="AY190" i="168" s="1"/>
  <c r="AZ190" i="168" s="1"/>
  <c r="AX167" i="168"/>
  <c r="AY167" i="168" s="1"/>
  <c r="AZ167" i="168" s="1"/>
  <c r="AX151" i="168"/>
  <c r="AY151" i="168" s="1"/>
  <c r="AZ151" i="168" s="1"/>
  <c r="AX112" i="168"/>
  <c r="AY112" i="168" s="1"/>
  <c r="AZ112" i="168" s="1"/>
  <c r="AX73" i="168"/>
  <c r="AY73" i="168" s="1"/>
  <c r="AZ73" i="168" s="1"/>
  <c r="AX200" i="168"/>
  <c r="AY200" i="168" s="1"/>
  <c r="AZ200" i="168" s="1"/>
  <c r="AX184" i="168"/>
  <c r="AY184" i="168" s="1"/>
  <c r="AZ184" i="168" s="1"/>
  <c r="AX161" i="168"/>
  <c r="AY161" i="168" s="1"/>
  <c r="AZ161" i="168" s="1"/>
  <c r="AX145" i="168"/>
  <c r="AY145" i="168" s="1"/>
  <c r="AZ145" i="168" s="1"/>
  <c r="AX122" i="168"/>
  <c r="AY122" i="168" s="1"/>
  <c r="AZ122" i="168" s="1"/>
  <c r="AX106" i="168"/>
  <c r="AY106" i="168" s="1"/>
  <c r="AZ106" i="168" s="1"/>
  <c r="AX83" i="168"/>
  <c r="AY83" i="168" s="1"/>
  <c r="AZ83" i="168" s="1"/>
  <c r="AX67" i="168"/>
  <c r="AY67" i="168" s="1"/>
  <c r="AZ67" i="168" s="1"/>
  <c r="AX204" i="168"/>
  <c r="AY204" i="168" s="1"/>
  <c r="AZ204" i="168" s="1"/>
  <c r="AX188" i="168"/>
  <c r="AY188" i="168" s="1"/>
  <c r="AZ188" i="168" s="1"/>
  <c r="AX165" i="168"/>
  <c r="AY165" i="168" s="1"/>
  <c r="AZ165" i="168" s="1"/>
  <c r="AX149" i="168"/>
  <c r="AY149" i="168" s="1"/>
  <c r="AZ149" i="168" s="1"/>
  <c r="AX126" i="168"/>
  <c r="AY126" i="168" s="1"/>
  <c r="AZ126" i="168" s="1"/>
  <c r="AX110" i="168"/>
  <c r="AY110" i="168" s="1"/>
  <c r="AZ110" i="168" s="1"/>
  <c r="AX71" i="168"/>
  <c r="AY71" i="168" s="1"/>
  <c r="AZ71" i="168" s="1"/>
  <c r="AX55" i="168"/>
  <c r="AY55" i="168" s="1"/>
  <c r="AZ55" i="168" s="1"/>
  <c r="AX57" i="168"/>
  <c r="AY57" i="168" s="1"/>
  <c r="AZ57" i="168" s="1"/>
  <c r="AX143" i="168"/>
  <c r="AY143" i="168" s="1"/>
  <c r="AZ143" i="168" s="1"/>
  <c r="AX81" i="168"/>
  <c r="AY81" i="168" s="1"/>
  <c r="AZ81" i="168" s="1"/>
  <c r="AX28" i="168"/>
  <c r="AY28" i="168" s="1"/>
  <c r="AZ28" i="168" s="1"/>
  <c r="AX77" i="168"/>
  <c r="AY77" i="168" s="1"/>
  <c r="AZ77" i="168" s="1"/>
  <c r="AX65" i="168"/>
  <c r="AY65" i="168" s="1"/>
  <c r="AZ65" i="168" s="1"/>
  <c r="AX22" i="168"/>
  <c r="AY22" i="168" s="1"/>
  <c r="AZ22" i="168" s="1"/>
  <c r="AX198" i="168"/>
  <c r="AY198" i="168" s="1"/>
  <c r="AZ198" i="168" s="1"/>
  <c r="AX194" i="168"/>
  <c r="AY194" i="168" s="1"/>
  <c r="AZ194" i="168" s="1"/>
  <c r="AX104" i="168"/>
  <c r="AY104" i="168" s="1"/>
  <c r="AZ104" i="168" s="1"/>
  <c r="AX32" i="168"/>
  <c r="AY32" i="168" s="1"/>
  <c r="AZ32" i="168" s="1"/>
  <c r="AX16" i="168"/>
  <c r="AY16" i="168" s="1"/>
  <c r="AZ16" i="168" s="1"/>
  <c r="AX26" i="168"/>
  <c r="AY26" i="168" s="1"/>
  <c r="AZ26" i="168" s="1"/>
  <c r="AX159" i="168"/>
  <c r="AY159" i="168" s="1"/>
  <c r="AZ159" i="168" s="1"/>
  <c r="AX100" i="168"/>
  <c r="AY100" i="168" s="1"/>
  <c r="AZ100" i="168" s="1"/>
  <c r="AX116" i="168"/>
  <c r="AY116" i="168" s="1"/>
  <c r="AZ116" i="168" s="1"/>
  <c r="AX24" i="168"/>
  <c r="AY24" i="168" s="1"/>
  <c r="AZ24" i="168" s="1"/>
  <c r="AX38" i="168"/>
  <c r="AY38" i="168" s="1"/>
  <c r="AZ38" i="168" s="1"/>
  <c r="AX34" i="168"/>
  <c r="AY34" i="168" s="1"/>
  <c r="AZ34" i="168" s="1"/>
  <c r="AX155" i="168"/>
  <c r="AY155" i="168" s="1"/>
  <c r="AZ155" i="168" s="1"/>
  <c r="AX61" i="168"/>
  <c r="AY61" i="168" s="1"/>
  <c r="AZ61" i="168" s="1"/>
  <c r="AX20" i="168"/>
  <c r="AY20" i="168" s="1"/>
  <c r="AZ20" i="168" s="1"/>
  <c r="AX210" i="168"/>
  <c r="AY210" i="168" s="1"/>
  <c r="AZ210" i="168" s="1"/>
  <c r="AX120" i="168"/>
  <c r="AY120" i="168" s="1"/>
  <c r="AZ120" i="168" s="1"/>
  <c r="AX30" i="168"/>
  <c r="AY30" i="168" s="1"/>
  <c r="AZ30" i="168" s="1"/>
  <c r="AX14" i="168"/>
  <c r="AY14" i="168" s="1"/>
  <c r="AZ14" i="168" s="1"/>
  <c r="AX18" i="168"/>
  <c r="AY18" i="168" s="1"/>
  <c r="AZ18" i="168" s="1"/>
  <c r="AM1" i="36"/>
  <c r="AF102" i="168" l="1"/>
  <c r="AJ102" i="168" s="1"/>
  <c r="AF55" i="168"/>
  <c r="AJ55" i="168" s="1"/>
  <c r="AF40" i="168"/>
  <c r="AJ40" i="168" s="1"/>
  <c r="AF38" i="168"/>
  <c r="AJ38" i="168" s="1"/>
  <c r="AF36" i="168"/>
  <c r="AJ36" i="168" s="1"/>
  <c r="AF34" i="168"/>
  <c r="AJ34" i="168" s="1"/>
  <c r="AF32" i="168"/>
  <c r="AJ32" i="168" s="1"/>
  <c r="AF30" i="168"/>
  <c r="AJ30" i="168" s="1"/>
  <c r="AF28" i="168"/>
  <c r="AJ28" i="168" s="1"/>
  <c r="AF26" i="168"/>
  <c r="AJ26" i="168" s="1"/>
  <c r="AF20" i="168"/>
  <c r="AJ20" i="168" s="1"/>
  <c r="AF24" i="168"/>
  <c r="AJ24" i="168" s="1"/>
  <c r="AF22" i="168"/>
  <c r="AJ22" i="168" s="1"/>
  <c r="AF18" i="168"/>
  <c r="AJ18" i="168" s="1"/>
  <c r="AF16" i="168"/>
  <c r="AJ16" i="168" s="1"/>
  <c r="AF14" i="168"/>
  <c r="AJ14" i="168" s="1"/>
  <c r="AF12" i="168"/>
  <c r="AD9" i="8"/>
  <c r="AD10"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8" i="8"/>
  <c r="AJ12" i="168" l="1"/>
  <c r="AW43" i="168"/>
  <c r="AW172" i="168"/>
  <c r="AV172" i="168" s="1"/>
  <c r="AW86" i="168"/>
  <c r="AV86" i="168" s="1"/>
  <c r="AW215" i="168"/>
  <c r="AW129" i="168"/>
  <c r="D2" i="13"/>
  <c r="AF215" i="168" l="1"/>
  <c r="AV215" i="168"/>
  <c r="AA215" i="168" s="1"/>
  <c r="AX129" i="168"/>
  <c r="AV129" i="168"/>
  <c r="AX43" i="168"/>
  <c r="AV43" i="168"/>
  <c r="AX215" i="168"/>
  <c r="AJ215" i="168" s="1"/>
  <c r="AF86" i="168"/>
  <c r="AX86" i="168"/>
  <c r="AF43" i="168"/>
  <c r="AF172" i="168"/>
  <c r="AX172" i="168"/>
  <c r="AF129" i="168"/>
  <c r="AA129" i="168" l="1"/>
  <c r="AA172" i="168"/>
  <c r="AA86" i="168"/>
  <c r="AA43" i="168"/>
  <c r="AW2" i="168"/>
  <c r="AS1" i="168" s="1"/>
  <c r="AJ172" i="168"/>
  <c r="AN172" i="168" s="1"/>
  <c r="AJ43" i="168"/>
  <c r="AN43" i="168" s="1"/>
  <c r="AJ86" i="168"/>
  <c r="AN86" i="168" s="1"/>
  <c r="AN215" i="168"/>
  <c r="AJ129" i="168"/>
  <c r="AN129" i="168" s="1"/>
  <c r="AX2" i="168" l="1"/>
  <c r="W9" i="8"/>
  <c r="AF3" i="8" l="1"/>
  <c r="AE3" i="8"/>
  <c r="B11" i="36" l="1"/>
  <c r="Q29" i="11"/>
  <c r="B2" i="168"/>
  <c r="W7" i="8"/>
  <c r="B88" i="168" l="1"/>
  <c r="B174" i="168"/>
  <c r="B131" i="168"/>
  <c r="B45" i="168"/>
  <c r="D98" i="13" l="1"/>
  <c r="I9" i="36" l="1"/>
  <c r="W8" i="8" l="1"/>
  <c r="AY5" i="168" s="1"/>
  <c r="R7" i="168" l="1"/>
  <c r="R179" i="168" s="1"/>
  <c r="AB7" i="168"/>
  <c r="W7" i="168"/>
  <c r="B2" i="20"/>
  <c r="AQ14" i="36" s="1"/>
  <c r="B3" i="20"/>
  <c r="AQ15" i="36" s="1"/>
  <c r="B6" i="20"/>
  <c r="AQ18" i="36" s="1"/>
  <c r="AO18" i="36" s="1"/>
  <c r="B23" i="20"/>
  <c r="AQ35" i="36" s="1"/>
  <c r="AO35" i="36" s="1"/>
  <c r="B24" i="20"/>
  <c r="AQ36" i="36" s="1"/>
  <c r="AO36" i="36" s="1"/>
  <c r="B12" i="20"/>
  <c r="AQ24" i="36" s="1"/>
  <c r="AO24" i="36" s="1"/>
  <c r="B14" i="20"/>
  <c r="AQ26" i="36" s="1"/>
  <c r="AO26" i="36" s="1"/>
  <c r="B31" i="20"/>
  <c r="AQ43" i="36" s="1"/>
  <c r="AO43" i="36" s="1"/>
  <c r="B9" i="20"/>
  <c r="AQ21" i="36" s="1"/>
  <c r="AO21" i="36" s="1"/>
  <c r="B11" i="20"/>
  <c r="AQ23" i="36" s="1"/>
  <c r="AO23" i="36" s="1"/>
  <c r="B20" i="20"/>
  <c r="AQ32" i="36" s="1"/>
  <c r="AO32" i="36" s="1"/>
  <c r="B13" i="20"/>
  <c r="AQ25" i="36" s="1"/>
  <c r="AO25" i="36" s="1"/>
  <c r="B22" i="20"/>
  <c r="AQ34" i="36" s="1"/>
  <c r="AO34" i="36" s="1"/>
  <c r="B17" i="20"/>
  <c r="AQ29" i="36" s="1"/>
  <c r="AO29" i="36" s="1"/>
  <c r="B19" i="20"/>
  <c r="AQ31" i="36" s="1"/>
  <c r="AO31" i="36" s="1"/>
  <c r="B28" i="20"/>
  <c r="AQ40" i="36" s="1"/>
  <c r="AO40" i="36" s="1"/>
  <c r="B30" i="20"/>
  <c r="AQ42" i="36" s="1"/>
  <c r="AO42" i="36" s="1"/>
  <c r="B25" i="20"/>
  <c r="AQ37" i="36" s="1"/>
  <c r="AO37" i="36" s="1"/>
  <c r="B27" i="20"/>
  <c r="AQ39" i="36" s="1"/>
  <c r="AO39" i="36" s="1"/>
  <c r="B5" i="20"/>
  <c r="AQ17" i="36" s="1"/>
  <c r="AO17" i="36" s="1"/>
  <c r="B10" i="20"/>
  <c r="AQ22" i="36" s="1"/>
  <c r="AO22" i="36" s="1"/>
  <c r="B7" i="20"/>
  <c r="AQ19" i="36" s="1"/>
  <c r="AO19" i="36" s="1"/>
  <c r="B8" i="20"/>
  <c r="AQ20" i="36" s="1"/>
  <c r="AO20" i="36" s="1"/>
  <c r="B18" i="20"/>
  <c r="AQ30" i="36" s="1"/>
  <c r="AO30" i="36" s="1"/>
  <c r="B29" i="20"/>
  <c r="AQ41" i="36" s="1"/>
  <c r="AO41" i="36" s="1"/>
  <c r="B15" i="20"/>
  <c r="AQ27" i="36" s="1"/>
  <c r="AO27" i="36" s="1"/>
  <c r="B16" i="20"/>
  <c r="AQ28" i="36" s="1"/>
  <c r="AO28" i="36" s="1"/>
  <c r="B26" i="20"/>
  <c r="AQ38" i="36" s="1"/>
  <c r="AO38" i="36" s="1"/>
  <c r="B4" i="20"/>
  <c r="AQ16" i="36" s="1"/>
  <c r="AO16" i="36" s="1"/>
  <c r="B21" i="20"/>
  <c r="AQ33" i="36" s="1"/>
  <c r="AO33" i="36" s="1"/>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B25" i="36"/>
  <c r="B15" i="36"/>
  <c r="B42" i="36"/>
  <c r="B20" i="36"/>
  <c r="B34" i="36"/>
  <c r="B35" i="36"/>
  <c r="B30" i="36"/>
  <c r="B40" i="36"/>
  <c r="B39" i="36"/>
  <c r="B32" i="36"/>
  <c r="B36" i="36"/>
  <c r="B24" i="36"/>
  <c r="B38" i="36"/>
  <c r="B43" i="36"/>
  <c r="B23" i="36"/>
  <c r="B26" i="36"/>
  <c r="B16" i="36"/>
  <c r="B19" i="36"/>
  <c r="B22" i="36"/>
  <c r="B41" i="36"/>
  <c r="B21" i="36"/>
  <c r="B37" i="36"/>
  <c r="B33" i="36"/>
  <c r="B17" i="36"/>
  <c r="AO15" i="36" l="1"/>
  <c r="AB136" i="168"/>
  <c r="AB179" i="168"/>
  <c r="W136" i="168"/>
  <c r="W179" i="168"/>
  <c r="R93" i="168"/>
  <c r="R136" i="168"/>
  <c r="W50" i="168"/>
  <c r="W93" i="168"/>
  <c r="AB50" i="168"/>
  <c r="AB93" i="168"/>
  <c r="R50" i="168"/>
  <c r="N7" i="8"/>
  <c r="B18" i="36"/>
  <c r="B29" i="36"/>
  <c r="B28" i="36"/>
  <c r="B31" i="36"/>
  <c r="B27" i="36"/>
  <c r="N8" i="8" l="1"/>
  <c r="AE3" i="168" s="1"/>
  <c r="AE175" i="168" s="1"/>
  <c r="W15" i="8"/>
  <c r="N15" i="8"/>
  <c r="W14" i="8"/>
  <c r="N14" i="8"/>
  <c r="W13" i="8"/>
  <c r="N13" i="8"/>
  <c r="W12" i="8"/>
  <c r="N12" i="8"/>
  <c r="W11" i="8"/>
  <c r="N11" i="8"/>
  <c r="W10" i="8"/>
  <c r="N10" i="8"/>
  <c r="N9" i="8"/>
  <c r="AE89" i="168" l="1"/>
  <c r="AE132" i="168"/>
  <c r="AE46" i="168"/>
  <c r="N16" i="8"/>
  <c r="N17" i="8"/>
  <c r="N18" i="8"/>
  <c r="N19" i="8"/>
  <c r="N20" i="8"/>
  <c r="N21" i="8"/>
  <c r="N22" i="8"/>
  <c r="N23" i="8"/>
  <c r="N24" i="8"/>
  <c r="N25" i="8"/>
  <c r="N26" i="8"/>
  <c r="N27" i="8"/>
  <c r="N28" i="8"/>
  <c r="N29" i="8"/>
  <c r="N30" i="8"/>
  <c r="N31" i="8"/>
  <c r="N32" i="8"/>
  <c r="N33" i="8"/>
  <c r="N34" i="8"/>
  <c r="N35" i="8"/>
  <c r="N36" i="8"/>
  <c r="N37" i="8"/>
  <c r="V28" i="36"/>
  <c r="V23" i="36"/>
  <c r="V38" i="36"/>
  <c r="V26" i="36"/>
  <c r="V35" i="36"/>
  <c r="V34" i="36"/>
  <c r="V27" i="36"/>
  <c r="V36" i="36"/>
  <c r="V32" i="36"/>
  <c r="V19" i="36"/>
  <c r="V39" i="36"/>
  <c r="V30" i="36"/>
  <c r="V41" i="36"/>
  <c r="V15" i="36"/>
  <c r="V37" i="36"/>
  <c r="V17" i="36"/>
  <c r="V31" i="36"/>
  <c r="V22" i="36"/>
  <c r="V43" i="36"/>
  <c r="V21" i="36"/>
  <c r="V25" i="36"/>
  <c r="V40" i="36"/>
  <c r="V42" i="36"/>
  <c r="V18" i="36"/>
  <c r="V24" i="36"/>
  <c r="V33" i="36"/>
  <c r="V20" i="36"/>
  <c r="V16" i="36"/>
  <c r="V29" i="36"/>
  <c r="F100" i="13" l="1"/>
  <c r="F101" i="13" s="1"/>
  <c r="F102" i="13" s="1"/>
  <c r="F103" i="13" s="1"/>
  <c r="F104" i="13" s="1"/>
  <c r="F105" i="13" s="1"/>
  <c r="F106" i="13" s="1"/>
  <c r="F107" i="13" s="1"/>
  <c r="F108" i="13" s="1"/>
  <c r="F109" i="13" s="1"/>
  <c r="F110" i="13" s="1"/>
  <c r="F111" i="13" s="1"/>
  <c r="F112" i="13" s="1"/>
  <c r="F113" i="13" s="1"/>
  <c r="F114" i="13" s="1"/>
  <c r="F115" i="13" s="1"/>
  <c r="F116" i="13" s="1"/>
  <c r="F117" i="13" s="1"/>
  <c r="F118" i="13" s="1"/>
  <c r="F119" i="13" s="1"/>
  <c r="F120" i="13" s="1"/>
  <c r="F121" i="13" s="1"/>
  <c r="F122" i="13" s="1"/>
  <c r="F123" i="13" s="1"/>
  <c r="F124" i="13" s="1"/>
  <c r="F125" i="13" s="1"/>
  <c r="F126" i="13" s="1"/>
  <c r="F127" i="13" s="1"/>
  <c r="F128" i="13" s="1"/>
  <c r="F129" i="13" s="1"/>
  <c r="F130" i="13" s="1"/>
  <c r="F131" i="13" s="1"/>
  <c r="F132" i="13" s="1"/>
  <c r="F133" i="13" s="1"/>
  <c r="F134" i="13" s="1"/>
  <c r="F135" i="13" s="1"/>
  <c r="F136" i="13" s="1"/>
  <c r="F137" i="13" s="1"/>
  <c r="F138" i="13" s="1"/>
  <c r="F139" i="13" s="1"/>
  <c r="F140" i="13" s="1"/>
  <c r="F141" i="13" s="1"/>
  <c r="F142" i="13" s="1"/>
  <c r="F143" i="13" s="1"/>
  <c r="F144" i="13" s="1"/>
  <c r="F145" i="13" s="1"/>
  <c r="F146" i="13" s="1"/>
  <c r="V55" i="11" l="1"/>
  <c r="V52" i="11"/>
  <c r="X50" i="11"/>
  <c r="V48" i="11"/>
  <c r="V46" i="11"/>
  <c r="V43" i="11"/>
  <c r="W42" i="11"/>
  <c r="W16" i="8" l="1"/>
  <c r="W17" i="8"/>
  <c r="W18" i="8"/>
  <c r="W19" i="8"/>
  <c r="W20" i="8"/>
  <c r="W21" i="8"/>
  <c r="W22" i="8"/>
  <c r="W23" i="8"/>
  <c r="W24" i="8"/>
  <c r="W25" i="8"/>
  <c r="W26" i="8"/>
  <c r="W27" i="8"/>
  <c r="W28" i="8"/>
  <c r="W29" i="8"/>
  <c r="W30" i="8"/>
  <c r="W31" i="8"/>
  <c r="W32" i="8"/>
  <c r="W33" i="8"/>
  <c r="W34" i="8"/>
  <c r="W35" i="8"/>
  <c r="W36" i="8"/>
  <c r="W37" i="8"/>
  <c r="AO14" i="36"/>
  <c r="B14" i="36"/>
  <c r="O11" i="36" l="1"/>
  <c r="F57" i="13"/>
  <c r="F58" i="13" s="1"/>
  <c r="F59" i="13" s="1"/>
  <c r="F60" i="13" s="1"/>
  <c r="F61" i="13" s="1"/>
  <c r="F62" i="13" s="1"/>
  <c r="F63" i="13" s="1"/>
  <c r="F64" i="13" s="1"/>
  <c r="F65" i="13" s="1"/>
  <c r="F66" i="13" s="1"/>
  <c r="F67" i="13" s="1"/>
  <c r="F68" i="13" s="1"/>
  <c r="F69" i="13" s="1"/>
  <c r="F70" i="13" s="1"/>
  <c r="F71" i="13" s="1"/>
  <c r="F72" i="13" s="1"/>
  <c r="F73" i="13" s="1"/>
  <c r="F74" i="13" s="1"/>
  <c r="F75" i="13" s="1"/>
  <c r="F76" i="13" s="1"/>
  <c r="F77" i="13" s="1"/>
  <c r="F78" i="13" s="1"/>
  <c r="F79" i="13" s="1"/>
  <c r="F80" i="13" s="1"/>
  <c r="F81" i="13" s="1"/>
  <c r="F82" i="13" s="1"/>
  <c r="F83" i="13" s="1"/>
  <c r="F84" i="13" s="1"/>
  <c r="F85" i="13" s="1"/>
  <c r="F86" i="13" s="1"/>
  <c r="F87" i="13" s="1"/>
  <c r="F88" i="13" s="1"/>
  <c r="F89" i="13" s="1"/>
  <c r="F90" i="13" s="1"/>
  <c r="F91" i="13" s="1"/>
  <c r="F92" i="13" s="1"/>
  <c r="F93" i="13" s="1"/>
  <c r="F94" i="13" s="1"/>
  <c r="F95" i="13" s="1"/>
  <c r="F96" i="13" s="1"/>
  <c r="F97" i="13" s="1"/>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F43" i="13" s="1"/>
  <c r="F44" i="13" s="1"/>
  <c r="F45" i="13" s="1"/>
  <c r="F46" i="13" s="1"/>
  <c r="F47" i="13" s="1"/>
  <c r="F48" i="13" s="1"/>
  <c r="F49" i="13" s="1"/>
  <c r="V14" i="36"/>
  <c r="AE11" i="36" l="1"/>
  <c r="M21" i="11" l="1"/>
</calcChain>
</file>

<file path=xl/sharedStrings.xml><?xml version="1.0" encoding="utf-8"?>
<sst xmlns="http://schemas.openxmlformats.org/spreadsheetml/2006/main" count="13803" uniqueCount="349">
  <si>
    <t>第７号様式（第１９条関係）</t>
    <rPh sb="0" eb="1">
      <t>ダイ</t>
    </rPh>
    <rPh sb="2" eb="3">
      <t>ゴウ</t>
    </rPh>
    <rPh sb="3" eb="5">
      <t>ヨウシキ</t>
    </rPh>
    <rPh sb="6" eb="7">
      <t>ダイ</t>
    </rPh>
    <rPh sb="9" eb="10">
      <t>ジョウ</t>
    </rPh>
    <rPh sb="10" eb="12">
      <t>カンケイ</t>
    </rPh>
    <phoneticPr fontId="3"/>
  </si>
  <si>
    <t>受給者
番号</t>
    <rPh sb="0" eb="3">
      <t>ジュキュウシャ</t>
    </rPh>
    <rPh sb="4" eb="6">
      <t>バンゴウ</t>
    </rPh>
    <phoneticPr fontId="3"/>
  </si>
  <si>
    <t>利用者等氏名</t>
    <rPh sb="0" eb="3">
      <t>リヨウシャ</t>
    </rPh>
    <rPh sb="3" eb="4">
      <t>トウ</t>
    </rPh>
    <rPh sb="4" eb="6">
      <t>シメイ</t>
    </rPh>
    <phoneticPr fontId="3"/>
  </si>
  <si>
    <t>年齢</t>
    <rPh sb="0" eb="2">
      <t>ネンレイ</t>
    </rPh>
    <phoneticPr fontId="3"/>
  </si>
  <si>
    <t>移動支援事業指定事業所番号</t>
    <rPh sb="0" eb="2">
      <t>イドウ</t>
    </rPh>
    <rPh sb="2" eb="4">
      <t>シエン</t>
    </rPh>
    <rPh sb="4" eb="6">
      <t>ジギョウ</t>
    </rPh>
    <rPh sb="6" eb="8">
      <t>シテイ</t>
    </rPh>
    <rPh sb="8" eb="11">
      <t>ジギョウショ</t>
    </rPh>
    <rPh sb="11" eb="13">
      <t>バンゴウ</t>
    </rPh>
    <phoneticPr fontId="3"/>
  </si>
  <si>
    <t>（児童氏名）</t>
    <rPh sb="1" eb="2">
      <t>ジ</t>
    </rPh>
    <rPh sb="2" eb="3">
      <t>ワラベ</t>
    </rPh>
    <rPh sb="3" eb="4">
      <t>シ</t>
    </rPh>
    <rPh sb="4" eb="5">
      <t>メイ</t>
    </rPh>
    <phoneticPr fontId="3"/>
  </si>
  <si>
    <t>才</t>
    <rPh sb="0" eb="1">
      <t>サイ</t>
    </rPh>
    <phoneticPr fontId="3"/>
  </si>
  <si>
    <t>決定
支給量</t>
    <rPh sb="0" eb="2">
      <t>ケッテイ</t>
    </rPh>
    <rPh sb="3" eb="5">
      <t>シキュウ</t>
    </rPh>
    <rPh sb="5" eb="6">
      <t>リョウ</t>
    </rPh>
    <phoneticPr fontId="3"/>
  </si>
  <si>
    <t>契約
支給量</t>
    <rPh sb="0" eb="2">
      <t>ケイヤク</t>
    </rPh>
    <rPh sb="3" eb="5">
      <t>シキュウ</t>
    </rPh>
    <rPh sb="5" eb="6">
      <t>リョウ</t>
    </rPh>
    <phoneticPr fontId="3"/>
  </si>
  <si>
    <t>事業所名</t>
    <rPh sb="0" eb="3">
      <t>ジギョウショ</t>
    </rPh>
    <rPh sb="3" eb="4">
      <t>メイ</t>
    </rPh>
    <phoneticPr fontId="3"/>
  </si>
  <si>
    <t>時間／月</t>
    <rPh sb="0" eb="2">
      <t>ジカン</t>
    </rPh>
    <rPh sb="3" eb="4">
      <t>ツキ</t>
    </rPh>
    <phoneticPr fontId="3"/>
  </si>
  <si>
    <t>利用者負担上限月額</t>
    <rPh sb="0" eb="3">
      <t>リヨウシャ</t>
    </rPh>
    <rPh sb="3" eb="5">
      <t>フタン</t>
    </rPh>
    <rPh sb="5" eb="7">
      <t>ジョウゲン</t>
    </rPh>
    <rPh sb="7" eb="8">
      <t>ツキ</t>
    </rPh>
    <rPh sb="8" eb="9">
      <t>ガク</t>
    </rPh>
    <phoneticPr fontId="3"/>
  </si>
  <si>
    <t>円</t>
    <rPh sb="0" eb="1">
      <t>エン</t>
    </rPh>
    <phoneticPr fontId="3"/>
  </si>
  <si>
    <t>日付</t>
    <rPh sb="0" eb="2">
      <t>ヒヅケ</t>
    </rPh>
    <phoneticPr fontId="3"/>
  </si>
  <si>
    <t>曜日</t>
    <rPh sb="0" eb="2">
      <t>ヨウビ</t>
    </rPh>
    <phoneticPr fontId="3"/>
  </si>
  <si>
    <t>種別</t>
    <rPh sb="0" eb="2">
      <t>シュベツ</t>
    </rPh>
    <phoneticPr fontId="3"/>
  </si>
  <si>
    <t>サービス内容</t>
    <rPh sb="4" eb="6">
      <t>ナイヨウ</t>
    </rPh>
    <phoneticPr fontId="3"/>
  </si>
  <si>
    <t>サービス提供時間</t>
    <rPh sb="4" eb="6">
      <t>テイキョウ</t>
    </rPh>
    <rPh sb="6" eb="8">
      <t>ジカン</t>
    </rPh>
    <phoneticPr fontId="3"/>
  </si>
  <si>
    <t>算定
時間数</t>
    <rPh sb="0" eb="2">
      <t>サンテイ</t>
    </rPh>
    <rPh sb="3" eb="5">
      <t>ジカン</t>
    </rPh>
    <rPh sb="5" eb="6">
      <t>スウ</t>
    </rPh>
    <phoneticPr fontId="3"/>
  </si>
  <si>
    <t>サービス費</t>
    <rPh sb="4" eb="5">
      <t>ヒ</t>
    </rPh>
    <phoneticPr fontId="3"/>
  </si>
  <si>
    <t>利用者
負担額</t>
    <rPh sb="0" eb="3">
      <t>リヨウシャ</t>
    </rPh>
    <rPh sb="4" eb="6">
      <t>フタン</t>
    </rPh>
    <rPh sb="6" eb="7">
      <t>ガク</t>
    </rPh>
    <phoneticPr fontId="3"/>
  </si>
  <si>
    <t>開始</t>
    <rPh sb="0" eb="2">
      <t>カイシ</t>
    </rPh>
    <phoneticPr fontId="3"/>
  </si>
  <si>
    <t xml:space="preserve"> 終了</t>
    <rPh sb="1" eb="3">
      <t>シュウリョウ</t>
    </rPh>
    <phoneticPr fontId="3"/>
  </si>
  <si>
    <t>提供</t>
    <rPh sb="0" eb="2">
      <t>テイキョウ</t>
    </rPh>
    <phoneticPr fontId="3"/>
  </si>
  <si>
    <t>始点</t>
    <rPh sb="0" eb="2">
      <t>シテン</t>
    </rPh>
    <phoneticPr fontId="3"/>
  </si>
  <si>
    <t>目的地</t>
    <rPh sb="0" eb="3">
      <t>モクテキチ</t>
    </rPh>
    <phoneticPr fontId="3"/>
  </si>
  <si>
    <t>終点</t>
    <rPh sb="0" eb="2">
      <t>シュウテン</t>
    </rPh>
    <phoneticPr fontId="3"/>
  </si>
  <si>
    <t xml:space="preserve"> 時刻</t>
    <rPh sb="1" eb="3">
      <t>ジコク</t>
    </rPh>
    <phoneticPr fontId="3"/>
  </si>
  <si>
    <t>時間数</t>
    <rPh sb="0" eb="3">
      <t>ジカンスウ</t>
    </rPh>
    <phoneticPr fontId="3"/>
  </si>
  <si>
    <t>算定時間数合計</t>
    <rPh sb="0" eb="2">
      <t>サンテイ</t>
    </rPh>
    <rPh sb="2" eb="5">
      <t>ジカンスウ</t>
    </rPh>
    <rPh sb="5" eb="7">
      <t>ゴウケイ</t>
    </rPh>
    <phoneticPr fontId="3"/>
  </si>
  <si>
    <t>サービス費合計</t>
    <rPh sb="4" eb="5">
      <t>ヒ</t>
    </rPh>
    <rPh sb="5" eb="7">
      <t>ゴウケイ</t>
    </rPh>
    <phoneticPr fontId="3"/>
  </si>
  <si>
    <t>利用者負担合計</t>
    <rPh sb="0" eb="3">
      <t>リヨウシャ</t>
    </rPh>
    <rPh sb="3" eb="5">
      <t>フタン</t>
    </rPh>
    <rPh sb="5" eb="7">
      <t>ゴウケイ</t>
    </rPh>
    <phoneticPr fontId="3"/>
  </si>
  <si>
    <t>市請求金額</t>
    <rPh sb="0" eb="1">
      <t>シ</t>
    </rPh>
    <rPh sb="1" eb="3">
      <t>セイキュウ</t>
    </rPh>
    <rPh sb="3" eb="5">
      <t>キンガク</t>
    </rPh>
    <phoneticPr fontId="3"/>
  </si>
  <si>
    <t>利用者
確認欄</t>
    <rPh sb="0" eb="3">
      <t>リヨウシャ</t>
    </rPh>
    <rPh sb="4" eb="6">
      <t>カクニン</t>
    </rPh>
    <rPh sb="6" eb="7">
      <t>ラン</t>
    </rPh>
    <phoneticPr fontId="3"/>
  </si>
  <si>
    <t>サービス提供者　確認欄</t>
    <rPh sb="4" eb="7">
      <t>テイキョウシャ</t>
    </rPh>
    <rPh sb="8" eb="10">
      <t>カクニン</t>
    </rPh>
    <rPh sb="10" eb="11">
      <t>ラン</t>
    </rPh>
    <phoneticPr fontId="3"/>
  </si>
  <si>
    <t>請求年月</t>
    <rPh sb="0" eb="2">
      <t>セイキュウ</t>
    </rPh>
    <rPh sb="2" eb="4">
      <t>ネンゲツ</t>
    </rPh>
    <phoneticPr fontId="2"/>
  </si>
  <si>
    <t>受給者番号</t>
    <rPh sb="0" eb="3">
      <t>ジュキュウシャ</t>
    </rPh>
    <rPh sb="3" eb="5">
      <t>バンゴウ</t>
    </rPh>
    <phoneticPr fontId="2"/>
  </si>
  <si>
    <t>令和　　　　　年　　　　　月　　　　　日</t>
    <rPh sb="0" eb="2">
      <t>レイワ</t>
    </rPh>
    <rPh sb="7" eb="8">
      <t>ネン</t>
    </rPh>
    <rPh sb="13" eb="14">
      <t>ガツ</t>
    </rPh>
    <rPh sb="19" eb="20">
      <t>ニチ</t>
    </rPh>
    <phoneticPr fontId="7"/>
  </si>
  <si>
    <t>請　　求　　書</t>
    <rPh sb="0" eb="1">
      <t>ショウ</t>
    </rPh>
    <rPh sb="3" eb="4">
      <t>モトム</t>
    </rPh>
    <rPh sb="6" eb="7">
      <t>ショ</t>
    </rPh>
    <phoneticPr fontId="7"/>
  </si>
  <si>
    <t>金　額</t>
    <rPh sb="0" eb="1">
      <t>キン</t>
    </rPh>
    <rPh sb="2" eb="3">
      <t>ガク</t>
    </rPh>
    <phoneticPr fontId="7"/>
  </si>
  <si>
    <t>上記の金額を請求します。</t>
    <phoneticPr fontId="7"/>
  </si>
  <si>
    <t>（あて先）奈良市長</t>
    <phoneticPr fontId="7"/>
  </si>
  <si>
    <t>〒</t>
    <phoneticPr fontId="7"/>
  </si>
  <si>
    <t>住所</t>
    <phoneticPr fontId="7"/>
  </si>
  <si>
    <t>名称</t>
    <rPh sb="0" eb="2">
      <t>メイショウ</t>
    </rPh>
    <phoneticPr fontId="7"/>
  </si>
  <si>
    <t>代表者氏名</t>
    <rPh sb="0" eb="2">
      <t>ダイヒョウ</t>
    </rPh>
    <rPh sb="2" eb="3">
      <t>シャ</t>
    </rPh>
    <rPh sb="3" eb="5">
      <t>シメイ</t>
    </rPh>
    <phoneticPr fontId="7"/>
  </si>
  <si>
    <t>㊞</t>
    <phoneticPr fontId="7"/>
  </si>
  <si>
    <t>電話番号</t>
    <rPh sb="0" eb="2">
      <t>デンワ</t>
    </rPh>
    <rPh sb="2" eb="4">
      <t>バンゴウ</t>
    </rPh>
    <phoneticPr fontId="7"/>
  </si>
  <si>
    <t>利　用　者　氏　名</t>
    <rPh sb="0" eb="1">
      <t>リ</t>
    </rPh>
    <rPh sb="2" eb="3">
      <t>ヨウ</t>
    </rPh>
    <rPh sb="4" eb="5">
      <t>シャ</t>
    </rPh>
    <rPh sb="6" eb="7">
      <t>シ</t>
    </rPh>
    <rPh sb="8" eb="9">
      <t>メイ</t>
    </rPh>
    <phoneticPr fontId="7"/>
  </si>
  <si>
    <t>金　　額</t>
    <rPh sb="0" eb="1">
      <t>キン</t>
    </rPh>
    <rPh sb="3" eb="4">
      <t>ガク</t>
    </rPh>
    <phoneticPr fontId="7"/>
  </si>
  <si>
    <t>事業所名</t>
    <rPh sb="0" eb="2">
      <t>ジギョウ</t>
    </rPh>
    <rPh sb="3" eb="4">
      <t>メイ</t>
    </rPh>
    <phoneticPr fontId="7"/>
  </si>
  <si>
    <t>利用者等氏名</t>
    <rPh sb="0" eb="2">
      <t>リヨウ</t>
    </rPh>
    <rPh sb="2" eb="3">
      <t>シャ</t>
    </rPh>
    <rPh sb="3" eb="4">
      <t>トウ</t>
    </rPh>
    <rPh sb="4" eb="6">
      <t>シメイ</t>
    </rPh>
    <phoneticPr fontId="2"/>
  </si>
  <si>
    <t>児童氏名</t>
    <rPh sb="0" eb="2">
      <t>ジドウ</t>
    </rPh>
    <rPh sb="2" eb="4">
      <t>シメイ</t>
    </rPh>
    <phoneticPr fontId="2"/>
  </si>
  <si>
    <t>生年月日</t>
    <rPh sb="0" eb="2">
      <t>セイネン</t>
    </rPh>
    <rPh sb="2" eb="4">
      <t>ガッピ</t>
    </rPh>
    <phoneticPr fontId="2"/>
  </si>
  <si>
    <t>決定サービス区分</t>
    <rPh sb="0" eb="2">
      <t>ケッテイ</t>
    </rPh>
    <rPh sb="6" eb="8">
      <t>クブン</t>
    </rPh>
    <phoneticPr fontId="2"/>
  </si>
  <si>
    <t>利用者
負担区分</t>
    <rPh sb="0" eb="3">
      <t>リヨウシャ</t>
    </rPh>
    <rPh sb="4" eb="6">
      <t>フタン</t>
    </rPh>
    <rPh sb="6" eb="8">
      <t>クブン</t>
    </rPh>
    <phoneticPr fontId="2"/>
  </si>
  <si>
    <t>0123456789</t>
    <phoneticPr fontId="2"/>
  </si>
  <si>
    <r>
      <t xml:space="preserve">年齢
</t>
    </r>
    <r>
      <rPr>
        <sz val="9"/>
        <color theme="1"/>
        <rFont val="ＭＳ Ｐゴシック"/>
        <family val="3"/>
        <charset val="128"/>
      </rPr>
      <t>(歳)</t>
    </r>
    <rPh sb="0" eb="2">
      <t>ネンレイ</t>
    </rPh>
    <rPh sb="4" eb="5">
      <t>サイ</t>
    </rPh>
    <phoneticPr fontId="2"/>
  </si>
  <si>
    <r>
      <t xml:space="preserve">決定支給量
</t>
    </r>
    <r>
      <rPr>
        <sz val="9"/>
        <color theme="1"/>
        <rFont val="ＭＳ Ｐゴシック"/>
        <family val="3"/>
        <charset val="128"/>
      </rPr>
      <t>(時間/月)</t>
    </r>
    <rPh sb="0" eb="2">
      <t>ケッテイ</t>
    </rPh>
    <rPh sb="2" eb="4">
      <t>シキュウ</t>
    </rPh>
    <rPh sb="4" eb="5">
      <t>リョウ</t>
    </rPh>
    <rPh sb="7" eb="9">
      <t>ジカン</t>
    </rPh>
    <rPh sb="10" eb="11">
      <t>ツキ</t>
    </rPh>
    <phoneticPr fontId="2"/>
  </si>
  <si>
    <r>
      <t xml:space="preserve">契約支給量
</t>
    </r>
    <r>
      <rPr>
        <sz val="9"/>
        <color theme="1"/>
        <rFont val="ＭＳ Ｐゴシック"/>
        <family val="3"/>
        <charset val="128"/>
      </rPr>
      <t>(時間/月)</t>
    </r>
    <rPh sb="0" eb="2">
      <t>ケイヤク</t>
    </rPh>
    <rPh sb="2" eb="4">
      <t>シキュウ</t>
    </rPh>
    <rPh sb="4" eb="5">
      <t>リョウ</t>
    </rPh>
    <rPh sb="7" eb="9">
      <t>ジカン</t>
    </rPh>
    <rPh sb="10" eb="11">
      <t>ツキ</t>
    </rPh>
    <phoneticPr fontId="2"/>
  </si>
  <si>
    <t>個別支援型（身介有）/個別支援型（身介無）/施設等利用型/大学修学支援型</t>
    <rPh sb="0" eb="1">
      <t>コ</t>
    </rPh>
    <phoneticPr fontId="2"/>
  </si>
  <si>
    <t>住所</t>
    <rPh sb="0" eb="2">
      <t>ジュウショ</t>
    </rPh>
    <phoneticPr fontId="2"/>
  </si>
  <si>
    <t>代表者肩書</t>
    <rPh sb="0" eb="3">
      <t>ダイヒョウシャ</t>
    </rPh>
    <rPh sb="3" eb="5">
      <t>カタガキ</t>
    </rPh>
    <phoneticPr fontId="2"/>
  </si>
  <si>
    <t>代表者氏名</t>
    <rPh sb="0" eb="3">
      <t>ダイヒョウシャ</t>
    </rPh>
    <rPh sb="3" eb="5">
      <t>シメイ</t>
    </rPh>
    <phoneticPr fontId="2"/>
  </si>
  <si>
    <t>サービス提供年月</t>
    <rPh sb="4" eb="6">
      <t>テイキョウ</t>
    </rPh>
    <rPh sb="6" eb="8">
      <t>ネンゲツ</t>
    </rPh>
    <phoneticPr fontId="2"/>
  </si>
  <si>
    <t>年</t>
    <rPh sb="0" eb="1">
      <t>ネン</t>
    </rPh>
    <phoneticPr fontId="2"/>
  </si>
  <si>
    <t>月</t>
    <rPh sb="0" eb="1">
      <t>ガツ</t>
    </rPh>
    <phoneticPr fontId="2"/>
  </si>
  <si>
    <t>例</t>
    <rPh sb="0" eb="1">
      <t>レイ</t>
    </rPh>
    <phoneticPr fontId="2"/>
  </si>
  <si>
    <t>事業所における契約支給量</t>
    <rPh sb="0" eb="3">
      <t>ジギョウショ</t>
    </rPh>
    <rPh sb="7" eb="9">
      <t>ケイヤク</t>
    </rPh>
    <rPh sb="9" eb="11">
      <t>シキュウ</t>
    </rPh>
    <rPh sb="11" eb="12">
      <t>リョウ</t>
    </rPh>
    <phoneticPr fontId="2"/>
  </si>
  <si>
    <t>決定通知記載の決定支給量</t>
    <rPh sb="0" eb="2">
      <t>ケッテイ</t>
    </rPh>
    <rPh sb="2" eb="4">
      <t>ツウチ</t>
    </rPh>
    <rPh sb="4" eb="6">
      <t>キサイ</t>
    </rPh>
    <rPh sb="7" eb="9">
      <t>ケッテイ</t>
    </rPh>
    <rPh sb="9" eb="11">
      <t>シキュウ</t>
    </rPh>
    <rPh sb="11" eb="12">
      <t>リョウ</t>
    </rPh>
    <phoneticPr fontId="2"/>
  </si>
  <si>
    <t>利用者
№</t>
    <rPh sb="0" eb="3">
      <t>リヨウシャ</t>
    </rPh>
    <phoneticPr fontId="2"/>
  </si>
  <si>
    <t>利用者№</t>
    <rPh sb="0" eb="3">
      <t>リヨウシャ</t>
    </rPh>
    <phoneticPr fontId="2"/>
  </si>
  <si>
    <t>除外</t>
    <rPh sb="0" eb="2">
      <t>ジョガイ</t>
    </rPh>
    <phoneticPr fontId="3"/>
  </si>
  <si>
    <t>時刻</t>
    <rPh sb="0" eb="2">
      <t>ジコク</t>
    </rPh>
    <phoneticPr fontId="3"/>
  </si>
  <si>
    <t>項目コード</t>
    <rPh sb="0" eb="2">
      <t>コウモク</t>
    </rPh>
    <phoneticPr fontId="2"/>
  </si>
  <si>
    <t>時間数</t>
    <rPh sb="0" eb="3">
      <t>ジカンスウ</t>
    </rPh>
    <phoneticPr fontId="2"/>
  </si>
  <si>
    <t>単価</t>
    <rPh sb="0" eb="2">
      <t>タンカ</t>
    </rPh>
    <phoneticPr fontId="2"/>
  </si>
  <si>
    <t>検索用</t>
    <rPh sb="0" eb="3">
      <t>ケンサクヨウ</t>
    </rPh>
    <phoneticPr fontId="2"/>
  </si>
  <si>
    <t>分として</t>
    <rPh sb="0" eb="1">
      <t>ブン</t>
    </rPh>
    <phoneticPr fontId="7"/>
  </si>
  <si>
    <t>個別支援型（身介有）</t>
    <phoneticPr fontId="2"/>
  </si>
  <si>
    <t>月分</t>
    <rPh sb="0" eb="1">
      <t>ガツ</t>
    </rPh>
    <rPh sb="1" eb="2">
      <t>ブン</t>
    </rPh>
    <phoneticPr fontId="2"/>
  </si>
  <si>
    <t>奈良市移動支援事業利用実績記録表</t>
    <rPh sb="0" eb="3">
      <t>ナラシ</t>
    </rPh>
    <rPh sb="3" eb="5">
      <t>イドウ</t>
    </rPh>
    <rPh sb="5" eb="7">
      <t>シエン</t>
    </rPh>
    <rPh sb="7" eb="9">
      <t>ジギョウ</t>
    </rPh>
    <rPh sb="9" eb="11">
      <t>リヨウ</t>
    </rPh>
    <rPh sb="11" eb="13">
      <t>ジッセキ</t>
    </rPh>
    <rPh sb="13" eb="15">
      <t>キロク</t>
    </rPh>
    <rPh sb="15" eb="16">
      <t>ヒョウ</t>
    </rPh>
    <phoneticPr fontId="2"/>
  </si>
  <si>
    <t>負担</t>
    <rPh sb="0" eb="2">
      <t>フタン</t>
    </rPh>
    <phoneticPr fontId="2"/>
  </si>
  <si>
    <t>身介</t>
    <rPh sb="0" eb="1">
      <t>ミ</t>
    </rPh>
    <rPh sb="1" eb="2">
      <t>カイ</t>
    </rPh>
    <phoneticPr fontId="2"/>
  </si>
  <si>
    <t>市請求金額</t>
    <rPh sb="0" eb="1">
      <t>シ</t>
    </rPh>
    <rPh sb="1" eb="3">
      <t>セイキュウ</t>
    </rPh>
    <rPh sb="3" eb="5">
      <t>キンガク</t>
    </rPh>
    <phoneticPr fontId="2"/>
  </si>
  <si>
    <t>算定時間数合計</t>
    <rPh sb="0" eb="2">
      <t>サンテイ</t>
    </rPh>
    <rPh sb="2" eb="5">
      <t>ジカンスウ</t>
    </rPh>
    <rPh sb="5" eb="7">
      <t>ゴウケイ</t>
    </rPh>
    <phoneticPr fontId="2"/>
  </si>
  <si>
    <t>サービス費合計</t>
    <phoneticPr fontId="2"/>
  </si>
  <si>
    <t>利用者負担合計</t>
    <phoneticPr fontId="2"/>
  </si>
  <si>
    <t>10％/0％/0円</t>
    <rPh sb="8" eb="9">
      <t>エン</t>
    </rPh>
    <phoneticPr fontId="2"/>
  </si>
  <si>
    <t>利用者
負担額</t>
    <rPh sb="0" eb="3">
      <t>リヨウシャ</t>
    </rPh>
    <rPh sb="4" eb="6">
      <t>フタン</t>
    </rPh>
    <rPh sb="6" eb="7">
      <t>ガク</t>
    </rPh>
    <phoneticPr fontId="2"/>
  </si>
  <si>
    <t>10%</t>
  </si>
  <si>
    <t>請求有無</t>
    <rPh sb="0" eb="2">
      <t>セイキュウ</t>
    </rPh>
    <rPh sb="2" eb="4">
      <t>ウム</t>
    </rPh>
    <phoneticPr fontId="2"/>
  </si>
  <si>
    <t>名称（法人名）</t>
    <rPh sb="0" eb="2">
      <t>メイショウ</t>
    </rPh>
    <rPh sb="3" eb="5">
      <t>ホウジン</t>
    </rPh>
    <rPh sb="5" eb="6">
      <t>メイ</t>
    </rPh>
    <phoneticPr fontId="2"/>
  </si>
  <si>
    <t>名称（事業所名）</t>
    <rPh sb="0" eb="2">
      <t>メイショウ</t>
    </rPh>
    <rPh sb="3" eb="6">
      <t>ジギョウショ</t>
    </rPh>
    <rPh sb="6" eb="7">
      <t>メイ</t>
    </rPh>
    <phoneticPr fontId="2"/>
  </si>
  <si>
    <t>明細№</t>
    <rPh sb="0" eb="2">
      <t>メイサイ</t>
    </rPh>
    <phoneticPr fontId="2"/>
  </si>
  <si>
    <r>
      <t xml:space="preserve">郵便番号
</t>
    </r>
    <r>
      <rPr>
        <sz val="10"/>
        <color theme="1"/>
        <rFont val="ＭＳ Ｐゴシック"/>
        <family val="3"/>
        <charset val="128"/>
      </rPr>
      <t>※○○○-○○○○</t>
    </r>
    <rPh sb="0" eb="4">
      <t>ユウビンバンゴウ</t>
    </rPh>
    <phoneticPr fontId="2"/>
  </si>
  <si>
    <t>10桁の数字を入力
（先頭の0を含む）</t>
    <rPh sb="2" eb="3">
      <t>ケタ</t>
    </rPh>
    <rPh sb="4" eb="6">
      <t>スウジ</t>
    </rPh>
    <rPh sb="7" eb="9">
      <t>ニュウリョク</t>
    </rPh>
    <rPh sb="11" eb="13">
      <t>セントウ</t>
    </rPh>
    <rPh sb="16" eb="17">
      <t>フク</t>
    </rPh>
    <phoneticPr fontId="2"/>
  </si>
  <si>
    <t>奈良　太郎</t>
    <rPh sb="0" eb="2">
      <t>ナラ</t>
    </rPh>
    <rPh sb="3" eb="5">
      <t>タロウ</t>
    </rPh>
    <phoneticPr fontId="2"/>
  </si>
  <si>
    <t>作業用</t>
    <rPh sb="0" eb="3">
      <t>サギョウヨウ</t>
    </rPh>
    <phoneticPr fontId="2"/>
  </si>
  <si>
    <t>№</t>
    <phoneticPr fontId="2"/>
  </si>
  <si>
    <t>サービス種類コード</t>
    <rPh sb="4" eb="6">
      <t>シュルイ</t>
    </rPh>
    <phoneticPr fontId="2"/>
  </si>
  <si>
    <t>分類コード</t>
    <rPh sb="0" eb="2">
      <t>ブンルイ</t>
    </rPh>
    <phoneticPr fontId="2"/>
  </si>
  <si>
    <t>分類</t>
    <rPh sb="0" eb="2">
      <t>ブンルイ</t>
    </rPh>
    <phoneticPr fontId="2"/>
  </si>
  <si>
    <t>提供検索用</t>
    <rPh sb="0" eb="2">
      <t>テイキョウ</t>
    </rPh>
    <rPh sb="2" eb="5">
      <t>ケンサクヨウ</t>
    </rPh>
    <phoneticPr fontId="2"/>
  </si>
  <si>
    <t>有は1
無は0</t>
    <rPh sb="0" eb="1">
      <t>ユウ</t>
    </rPh>
    <rPh sb="4" eb="5">
      <t>ナ</t>
    </rPh>
    <phoneticPr fontId="2"/>
  </si>
  <si>
    <t>年月日</t>
    <rPh sb="0" eb="3">
      <t>ネンガッピ</t>
    </rPh>
    <phoneticPr fontId="2"/>
  </si>
  <si>
    <t>検索コード</t>
    <rPh sb="0" eb="2">
      <t>ケンサク</t>
    </rPh>
    <phoneticPr fontId="2"/>
  </si>
  <si>
    <t>買い物</t>
    <rPh sb="0" eb="1">
      <t>カ</t>
    </rPh>
    <rPh sb="2" eb="3">
      <t>モノ</t>
    </rPh>
    <phoneticPr fontId="2"/>
  </si>
  <si>
    <t>理容院・美容院</t>
    <rPh sb="0" eb="2">
      <t>リヨウ</t>
    </rPh>
    <rPh sb="2" eb="3">
      <t>イン</t>
    </rPh>
    <rPh sb="4" eb="7">
      <t>ビヨウイン</t>
    </rPh>
    <phoneticPr fontId="2"/>
  </si>
  <si>
    <t>学校行事・PTA活動</t>
    <rPh sb="0" eb="2">
      <t>ガッコウ</t>
    </rPh>
    <rPh sb="2" eb="4">
      <t>ギョウジ</t>
    </rPh>
    <rPh sb="8" eb="10">
      <t>カツドウ</t>
    </rPh>
    <phoneticPr fontId="2"/>
  </si>
  <si>
    <t>住居関係契約又は相談</t>
    <rPh sb="0" eb="2">
      <t>ジュウキョ</t>
    </rPh>
    <rPh sb="2" eb="4">
      <t>カンケイ</t>
    </rPh>
    <rPh sb="4" eb="6">
      <t>ケイヤク</t>
    </rPh>
    <rPh sb="6" eb="7">
      <t>マタ</t>
    </rPh>
    <rPh sb="8" eb="10">
      <t>ソウダン</t>
    </rPh>
    <phoneticPr fontId="2"/>
  </si>
  <si>
    <t>冠婚葬祭</t>
    <rPh sb="0" eb="2">
      <t>カンコン</t>
    </rPh>
    <rPh sb="2" eb="4">
      <t>ソウサイ</t>
    </rPh>
    <phoneticPr fontId="2"/>
  </si>
  <si>
    <t>余暇・スポーツ・文化活動</t>
    <rPh sb="0" eb="2">
      <t>ヨカ</t>
    </rPh>
    <rPh sb="8" eb="10">
      <t>ブンカ</t>
    </rPh>
    <rPh sb="10" eb="12">
      <t>カツドウ</t>
    </rPh>
    <phoneticPr fontId="2"/>
  </si>
  <si>
    <t>参拝・墓参り・礼拝等</t>
    <rPh sb="0" eb="2">
      <t>サンパイ</t>
    </rPh>
    <rPh sb="3" eb="4">
      <t>ハカ</t>
    </rPh>
    <rPh sb="4" eb="5">
      <t>マイ</t>
    </rPh>
    <rPh sb="7" eb="9">
      <t>レイハイ</t>
    </rPh>
    <rPh sb="9" eb="10">
      <t>トウ</t>
    </rPh>
    <phoneticPr fontId="2"/>
  </si>
  <si>
    <t>地域行事への参加</t>
    <rPh sb="0" eb="2">
      <t>チイキ</t>
    </rPh>
    <rPh sb="2" eb="4">
      <t>ギョウジ</t>
    </rPh>
    <rPh sb="6" eb="8">
      <t>サンカ</t>
    </rPh>
    <phoneticPr fontId="2"/>
  </si>
  <si>
    <t>目的:</t>
    <rPh sb="0" eb="2">
      <t>モクテキ</t>
    </rPh>
    <phoneticPr fontId="2"/>
  </si>
  <si>
    <t>金融機関手続き又は相談</t>
    <rPh sb="0" eb="2">
      <t>キンユウ</t>
    </rPh>
    <rPh sb="2" eb="4">
      <t>キカン</t>
    </rPh>
    <rPh sb="4" eb="6">
      <t>テツヅ</t>
    </rPh>
    <rPh sb="7" eb="8">
      <t>マタ</t>
    </rPh>
    <rPh sb="9" eb="11">
      <t>ソウダン</t>
    </rPh>
    <phoneticPr fontId="2"/>
  </si>
  <si>
    <t>その他（右欄に詳細を記載）</t>
    <rPh sb="2" eb="3">
      <t>タ</t>
    </rPh>
    <rPh sb="4" eb="5">
      <t>ミギ</t>
    </rPh>
    <rPh sb="5" eb="6">
      <t>ラン</t>
    </rPh>
    <rPh sb="7" eb="9">
      <t>ショウサイ</t>
    </rPh>
    <rPh sb="10" eb="12">
      <t>キサイ</t>
    </rPh>
    <phoneticPr fontId="2"/>
  </si>
  <si>
    <t>例外・８時間以上の理由等:</t>
    <rPh sb="11" eb="12">
      <t>トウ</t>
    </rPh>
    <phoneticPr fontId="2"/>
  </si>
  <si>
    <t>㊞</t>
    <phoneticPr fontId="2"/>
  </si>
  <si>
    <t>利用者　計</t>
    <rPh sb="0" eb="3">
      <t>リヨウシャ</t>
    </rPh>
    <rPh sb="4" eb="5">
      <t>ケイ</t>
    </rPh>
    <phoneticPr fontId="2"/>
  </si>
  <si>
    <t>名</t>
    <rPh sb="0" eb="1">
      <t>メイ</t>
    </rPh>
    <phoneticPr fontId="2"/>
  </si>
  <si>
    <t>合計金額</t>
    <rPh sb="0" eb="2">
      <t>ゴウケイ</t>
    </rPh>
    <rPh sb="2" eb="4">
      <t>キンガク</t>
    </rPh>
    <phoneticPr fontId="2"/>
  </si>
  <si>
    <t>時間</t>
    <rPh sb="0" eb="2">
      <t>ジカン</t>
    </rPh>
    <phoneticPr fontId="2"/>
  </si>
  <si>
    <t>サービス区分</t>
    <rPh sb="4" eb="6">
      <t>クブン</t>
    </rPh>
    <phoneticPr fontId="2"/>
  </si>
  <si>
    <t>利用者負担区分</t>
    <rPh sb="0" eb="3">
      <t>リヨウシャ</t>
    </rPh>
    <rPh sb="3" eb="5">
      <t>フタン</t>
    </rPh>
    <rPh sb="5" eb="7">
      <t>クブン</t>
    </rPh>
    <phoneticPr fontId="2"/>
  </si>
  <si>
    <t>移動　個別支援型（身介有）　　0.5H</t>
    <rPh sb="0" eb="2">
      <t>イドウ</t>
    </rPh>
    <phoneticPr fontId="2"/>
  </si>
  <si>
    <t>移動　個別支援型（身介有）　　1.0H</t>
    <rPh sb="0" eb="2">
      <t>イドウ</t>
    </rPh>
    <phoneticPr fontId="2"/>
  </si>
  <si>
    <t>移動　個別支援型（身介有）　　1.5H</t>
    <rPh sb="0" eb="2">
      <t>イドウ</t>
    </rPh>
    <phoneticPr fontId="2"/>
  </si>
  <si>
    <t>移動　個別支援型（身介有）　　2.0H</t>
    <rPh sb="0" eb="2">
      <t>イドウ</t>
    </rPh>
    <phoneticPr fontId="2"/>
  </si>
  <si>
    <t>移動　個別支援型（身介有）　　2.5H</t>
    <rPh sb="0" eb="2">
      <t>イドウ</t>
    </rPh>
    <phoneticPr fontId="2"/>
  </si>
  <si>
    <t>移動　個別支援型（身介有）　　3.0H</t>
    <rPh sb="0" eb="2">
      <t>イドウ</t>
    </rPh>
    <phoneticPr fontId="2"/>
  </si>
  <si>
    <t>移動　個別支援型（身介有）　　3.5H</t>
    <rPh sb="0" eb="2">
      <t>イドウ</t>
    </rPh>
    <phoneticPr fontId="2"/>
  </si>
  <si>
    <t>移動　個別支援型（身介有）　　4.0H</t>
    <rPh sb="0" eb="2">
      <t>イドウ</t>
    </rPh>
    <phoneticPr fontId="2"/>
  </si>
  <si>
    <t>移動　個別支援型（身介有）　　4.5H</t>
    <rPh sb="0" eb="2">
      <t>イドウ</t>
    </rPh>
    <phoneticPr fontId="2"/>
  </si>
  <si>
    <t>移動　個別支援型（身介有）　　5.0H</t>
    <rPh sb="0" eb="2">
      <t>イドウ</t>
    </rPh>
    <phoneticPr fontId="2"/>
  </si>
  <si>
    <t>移動　個別支援型（身介有）　　5.5H</t>
    <rPh sb="0" eb="2">
      <t>イドウ</t>
    </rPh>
    <phoneticPr fontId="2"/>
  </si>
  <si>
    <t>移動　個別支援型（身介有）　　6.5H</t>
    <rPh sb="0" eb="2">
      <t>イドウ</t>
    </rPh>
    <phoneticPr fontId="2"/>
  </si>
  <si>
    <t>移動　個別支援型（身介有）　　7.0H</t>
    <rPh sb="0" eb="2">
      <t>イドウ</t>
    </rPh>
    <phoneticPr fontId="2"/>
  </si>
  <si>
    <t>移動　個別支援型（身介有）　　7.5H</t>
    <rPh sb="0" eb="2">
      <t>イドウ</t>
    </rPh>
    <phoneticPr fontId="2"/>
  </si>
  <si>
    <t>移動　個別支援型（身介有）　　8.0H</t>
    <rPh sb="0" eb="2">
      <t>イドウ</t>
    </rPh>
    <phoneticPr fontId="2"/>
  </si>
  <si>
    <t>移動　個別支援型（身介有）　　8.5H</t>
    <rPh sb="0" eb="2">
      <t>イドウ</t>
    </rPh>
    <phoneticPr fontId="2"/>
  </si>
  <si>
    <t>移動　個別支援型（身介有）　　9.0H</t>
    <rPh sb="0" eb="2">
      <t>イドウ</t>
    </rPh>
    <phoneticPr fontId="2"/>
  </si>
  <si>
    <t>移動　個別支援型（身介有）　　9.5H</t>
    <rPh sb="0" eb="2">
      <t>イドウ</t>
    </rPh>
    <phoneticPr fontId="2"/>
  </si>
  <si>
    <t>移動　個別支援型（身介有）　　10.0H</t>
    <rPh sb="0" eb="2">
      <t>イドウ</t>
    </rPh>
    <phoneticPr fontId="2"/>
  </si>
  <si>
    <t>移動　個別支援型（身介有）　　10.5H</t>
    <rPh sb="0" eb="2">
      <t>イドウ</t>
    </rPh>
    <phoneticPr fontId="2"/>
  </si>
  <si>
    <t>移動　個別支援型（身介有）　　11.0H</t>
    <rPh sb="0" eb="2">
      <t>イドウ</t>
    </rPh>
    <phoneticPr fontId="2"/>
  </si>
  <si>
    <t>移動　個別支援型（身介有）　　11.5H</t>
    <rPh sb="0" eb="2">
      <t>イドウ</t>
    </rPh>
    <phoneticPr fontId="2"/>
  </si>
  <si>
    <t>移動　個別支援型（身介有）　　12.0H</t>
    <rPh sb="0" eb="2">
      <t>イドウ</t>
    </rPh>
    <phoneticPr fontId="2"/>
  </si>
  <si>
    <t>移動　個別支援型（身介有）　　12.5H</t>
    <rPh sb="0" eb="2">
      <t>イドウ</t>
    </rPh>
    <phoneticPr fontId="2"/>
  </si>
  <si>
    <t>移動　個別支援型（身介有）　　13.0H</t>
    <rPh sb="0" eb="2">
      <t>イドウ</t>
    </rPh>
    <phoneticPr fontId="2"/>
  </si>
  <si>
    <t>移動　個別支援型（身介有）　　13.5H</t>
    <rPh sb="0" eb="2">
      <t>イドウ</t>
    </rPh>
    <phoneticPr fontId="2"/>
  </si>
  <si>
    <t>移動　個別支援型（身介有）　　14.0H</t>
    <rPh sb="0" eb="2">
      <t>イドウ</t>
    </rPh>
    <phoneticPr fontId="2"/>
  </si>
  <si>
    <t>移動　個別支援型（身介有）　　14.5H</t>
    <rPh sb="0" eb="2">
      <t>イドウ</t>
    </rPh>
    <phoneticPr fontId="2"/>
  </si>
  <si>
    <t>移動　個別支援型（身介有）　　15.0H</t>
    <rPh sb="0" eb="2">
      <t>イドウ</t>
    </rPh>
    <phoneticPr fontId="2"/>
  </si>
  <si>
    <t>移動　個別支援型（身介有）　　15.5H</t>
    <rPh sb="0" eb="2">
      <t>イドウ</t>
    </rPh>
    <phoneticPr fontId="2"/>
  </si>
  <si>
    <t>移動　個別支援型（身介有）　　16.0H</t>
    <rPh sb="0" eb="2">
      <t>イドウ</t>
    </rPh>
    <phoneticPr fontId="2"/>
  </si>
  <si>
    <t>移動　個別支援型（身介有）　　16.5H</t>
    <rPh sb="0" eb="2">
      <t>イドウ</t>
    </rPh>
    <phoneticPr fontId="2"/>
  </si>
  <si>
    <t>移動　個別支援型（身介有）　　17.0H</t>
    <rPh sb="0" eb="2">
      <t>イドウ</t>
    </rPh>
    <phoneticPr fontId="2"/>
  </si>
  <si>
    <t>移動　個別支援型（身介有）　　17.5H</t>
    <rPh sb="0" eb="2">
      <t>イドウ</t>
    </rPh>
    <phoneticPr fontId="2"/>
  </si>
  <si>
    <t>移動　個別支援型（身介有）　　18.0H</t>
    <rPh sb="0" eb="2">
      <t>イドウ</t>
    </rPh>
    <phoneticPr fontId="2"/>
  </si>
  <si>
    <t>移動　個別支援型（身介有）　　18.5H</t>
    <rPh sb="0" eb="2">
      <t>イドウ</t>
    </rPh>
    <phoneticPr fontId="2"/>
  </si>
  <si>
    <t>移動　個別支援型（身介有）　　19.0H</t>
    <rPh sb="0" eb="2">
      <t>イドウ</t>
    </rPh>
    <phoneticPr fontId="2"/>
  </si>
  <si>
    <t>移動　個別支援型（身介有）　　19.5H</t>
    <rPh sb="0" eb="2">
      <t>イドウ</t>
    </rPh>
    <phoneticPr fontId="2"/>
  </si>
  <si>
    <t>移動　個別支援型（身介有）　　20.0H</t>
    <rPh sb="0" eb="2">
      <t>イドウ</t>
    </rPh>
    <phoneticPr fontId="2"/>
  </si>
  <si>
    <t>移動　個別支援型（身介有）　　20.5H</t>
    <rPh sb="0" eb="2">
      <t>イドウ</t>
    </rPh>
    <phoneticPr fontId="2"/>
  </si>
  <si>
    <t>移動　個別支援型（身介有）　　21.0H</t>
    <rPh sb="0" eb="2">
      <t>イドウ</t>
    </rPh>
    <phoneticPr fontId="2"/>
  </si>
  <si>
    <t>移動　個別支援型（身介有）　　21.5H</t>
    <rPh sb="0" eb="2">
      <t>イドウ</t>
    </rPh>
    <phoneticPr fontId="2"/>
  </si>
  <si>
    <t>移動　個別支援型（身介有）　　22.0H</t>
    <rPh sb="0" eb="2">
      <t>イドウ</t>
    </rPh>
    <phoneticPr fontId="2"/>
  </si>
  <si>
    <t>移動　個別支援型（身介有）　　22.5H</t>
    <rPh sb="0" eb="2">
      <t>イドウ</t>
    </rPh>
    <phoneticPr fontId="2"/>
  </si>
  <si>
    <t>移動　個別支援型（身介有）　　23.0H</t>
    <rPh sb="0" eb="2">
      <t>イドウ</t>
    </rPh>
    <phoneticPr fontId="2"/>
  </si>
  <si>
    <t>移動　個別支援型（身介有）　　23.5H</t>
    <rPh sb="0" eb="2">
      <t>イドウ</t>
    </rPh>
    <phoneticPr fontId="2"/>
  </si>
  <si>
    <t>移動　個別支援型（身介有）　　24.0H</t>
    <rPh sb="0" eb="2">
      <t>イドウ</t>
    </rPh>
    <phoneticPr fontId="2"/>
  </si>
  <si>
    <t>移動　個別支援型（身介無）　　0.5H</t>
    <rPh sb="0" eb="2">
      <t>イドウ</t>
    </rPh>
    <phoneticPr fontId="2"/>
  </si>
  <si>
    <t>移動　個別支援型（身介無）　　1.0H</t>
    <rPh sb="0" eb="2">
      <t>イドウ</t>
    </rPh>
    <phoneticPr fontId="2"/>
  </si>
  <si>
    <t>移動　個別支援型（身介無）　　1.5H</t>
    <rPh sb="0" eb="2">
      <t>イドウ</t>
    </rPh>
    <phoneticPr fontId="2"/>
  </si>
  <si>
    <t>移動　個別支援型（身介無）　　2.0H</t>
    <rPh sb="0" eb="2">
      <t>イドウ</t>
    </rPh>
    <phoneticPr fontId="2"/>
  </si>
  <si>
    <t>移動　個別支援型（身介無）　　2.5H</t>
    <rPh sb="0" eb="2">
      <t>イドウ</t>
    </rPh>
    <phoneticPr fontId="2"/>
  </si>
  <si>
    <t>移動　個別支援型（身介無）　　3.0H</t>
    <rPh sb="0" eb="2">
      <t>イドウ</t>
    </rPh>
    <phoneticPr fontId="2"/>
  </si>
  <si>
    <t>移動　個別支援型（身介無）　　3.5H</t>
    <rPh sb="0" eb="2">
      <t>イドウ</t>
    </rPh>
    <phoneticPr fontId="2"/>
  </si>
  <si>
    <t>移動　個別支援型（身介無）　　4.0H</t>
    <rPh sb="0" eb="2">
      <t>イドウ</t>
    </rPh>
    <phoneticPr fontId="2"/>
  </si>
  <si>
    <t>移動　個別支援型（身介無）　　4.5H</t>
    <rPh sb="0" eb="2">
      <t>イドウ</t>
    </rPh>
    <phoneticPr fontId="2"/>
  </si>
  <si>
    <t>移動　個別支援型（身介無）　　5.0H</t>
    <rPh sb="0" eb="2">
      <t>イドウ</t>
    </rPh>
    <phoneticPr fontId="2"/>
  </si>
  <si>
    <t>移動　個別支援型（身介無）　　5.5H</t>
    <rPh sb="0" eb="2">
      <t>イドウ</t>
    </rPh>
    <phoneticPr fontId="2"/>
  </si>
  <si>
    <t>移動　個別支援型（身介無）　　6.5H</t>
    <rPh sb="0" eb="2">
      <t>イドウ</t>
    </rPh>
    <phoneticPr fontId="2"/>
  </si>
  <si>
    <t>移動　個別支援型（身介無）　　7.0H</t>
    <rPh sb="0" eb="2">
      <t>イドウ</t>
    </rPh>
    <phoneticPr fontId="2"/>
  </si>
  <si>
    <t>移動　個別支援型（身介無）　　7.5H</t>
    <rPh sb="0" eb="2">
      <t>イドウ</t>
    </rPh>
    <phoneticPr fontId="2"/>
  </si>
  <si>
    <t>移動　個別支援型（身介無）　　8.0H</t>
    <rPh sb="0" eb="2">
      <t>イドウ</t>
    </rPh>
    <phoneticPr fontId="2"/>
  </si>
  <si>
    <t>移動　個別支援型（身介無）　　8.5H</t>
    <rPh sb="0" eb="2">
      <t>イドウ</t>
    </rPh>
    <phoneticPr fontId="2"/>
  </si>
  <si>
    <t>移動　個別支援型（身介無）　　9.0H</t>
    <rPh sb="0" eb="2">
      <t>イドウ</t>
    </rPh>
    <phoneticPr fontId="2"/>
  </si>
  <si>
    <t>移動　個別支援型（身介無）　　9.5H</t>
    <rPh sb="0" eb="2">
      <t>イドウ</t>
    </rPh>
    <phoneticPr fontId="2"/>
  </si>
  <si>
    <t>移動　個別支援型（身介無）　　10.0H</t>
    <rPh sb="0" eb="2">
      <t>イドウ</t>
    </rPh>
    <phoneticPr fontId="2"/>
  </si>
  <si>
    <t>移動　個別支援型（身介無）　　10.5H</t>
    <rPh sb="0" eb="2">
      <t>イドウ</t>
    </rPh>
    <phoneticPr fontId="2"/>
  </si>
  <si>
    <t>移動　個別支援型（身介無）　　11.0H</t>
    <rPh sb="0" eb="2">
      <t>イドウ</t>
    </rPh>
    <phoneticPr fontId="2"/>
  </si>
  <si>
    <t>移動　個別支援型（身介無）　　11.5H</t>
    <rPh sb="0" eb="2">
      <t>イドウ</t>
    </rPh>
    <phoneticPr fontId="2"/>
  </si>
  <si>
    <t>移動　個別支援型（身介無）　　12.0H</t>
    <rPh sb="0" eb="2">
      <t>イドウ</t>
    </rPh>
    <phoneticPr fontId="2"/>
  </si>
  <si>
    <t>移動　個別支援型（身介無）　　12.5H</t>
    <rPh sb="0" eb="2">
      <t>イドウ</t>
    </rPh>
    <phoneticPr fontId="2"/>
  </si>
  <si>
    <t>移動　個別支援型（身介無）　　13.0H</t>
    <rPh sb="0" eb="2">
      <t>イドウ</t>
    </rPh>
    <phoneticPr fontId="2"/>
  </si>
  <si>
    <t>移動　個別支援型（身介無）　　13.5H</t>
    <rPh sb="0" eb="2">
      <t>イドウ</t>
    </rPh>
    <phoneticPr fontId="2"/>
  </si>
  <si>
    <t>移動　個別支援型（身介無）　　14.0H</t>
    <rPh sb="0" eb="2">
      <t>イドウ</t>
    </rPh>
    <phoneticPr fontId="2"/>
  </si>
  <si>
    <t>移動　個別支援型（身介無）　　14.5H</t>
    <rPh sb="0" eb="2">
      <t>イドウ</t>
    </rPh>
    <phoneticPr fontId="2"/>
  </si>
  <si>
    <t>移動　個別支援型（身介無）　　15.0H</t>
    <rPh sb="0" eb="2">
      <t>イドウ</t>
    </rPh>
    <phoneticPr fontId="2"/>
  </si>
  <si>
    <t>移動　個別支援型（身介無）　　15.5H</t>
    <rPh sb="0" eb="2">
      <t>イドウ</t>
    </rPh>
    <phoneticPr fontId="2"/>
  </si>
  <si>
    <t>移動　個別支援型（身介無）　　16.0H</t>
    <rPh sb="0" eb="2">
      <t>イドウ</t>
    </rPh>
    <phoneticPr fontId="2"/>
  </si>
  <si>
    <t>移動　個別支援型（身介無）　　16.5H</t>
    <rPh sb="0" eb="2">
      <t>イドウ</t>
    </rPh>
    <phoneticPr fontId="2"/>
  </si>
  <si>
    <t>移動　個別支援型（身介無）　　17.0H</t>
    <rPh sb="0" eb="2">
      <t>イドウ</t>
    </rPh>
    <phoneticPr fontId="2"/>
  </si>
  <si>
    <t>移動　個別支援型（身介無）　　17.5H</t>
    <rPh sb="0" eb="2">
      <t>イドウ</t>
    </rPh>
    <phoneticPr fontId="2"/>
  </si>
  <si>
    <t>移動　個別支援型（身介無）　　18.0H</t>
    <rPh sb="0" eb="2">
      <t>イドウ</t>
    </rPh>
    <phoneticPr fontId="2"/>
  </si>
  <si>
    <t>移動　個別支援型（身介無）　　18.5H</t>
    <rPh sb="0" eb="2">
      <t>イドウ</t>
    </rPh>
    <phoneticPr fontId="2"/>
  </si>
  <si>
    <t>移動　個別支援型（身介無）　　19.0H</t>
    <rPh sb="0" eb="2">
      <t>イドウ</t>
    </rPh>
    <phoneticPr fontId="2"/>
  </si>
  <si>
    <t>移動　個別支援型（身介無）　　19.5H</t>
    <rPh sb="0" eb="2">
      <t>イドウ</t>
    </rPh>
    <phoneticPr fontId="2"/>
  </si>
  <si>
    <t>移動　個別支援型（身介無）　　20.0H</t>
    <rPh sb="0" eb="2">
      <t>イドウ</t>
    </rPh>
    <phoneticPr fontId="2"/>
  </si>
  <si>
    <t>移動　個別支援型（身介無）　　20.5H</t>
    <rPh sb="0" eb="2">
      <t>イドウ</t>
    </rPh>
    <phoneticPr fontId="2"/>
  </si>
  <si>
    <t>移動　個別支援型（身介無）　　21.0H</t>
    <rPh sb="0" eb="2">
      <t>イドウ</t>
    </rPh>
    <phoneticPr fontId="2"/>
  </si>
  <si>
    <t>移動　個別支援型（身介無）　　21.5H</t>
    <rPh sb="0" eb="2">
      <t>イドウ</t>
    </rPh>
    <phoneticPr fontId="2"/>
  </si>
  <si>
    <t>移動　個別支援型（身介無）　　22.0H</t>
    <rPh sb="0" eb="2">
      <t>イドウ</t>
    </rPh>
    <phoneticPr fontId="2"/>
  </si>
  <si>
    <t>移動　個別支援型（身介無）　　22.5H</t>
    <rPh sb="0" eb="2">
      <t>イドウ</t>
    </rPh>
    <phoneticPr fontId="2"/>
  </si>
  <si>
    <t>移動　個別支援型（身介無）　　23.0H</t>
    <rPh sb="0" eb="2">
      <t>イドウ</t>
    </rPh>
    <phoneticPr fontId="2"/>
  </si>
  <si>
    <t>移動　個別支援型（身介無）　　23.5H</t>
    <rPh sb="0" eb="2">
      <t>イドウ</t>
    </rPh>
    <phoneticPr fontId="2"/>
  </si>
  <si>
    <t>移動　個別支援型（身介無）　　24.0H</t>
    <rPh sb="0" eb="2">
      <t>イドウ</t>
    </rPh>
    <phoneticPr fontId="2"/>
  </si>
  <si>
    <t>移動　施設等利用型　　0.5H</t>
    <rPh sb="0" eb="2">
      <t>イドウ</t>
    </rPh>
    <phoneticPr fontId="2"/>
  </si>
  <si>
    <t>移動　大学修学支援型　　0.5H</t>
    <rPh sb="0" eb="2">
      <t>イドウ</t>
    </rPh>
    <phoneticPr fontId="2"/>
  </si>
  <si>
    <t>移動　大学修学支援型　　1.0H</t>
    <rPh sb="0" eb="2">
      <t>イドウ</t>
    </rPh>
    <phoneticPr fontId="2"/>
  </si>
  <si>
    <t>移動　大学修学支援型　　1.5H</t>
    <rPh sb="0" eb="2">
      <t>イドウ</t>
    </rPh>
    <phoneticPr fontId="2"/>
  </si>
  <si>
    <t>移動　大学修学支援型　　2.0H</t>
    <rPh sb="0" eb="2">
      <t>イドウ</t>
    </rPh>
    <phoneticPr fontId="2"/>
  </si>
  <si>
    <t>移動　大学修学支援型　　2.5H</t>
    <rPh sb="0" eb="2">
      <t>イドウ</t>
    </rPh>
    <phoneticPr fontId="2"/>
  </si>
  <si>
    <t>移動　大学修学支援型　　3.0H</t>
    <rPh sb="0" eb="2">
      <t>イドウ</t>
    </rPh>
    <phoneticPr fontId="2"/>
  </si>
  <si>
    <t>移動　大学修学支援型　　3.5H</t>
    <rPh sb="0" eb="2">
      <t>イドウ</t>
    </rPh>
    <phoneticPr fontId="2"/>
  </si>
  <si>
    <t>移動　大学修学支援型　　4.0H</t>
    <rPh sb="0" eb="2">
      <t>イドウ</t>
    </rPh>
    <phoneticPr fontId="2"/>
  </si>
  <si>
    <t>移動　大学修学支援型　　4.5H</t>
    <rPh sb="0" eb="2">
      <t>イドウ</t>
    </rPh>
    <phoneticPr fontId="2"/>
  </si>
  <si>
    <t>移動　大学修学支援型　　5.0H</t>
    <rPh sb="0" eb="2">
      <t>イドウ</t>
    </rPh>
    <phoneticPr fontId="2"/>
  </si>
  <si>
    <t>移動　大学修学支援型　　5.5H</t>
    <rPh sb="0" eb="2">
      <t>イドウ</t>
    </rPh>
    <phoneticPr fontId="2"/>
  </si>
  <si>
    <t>移動　大学修学支援型　　6.5H</t>
    <rPh sb="0" eb="2">
      <t>イドウ</t>
    </rPh>
    <phoneticPr fontId="2"/>
  </si>
  <si>
    <t>移動　大学修学支援型　　7.0H</t>
    <rPh sb="0" eb="2">
      <t>イドウ</t>
    </rPh>
    <phoneticPr fontId="2"/>
  </si>
  <si>
    <t>移動　大学修学支援型　　7.5H</t>
    <rPh sb="0" eb="2">
      <t>イドウ</t>
    </rPh>
    <phoneticPr fontId="2"/>
  </si>
  <si>
    <t>移動　大学修学支援型　　8.0H</t>
    <rPh sb="0" eb="2">
      <t>イドウ</t>
    </rPh>
    <phoneticPr fontId="2"/>
  </si>
  <si>
    <t>移動　大学修学支援型　　8.5H</t>
    <rPh sb="0" eb="2">
      <t>イドウ</t>
    </rPh>
    <phoneticPr fontId="2"/>
  </si>
  <si>
    <t>移動　大学修学支援型　　9.0H</t>
    <rPh sb="0" eb="2">
      <t>イドウ</t>
    </rPh>
    <phoneticPr fontId="2"/>
  </si>
  <si>
    <t>移動　大学修学支援型　　9.5H</t>
    <rPh sb="0" eb="2">
      <t>イドウ</t>
    </rPh>
    <phoneticPr fontId="2"/>
  </si>
  <si>
    <t>移動　大学修学支援型　　10.0H</t>
    <rPh sb="0" eb="2">
      <t>イドウ</t>
    </rPh>
    <phoneticPr fontId="2"/>
  </si>
  <si>
    <t>移動　大学修学支援型　　10.5H</t>
    <rPh sb="0" eb="2">
      <t>イドウ</t>
    </rPh>
    <phoneticPr fontId="2"/>
  </si>
  <si>
    <t>移動　大学修学支援型　　11.0H</t>
    <rPh sb="0" eb="2">
      <t>イドウ</t>
    </rPh>
    <phoneticPr fontId="2"/>
  </si>
  <si>
    <t>移動　大学修学支援型　　11.5H</t>
    <rPh sb="0" eb="2">
      <t>イドウ</t>
    </rPh>
    <phoneticPr fontId="2"/>
  </si>
  <si>
    <t>移動　大学修学支援型　　12.0H</t>
    <rPh sb="0" eb="2">
      <t>イドウ</t>
    </rPh>
    <phoneticPr fontId="2"/>
  </si>
  <si>
    <t>移動　大学修学支援型　　12.5H</t>
    <rPh sb="0" eb="2">
      <t>イドウ</t>
    </rPh>
    <phoneticPr fontId="2"/>
  </si>
  <si>
    <t>移動　大学修学支援型　　13.0H</t>
    <rPh sb="0" eb="2">
      <t>イドウ</t>
    </rPh>
    <phoneticPr fontId="2"/>
  </si>
  <si>
    <t>移動　大学修学支援型　　13.5H</t>
    <rPh sb="0" eb="2">
      <t>イドウ</t>
    </rPh>
    <phoneticPr fontId="2"/>
  </si>
  <si>
    <t>移動　大学修学支援型　　14.0H</t>
    <rPh sb="0" eb="2">
      <t>イドウ</t>
    </rPh>
    <phoneticPr fontId="2"/>
  </si>
  <si>
    <t>移動　大学修学支援型　　14.5H</t>
    <rPh sb="0" eb="2">
      <t>イドウ</t>
    </rPh>
    <phoneticPr fontId="2"/>
  </si>
  <si>
    <t>移動　大学修学支援型　　15.0H</t>
    <rPh sb="0" eb="2">
      <t>イドウ</t>
    </rPh>
    <phoneticPr fontId="2"/>
  </si>
  <si>
    <t>移動　大学修学支援型　　15.5H</t>
    <rPh sb="0" eb="2">
      <t>イドウ</t>
    </rPh>
    <phoneticPr fontId="2"/>
  </si>
  <si>
    <t>移動　大学修学支援型　　16.0H</t>
    <rPh sb="0" eb="2">
      <t>イドウ</t>
    </rPh>
    <phoneticPr fontId="2"/>
  </si>
  <si>
    <t>移動　大学修学支援型　　16.5H</t>
    <rPh sb="0" eb="2">
      <t>イドウ</t>
    </rPh>
    <phoneticPr fontId="2"/>
  </si>
  <si>
    <t>移動　大学修学支援型　　17.0H</t>
    <rPh sb="0" eb="2">
      <t>イドウ</t>
    </rPh>
    <phoneticPr fontId="2"/>
  </si>
  <si>
    <t>移動　大学修学支援型　　17.5H</t>
    <rPh sb="0" eb="2">
      <t>イドウ</t>
    </rPh>
    <phoneticPr fontId="2"/>
  </si>
  <si>
    <t>移動　大学修学支援型　　18.0H</t>
    <rPh sb="0" eb="2">
      <t>イドウ</t>
    </rPh>
    <phoneticPr fontId="2"/>
  </si>
  <si>
    <t>移動　大学修学支援型　　18.5H</t>
    <rPh sb="0" eb="2">
      <t>イドウ</t>
    </rPh>
    <phoneticPr fontId="2"/>
  </si>
  <si>
    <t>移動　大学修学支援型　　19.0H</t>
    <rPh sb="0" eb="2">
      <t>イドウ</t>
    </rPh>
    <phoneticPr fontId="2"/>
  </si>
  <si>
    <t>移動　大学修学支援型　　19.5H</t>
    <rPh sb="0" eb="2">
      <t>イドウ</t>
    </rPh>
    <phoneticPr fontId="2"/>
  </si>
  <si>
    <t>移動　大学修学支援型　　20.0H</t>
    <rPh sb="0" eb="2">
      <t>イドウ</t>
    </rPh>
    <phoneticPr fontId="2"/>
  </si>
  <si>
    <t>移動　大学修学支援型　　20.5H</t>
    <rPh sb="0" eb="2">
      <t>イドウ</t>
    </rPh>
    <phoneticPr fontId="2"/>
  </si>
  <si>
    <t>移動　大学修学支援型　　21.0H</t>
    <rPh sb="0" eb="2">
      <t>イドウ</t>
    </rPh>
    <phoneticPr fontId="2"/>
  </si>
  <si>
    <t>移動　大学修学支援型　　21.5H</t>
    <rPh sb="0" eb="2">
      <t>イドウ</t>
    </rPh>
    <phoneticPr fontId="2"/>
  </si>
  <si>
    <t>移動　大学修学支援型　　22.0H</t>
    <rPh sb="0" eb="2">
      <t>イドウ</t>
    </rPh>
    <phoneticPr fontId="2"/>
  </si>
  <si>
    <t>移動　大学修学支援型　　22.5H</t>
    <rPh sb="0" eb="2">
      <t>イドウ</t>
    </rPh>
    <phoneticPr fontId="2"/>
  </si>
  <si>
    <t>移動　大学修学支援型　　23.0H</t>
    <rPh sb="0" eb="2">
      <t>イドウ</t>
    </rPh>
    <phoneticPr fontId="2"/>
  </si>
  <si>
    <t>移動　大学修学支援型　　23.5H</t>
    <rPh sb="0" eb="2">
      <t>イドウ</t>
    </rPh>
    <phoneticPr fontId="2"/>
  </si>
  <si>
    <t>移動　大学修学支援型　　24.0H</t>
    <rPh sb="0" eb="2">
      <t>イドウ</t>
    </rPh>
    <phoneticPr fontId="2"/>
  </si>
  <si>
    <t>自動表示</t>
    <rPh sb="0" eb="2">
      <t>ジドウ</t>
    </rPh>
    <rPh sb="2" eb="4">
      <t>ヒョウジ</t>
    </rPh>
    <phoneticPr fontId="2"/>
  </si>
  <si>
    <t>利用者が児童の
場合はこちらに記入</t>
    <rPh sb="0" eb="3">
      <t>リヨウシャ</t>
    </rPh>
    <rPh sb="4" eb="6">
      <t>ジドウ</t>
    </rPh>
    <rPh sb="8" eb="10">
      <t>バアイ</t>
    </rPh>
    <rPh sb="15" eb="17">
      <t>キニュウ</t>
    </rPh>
    <phoneticPr fontId="2"/>
  </si>
  <si>
    <t>児童の場合は
保護者氏名</t>
    <rPh sb="0" eb="2">
      <t>ジドウ</t>
    </rPh>
    <rPh sb="3" eb="5">
      <t>バアイ</t>
    </rPh>
    <rPh sb="7" eb="10">
      <t>ホゴシャ</t>
    </rPh>
    <rPh sb="10" eb="12">
      <t>シメイ</t>
    </rPh>
    <phoneticPr fontId="2"/>
  </si>
  <si>
    <t>項目コード_提供</t>
    <rPh sb="0" eb="2">
      <t>コウモク</t>
    </rPh>
    <rPh sb="6" eb="8">
      <t>テイキョウ</t>
    </rPh>
    <phoneticPr fontId="2"/>
  </si>
  <si>
    <r>
      <t>指定番号
※</t>
    </r>
    <r>
      <rPr>
        <sz val="10"/>
        <color theme="1"/>
        <rFont val="ＭＳ Ｐゴシック"/>
        <family val="3"/>
        <charset val="128"/>
      </rPr>
      <t>296011○○○○（10桁）</t>
    </r>
    <rPh sb="0" eb="2">
      <t>シテイ</t>
    </rPh>
    <rPh sb="2" eb="4">
      <t>バンゴウ</t>
    </rPh>
    <rPh sb="19" eb="20">
      <t>ケタ</t>
    </rPh>
    <phoneticPr fontId="2"/>
  </si>
  <si>
    <t>電話番号</t>
    <rPh sb="0" eb="2">
      <t>デンワ</t>
    </rPh>
    <rPh sb="2" eb="4">
      <t>バンゴウ</t>
    </rPh>
    <phoneticPr fontId="2"/>
  </si>
  <si>
    <t>契約の際にご確認ください</t>
    <rPh sb="0" eb="2">
      <t>ケイヤク</t>
    </rPh>
    <rPh sb="3" eb="4">
      <t>サイ</t>
    </rPh>
    <rPh sb="6" eb="8">
      <t>カクニン</t>
    </rPh>
    <phoneticPr fontId="2"/>
  </si>
  <si>
    <t>例外フラグ</t>
    <rPh sb="0" eb="2">
      <t>レイガイ</t>
    </rPh>
    <phoneticPr fontId="2"/>
  </si>
  <si>
    <t>奈良　はな</t>
    <rPh sb="0" eb="2">
      <t>ナラ</t>
    </rPh>
    <phoneticPr fontId="2"/>
  </si>
  <si>
    <t>自宅</t>
    <rPh sb="0" eb="2">
      <t>ジタク</t>
    </rPh>
    <phoneticPr fontId="2"/>
  </si>
  <si>
    <t>スーパー</t>
    <phoneticPr fontId="2"/>
  </si>
  <si>
    <t>美容院</t>
    <rPh sb="0" eb="3">
      <t>ビヨウイン</t>
    </rPh>
    <phoneticPr fontId="2"/>
  </si>
  <si>
    <t>ヘルパー運転</t>
    <rPh sb="4" eb="6">
      <t>ウンテン</t>
    </rPh>
    <phoneticPr fontId="2"/>
  </si>
  <si>
    <t>デパート</t>
    <phoneticPr fontId="2"/>
  </si>
  <si>
    <t>遊園地</t>
    <rPh sb="0" eb="3">
      <t>ユウエンチ</t>
    </rPh>
    <phoneticPr fontId="2"/>
  </si>
  <si>
    <t>プール</t>
    <phoneticPr fontId="2"/>
  </si>
  <si>
    <t>２人派遣</t>
    <rPh sb="1" eb="2">
      <t>ニン</t>
    </rPh>
    <rPh sb="2" eb="4">
      <t>ハケン</t>
    </rPh>
    <phoneticPr fontId="2"/>
  </si>
  <si>
    <t>遠方への外出のため</t>
    <rPh sb="0" eb="1">
      <t>トオ</t>
    </rPh>
    <rPh sb="1" eb="2">
      <t>カタ</t>
    </rPh>
    <rPh sb="4" eb="6">
      <t>ガイシュツ</t>
    </rPh>
    <phoneticPr fontId="2"/>
  </si>
  <si>
    <t/>
  </si>
  <si>
    <t>令和6</t>
  </si>
  <si>
    <t>□施設等利用型</t>
  </si>
  <si>
    <t>□身介無</t>
  </si>
  <si>
    <t>□大学修学支援型</t>
  </si>
  <si>
    <t>□非課税世帯</t>
  </si>
  <si>
    <t>□生活保護世帯</t>
  </si>
  <si>
    <t>土</t>
  </si>
  <si>
    <t>日</t>
  </si>
  <si>
    <t>0123456789</t>
    <phoneticPr fontId="2"/>
  </si>
  <si>
    <t>(奈良　はな)</t>
    <rPh sb="1" eb="3">
      <t>ナラ</t>
    </rPh>
    <phoneticPr fontId="2"/>
  </si>
  <si>
    <t>○○○○</t>
    <phoneticPr fontId="2"/>
  </si>
  <si>
    <t>自動表示
課税世帯/非課税世帯/生活保護世帯</t>
    <rPh sb="0" eb="2">
      <t>ジドウ</t>
    </rPh>
    <rPh sb="2" eb="4">
      <t>ヒョウジ</t>
    </rPh>
    <phoneticPr fontId="2"/>
  </si>
  <si>
    <t>奈良市移動支援事業　事業所情報入力シート</t>
  </si>
  <si>
    <t>奈良市移動支援事業　利用者情報入力シート</t>
  </si>
  <si>
    <t>奈良市移動支援事業</t>
  </si>
  <si>
    <t>奈良市移動支援事業請求明細書</t>
    <phoneticPr fontId="2"/>
  </si>
  <si>
    <t>※クリーム色の項目については、決定通知書をご確認のうえ、ご入力ください。
※今回請求する利用者には請求有無欄に「1」を入れてください。</t>
    <rPh sb="5" eb="6">
      <t>イロ</t>
    </rPh>
    <rPh sb="29" eb="31">
      <t>ニュウリョク</t>
    </rPh>
    <rPh sb="38" eb="40">
      <t>コンカイ</t>
    </rPh>
    <rPh sb="40" eb="42">
      <t>セイキュウ</t>
    </rPh>
    <rPh sb="44" eb="47">
      <t>リヨウシャ</t>
    </rPh>
    <rPh sb="49" eb="51">
      <t>セイキュウ</t>
    </rPh>
    <rPh sb="51" eb="53">
      <t>ウム</t>
    </rPh>
    <rPh sb="53" eb="54">
      <t>ラン</t>
    </rPh>
    <rPh sb="59" eb="60">
      <t>イ</t>
    </rPh>
    <phoneticPr fontId="2"/>
  </si>
  <si>
    <t>サービス種類</t>
    <rPh sb="4" eb="6">
      <t>シュルイ</t>
    </rPh>
    <phoneticPr fontId="2"/>
  </si>
  <si>
    <t>移動支援</t>
    <rPh sb="0" eb="2">
      <t>イドウ</t>
    </rPh>
    <rPh sb="2" eb="4">
      <t>シエン</t>
    </rPh>
    <phoneticPr fontId="2"/>
  </si>
  <si>
    <t>利用者№</t>
    <rPh sb="0" eb="3">
      <t>リヨウシャ</t>
    </rPh>
    <phoneticPr fontId="2"/>
  </si>
  <si>
    <t>日</t>
    <phoneticPr fontId="2"/>
  </si>
  <si>
    <t>2960110000</t>
    <phoneticPr fontId="2"/>
  </si>
  <si>
    <t>☑身介有</t>
    <phoneticPr fontId="2"/>
  </si>
  <si>
    <t>☑課税世帯</t>
    <phoneticPr fontId="2"/>
  </si>
  <si>
    <t xml:space="preserve"> ※奈良市に届け出た「相手方登録申請書」の内容に合わせてご入力ください。</t>
    <rPh sb="2" eb="5">
      <t>ナラシ</t>
    </rPh>
    <rPh sb="6" eb="7">
      <t>トド</t>
    </rPh>
    <rPh sb="8" eb="9">
      <t>デ</t>
    </rPh>
    <rPh sb="11" eb="14">
      <t>アイテガタ</t>
    </rPh>
    <rPh sb="14" eb="16">
      <t>トウロク</t>
    </rPh>
    <rPh sb="16" eb="19">
      <t>シンセイショ</t>
    </rPh>
    <rPh sb="21" eb="23">
      <t>ナイヨウ</t>
    </rPh>
    <rPh sb="24" eb="25">
      <t>ア</t>
    </rPh>
    <rPh sb="29" eb="31">
      <t>ニュウリョク</t>
    </rPh>
    <phoneticPr fontId="2"/>
  </si>
  <si>
    <t>利用者確認日</t>
    <rPh sb="0" eb="3">
      <t>リヨウシャ</t>
    </rPh>
    <rPh sb="3" eb="5">
      <t>カクニン</t>
    </rPh>
    <rPh sb="5" eb="6">
      <t>ビ</t>
    </rPh>
    <phoneticPr fontId="2"/>
  </si>
  <si>
    <t>提出書類</t>
    <rPh sb="0" eb="2">
      <t>テイシュツ</t>
    </rPh>
    <rPh sb="2" eb="4">
      <t>ショルイ</t>
    </rPh>
    <phoneticPr fontId="2"/>
  </si>
  <si>
    <t>提出方法</t>
    <rPh sb="0" eb="2">
      <t>テイシュツ</t>
    </rPh>
    <rPh sb="2" eb="4">
      <t>ホウホウ</t>
    </rPh>
    <phoneticPr fontId="2"/>
  </si>
  <si>
    <t>提出先</t>
    <rPh sb="0" eb="2">
      <t>テイシュツ</t>
    </rPh>
    <rPh sb="2" eb="3">
      <t>サキ</t>
    </rPh>
    <phoneticPr fontId="2"/>
  </si>
  <si>
    <t>電子申請システム</t>
    <rPh sb="0" eb="2">
      <t>デンシ</t>
    </rPh>
    <rPh sb="2" eb="4">
      <t>シンセイ</t>
    </rPh>
    <phoneticPr fontId="2"/>
  </si>
  <si>
    <t>郵送又は持参</t>
    <rPh sb="0" eb="2">
      <t>ユウソウ</t>
    </rPh>
    <rPh sb="2" eb="3">
      <t>マタ</t>
    </rPh>
    <rPh sb="4" eb="6">
      <t>ジサン</t>
    </rPh>
    <phoneticPr fontId="2"/>
  </si>
  <si>
    <t>https://logoform.jp/f/tt5wR</t>
    <phoneticPr fontId="30"/>
  </si>
  <si>
    <t>請求に必要な書類の提出先は下記のとおりです。</t>
    <rPh sb="0" eb="2">
      <t>セイキュウ</t>
    </rPh>
    <rPh sb="3" eb="5">
      <t>ヒツヨウ</t>
    </rPh>
    <rPh sb="6" eb="8">
      <t>ショルイ</t>
    </rPh>
    <rPh sb="9" eb="11">
      <t>テイシュツ</t>
    </rPh>
    <rPh sb="11" eb="12">
      <t>サキ</t>
    </rPh>
    <rPh sb="13" eb="15">
      <t>カキ</t>
    </rPh>
    <phoneticPr fontId="2"/>
  </si>
  <si>
    <t>※種別欄には、個別支援型は１、施設等利用型は２、大学修学支援型は３を記入してください。
※受給者番号及び決定支給量は地域生活支援事業決定通知書で確認してください。
※例外で利用する場合は、理由を記入してください。
※用紙が1枚で不足する場合は、2枚目に記入してください。その際、算定時間数、サービス費合計、利用者負担合計、市請求金額については、2枚目のみに記入してください。</t>
    <rPh sb="17" eb="18">
      <t>トウ</t>
    </rPh>
    <rPh sb="24" eb="28">
      <t>ダイガクシュウガク</t>
    </rPh>
    <rPh sb="28" eb="31">
      <t>シエンガタ</t>
    </rPh>
    <rPh sb="45" eb="48">
      <t>ジュキュウシャ</t>
    </rPh>
    <rPh sb="48" eb="50">
      <t>バンゴウ</t>
    </rPh>
    <rPh sb="50" eb="51">
      <t>オヨ</t>
    </rPh>
    <rPh sb="52" eb="54">
      <t>ケッテイ</t>
    </rPh>
    <rPh sb="54" eb="56">
      <t>シキュウ</t>
    </rPh>
    <rPh sb="56" eb="57">
      <t>リョウ</t>
    </rPh>
    <rPh sb="58" eb="60">
      <t>チイキ</t>
    </rPh>
    <rPh sb="60" eb="62">
      <t>セイカツ</t>
    </rPh>
    <rPh sb="62" eb="64">
      <t>シエン</t>
    </rPh>
    <rPh sb="64" eb="66">
      <t>ジギョウ</t>
    </rPh>
    <rPh sb="66" eb="68">
      <t>ケッテイ</t>
    </rPh>
    <rPh sb="68" eb="70">
      <t>ツウチ</t>
    </rPh>
    <rPh sb="70" eb="71">
      <t>ショ</t>
    </rPh>
    <rPh sb="72" eb="74">
      <t>カクニン</t>
    </rPh>
    <rPh sb="83" eb="85">
      <t>レイガイ</t>
    </rPh>
    <rPh sb="86" eb="88">
      <t>リヨウ</t>
    </rPh>
    <rPh sb="90" eb="92">
      <t>バアイ</t>
    </rPh>
    <rPh sb="94" eb="96">
      <t>リユウ</t>
    </rPh>
    <rPh sb="97" eb="99">
      <t>キニュウ</t>
    </rPh>
    <rPh sb="108" eb="110">
      <t>ヨウシ</t>
    </rPh>
    <rPh sb="112" eb="113">
      <t>マイ</t>
    </rPh>
    <rPh sb="114" eb="116">
      <t>フソク</t>
    </rPh>
    <rPh sb="118" eb="120">
      <t>バアイ</t>
    </rPh>
    <rPh sb="123" eb="125">
      <t>マイメ</t>
    </rPh>
    <rPh sb="126" eb="128">
      <t>キニュウ</t>
    </rPh>
    <rPh sb="137" eb="138">
      <t>サイ</t>
    </rPh>
    <rPh sb="139" eb="141">
      <t>サンテイ</t>
    </rPh>
    <rPh sb="141" eb="144">
      <t>ジカンスウ</t>
    </rPh>
    <rPh sb="149" eb="150">
      <t>ヒ</t>
    </rPh>
    <rPh sb="150" eb="152">
      <t>ゴウケイ</t>
    </rPh>
    <rPh sb="153" eb="156">
      <t>リヨウシャ</t>
    </rPh>
    <rPh sb="156" eb="158">
      <t>フタン</t>
    </rPh>
    <rPh sb="158" eb="160">
      <t>ゴウケイ</t>
    </rPh>
    <phoneticPr fontId="3"/>
  </si>
  <si>
    <t>有効期間を記載するなど
メモとしてご活用ください</t>
    <rPh sb="0" eb="2">
      <t>ユウコウ</t>
    </rPh>
    <rPh sb="2" eb="4">
      <t>キカン</t>
    </rPh>
    <rPh sb="5" eb="7">
      <t>キサイ</t>
    </rPh>
    <rPh sb="18" eb="20">
      <t>カツヨウ</t>
    </rPh>
    <phoneticPr fontId="2"/>
  </si>
  <si>
    <t>備考</t>
    <rPh sb="0" eb="2">
      <t>ビコウ</t>
    </rPh>
    <phoneticPr fontId="2"/>
  </si>
  <si>
    <r>
      <t>②明細書
　</t>
    </r>
    <r>
      <rPr>
        <sz val="10"/>
        <color theme="1"/>
        <rFont val="ＭＳ ゴシック"/>
        <family val="3"/>
      </rPr>
      <t>※請求関係ファイル（Excel）より印刷</t>
    </r>
    <rPh sb="1" eb="4">
      <t>メイサイショ</t>
    </rPh>
    <rPh sb="7" eb="9">
      <t>セイキュウ</t>
    </rPh>
    <rPh sb="9" eb="11">
      <t>カンケイ</t>
    </rPh>
    <rPh sb="24" eb="26">
      <t>インサツ</t>
    </rPh>
    <phoneticPr fontId="2"/>
  </si>
  <si>
    <r>
      <t>③請求書
　</t>
    </r>
    <r>
      <rPr>
        <sz val="10"/>
        <color theme="1"/>
        <rFont val="ＭＳ ゴシック"/>
        <family val="3"/>
      </rPr>
      <t>※請求関係ファイル（Excel）より印刷</t>
    </r>
    <rPh sb="1" eb="4">
      <t>セイキュウショ</t>
    </rPh>
    <rPh sb="7" eb="9">
      <t>セイキュウ</t>
    </rPh>
    <rPh sb="9" eb="11">
      <t>カンケイ</t>
    </rPh>
    <rPh sb="24" eb="26">
      <t>インサツ</t>
    </rPh>
    <phoneticPr fontId="2"/>
  </si>
  <si>
    <t>奈良市移動支援事業　請求関係書類提出先</t>
    <rPh sb="3" eb="5">
      <t>イドウ</t>
    </rPh>
    <rPh sb="5" eb="7">
      <t>シエン</t>
    </rPh>
    <rPh sb="10" eb="12">
      <t>セイキュウ</t>
    </rPh>
    <rPh sb="12" eb="14">
      <t>カンケイ</t>
    </rPh>
    <rPh sb="14" eb="16">
      <t>ショルイ</t>
    </rPh>
    <rPh sb="16" eb="18">
      <t>テイシュツ</t>
    </rPh>
    <rPh sb="18" eb="19">
      <t>サキ</t>
    </rPh>
    <phoneticPr fontId="2"/>
  </si>
  <si>
    <t>請求方法の詳細については、「請求手続きマニュアル」をご確認ください。</t>
    <rPh sb="0" eb="2">
      <t>セイキュウ</t>
    </rPh>
    <rPh sb="2" eb="4">
      <t>ホウホウ</t>
    </rPh>
    <rPh sb="5" eb="7">
      <t>ショウサイ</t>
    </rPh>
    <rPh sb="14" eb="16">
      <t>セイキュウ</t>
    </rPh>
    <rPh sb="16" eb="18">
      <t>テツヅ</t>
    </rPh>
    <rPh sb="27" eb="29">
      <t>カクニン</t>
    </rPh>
    <phoneticPr fontId="2"/>
  </si>
  <si>
    <t>電子データ</t>
    <rPh sb="0" eb="2">
      <t>デンシ</t>
    </rPh>
    <phoneticPr fontId="2"/>
  </si>
  <si>
    <t>紙媒体</t>
    <rPh sb="0" eb="1">
      <t>カミ</t>
    </rPh>
    <rPh sb="1" eb="3">
      <t>バイタイ</t>
    </rPh>
    <phoneticPr fontId="2"/>
  </si>
  <si>
    <r>
      <t xml:space="preserve">   </t>
    </r>
    <r>
      <rPr>
        <sz val="10"/>
        <color rgb="FFFF0000"/>
        <rFont val="ＭＳ Ｐゴシック"/>
        <family val="3"/>
        <charset val="128"/>
      </rPr>
      <t xml:space="preserve"> 「相手方登録申請書」は奈良市ホームページよりダウンロードできます。（「奈良市　相手方登録申請書」で検索）</t>
    </r>
    <rPh sb="5" eb="8">
      <t>アイテガタ</t>
    </rPh>
    <rPh sb="8" eb="10">
      <t>トウロク</t>
    </rPh>
    <rPh sb="10" eb="13">
      <t>シンセイショ</t>
    </rPh>
    <rPh sb="39" eb="42">
      <t>ナラシ</t>
    </rPh>
    <rPh sb="43" eb="46">
      <t>アイテガタ</t>
    </rPh>
    <rPh sb="46" eb="48">
      <t>トウロク</t>
    </rPh>
    <rPh sb="48" eb="51">
      <t>シンセイショ</t>
    </rPh>
    <rPh sb="53" eb="55">
      <t>ケンサク</t>
    </rPh>
    <phoneticPr fontId="2"/>
  </si>
  <si>
    <t>田中</t>
    <rPh sb="0" eb="2">
      <t>タナカ</t>
    </rPh>
    <phoneticPr fontId="2"/>
  </si>
  <si>
    <t>鈴木</t>
    <rPh sb="0" eb="2">
      <t>スズキ</t>
    </rPh>
    <phoneticPr fontId="2"/>
  </si>
  <si>
    <t>佐藤</t>
    <rPh sb="0" eb="2">
      <t>サトウ</t>
    </rPh>
    <phoneticPr fontId="2"/>
  </si>
  <si>
    <r>
      <t xml:space="preserve">＜郵送先＞
　〒630-8580
　奈良市二条大路南一丁目１番１号
　奈良市役所　障がい福祉課　療育係
 </t>
    </r>
    <r>
      <rPr>
        <sz val="10"/>
        <color theme="1"/>
        <rFont val="ＭＳ ゴシック"/>
        <family val="3"/>
      </rPr>
      <t>※封筒に「移動支援事業請求書在中」とご記入ください。</t>
    </r>
    <rPh sb="1" eb="3">
      <t>ユウソウ</t>
    </rPh>
    <rPh sb="3" eb="4">
      <t>サキ</t>
    </rPh>
    <rPh sb="59" eb="61">
      <t>イドウ</t>
    </rPh>
    <rPh sb="73" eb="75">
      <t>キニュウ</t>
    </rPh>
    <phoneticPr fontId="2"/>
  </si>
  <si>
    <t>官公署手続き又は相談</t>
    <rPh sb="0" eb="2">
      <t>カンコウ</t>
    </rPh>
    <rPh sb="2" eb="3">
      <t>ショ</t>
    </rPh>
    <rPh sb="3" eb="4">
      <t>テ</t>
    </rPh>
    <rPh sb="4" eb="5">
      <t>ツヅ</t>
    </rPh>
    <rPh sb="6" eb="7">
      <t>マタ</t>
    </rPh>
    <rPh sb="8" eb="10">
      <t>ソウダン</t>
    </rPh>
    <phoneticPr fontId="2"/>
  </si>
  <si>
    <t>　下記について、サービス提供時に用いた実績記録表の内容と相違ありません。</t>
    <phoneticPr fontId="2"/>
  </si>
  <si>
    <t>代表者職氏名</t>
    <rPh sb="0" eb="3">
      <t>ダイヒョウシャ</t>
    </rPh>
    <rPh sb="3" eb="4">
      <t>ショク</t>
    </rPh>
    <rPh sb="4" eb="6">
      <t>シメイ</t>
    </rPh>
    <phoneticPr fontId="2"/>
  </si>
  <si>
    <t>サービス提供者
確認欄</t>
    <rPh sb="4" eb="7">
      <t>テイキョウシャ</t>
    </rPh>
    <rPh sb="8" eb="10">
      <t>カクニン</t>
    </rPh>
    <rPh sb="10" eb="11">
      <t>ラン</t>
    </rPh>
    <phoneticPr fontId="3"/>
  </si>
  <si>
    <r>
      <t xml:space="preserve"> 　 </t>
    </r>
    <r>
      <rPr>
        <sz val="10"/>
        <color rgb="FFFF0000"/>
        <rFont val="ＭＳ Ｐゴシック"/>
        <family val="3"/>
        <charset val="128"/>
      </rPr>
      <t>相手方登録に変更がある場合は、「相手方登録申請書」を奈良市障がい福祉課へご提出ください。</t>
    </r>
    <rPh sb="40" eb="42">
      <t>テイシュツ</t>
    </rPh>
    <phoneticPr fontId="2"/>
  </si>
  <si>
    <t>提出する請求関係ファイルのファイル名は下記のとおりとしてください。</t>
    <rPh sb="0" eb="2">
      <t>テイシュツ</t>
    </rPh>
    <rPh sb="4" eb="6">
      <t>セイキュウ</t>
    </rPh>
    <rPh sb="6" eb="8">
      <t>カンケイ</t>
    </rPh>
    <rPh sb="17" eb="18">
      <t>メイ</t>
    </rPh>
    <rPh sb="19" eb="21">
      <t>カキ</t>
    </rPh>
    <phoneticPr fontId="2"/>
  </si>
  <si>
    <t>　（例）提供年月:令和6年4月、請求年月:令和6年5月、指定番号:2960110000</t>
    <rPh sb="2" eb="3">
      <t>レイ</t>
    </rPh>
    <rPh sb="4" eb="6">
      <t>テイキョウ</t>
    </rPh>
    <rPh sb="6" eb="8">
      <t>ネンゲツ</t>
    </rPh>
    <rPh sb="9" eb="11">
      <t>レイワ</t>
    </rPh>
    <rPh sb="12" eb="13">
      <t>ネン</t>
    </rPh>
    <rPh sb="14" eb="15">
      <t>ガツ</t>
    </rPh>
    <rPh sb="16" eb="18">
      <t>セイキュウ</t>
    </rPh>
    <rPh sb="18" eb="20">
      <t>ネンゲツ</t>
    </rPh>
    <rPh sb="21" eb="23">
      <t>レイワ</t>
    </rPh>
    <rPh sb="24" eb="25">
      <t>ネン</t>
    </rPh>
    <rPh sb="26" eb="27">
      <t>ガツ</t>
    </rPh>
    <rPh sb="28" eb="30">
      <t>シテイ</t>
    </rPh>
    <rPh sb="30" eb="32">
      <t>バンゴウ</t>
    </rPh>
    <phoneticPr fontId="2"/>
  </si>
  <si>
    <r>
      <t>　ファイル名</t>
    </r>
    <r>
      <rPr>
        <b/>
        <sz val="11"/>
        <color theme="1"/>
        <rFont val="ＭＳ ゴシック"/>
        <family val="3"/>
        <charset val="128"/>
      </rPr>
      <t>「奈良市請求関係ファイル（移動支援_</t>
    </r>
    <r>
      <rPr>
        <b/>
        <sz val="11"/>
        <color rgb="FFFF0000"/>
        <rFont val="ＭＳ ゴシック"/>
        <family val="3"/>
        <charset val="128"/>
      </rPr>
      <t>提供年月</t>
    </r>
    <r>
      <rPr>
        <b/>
        <sz val="11"/>
        <color theme="1"/>
        <rFont val="ＭＳ ゴシック"/>
        <family val="3"/>
        <charset val="128"/>
      </rPr>
      <t>_</t>
    </r>
    <r>
      <rPr>
        <b/>
        <sz val="11"/>
        <color rgb="FFFF0000"/>
        <rFont val="ＭＳ ゴシック"/>
        <family val="3"/>
        <charset val="128"/>
      </rPr>
      <t>請求年月</t>
    </r>
    <r>
      <rPr>
        <b/>
        <sz val="11"/>
        <color theme="1"/>
        <rFont val="ＭＳ ゴシック"/>
        <family val="3"/>
        <charset val="128"/>
      </rPr>
      <t>_</t>
    </r>
    <r>
      <rPr>
        <b/>
        <sz val="11"/>
        <color rgb="FFFF0000"/>
        <rFont val="ＭＳ ゴシック"/>
        <family val="3"/>
        <charset val="128"/>
      </rPr>
      <t>指定番号</t>
    </r>
    <r>
      <rPr>
        <b/>
        <sz val="11"/>
        <color theme="1"/>
        <rFont val="ＭＳ ゴシック"/>
        <family val="3"/>
        <charset val="128"/>
      </rPr>
      <t>）.xlsx」</t>
    </r>
    <rPh sb="5" eb="6">
      <t>メイ</t>
    </rPh>
    <rPh sb="7" eb="10">
      <t>ナラシ</t>
    </rPh>
    <rPh sb="10" eb="12">
      <t>セイキュウ</t>
    </rPh>
    <rPh sb="12" eb="14">
      <t>カンケイ</t>
    </rPh>
    <rPh sb="19" eb="21">
      <t>イドウ</t>
    </rPh>
    <rPh sb="21" eb="23">
      <t>シエン</t>
    </rPh>
    <rPh sb="24" eb="26">
      <t>テイキョウ</t>
    </rPh>
    <rPh sb="26" eb="28">
      <t>ネンゲツ</t>
    </rPh>
    <rPh sb="29" eb="31">
      <t>セイキュウ</t>
    </rPh>
    <rPh sb="31" eb="33">
      <t>ネンゲツ</t>
    </rPh>
    <rPh sb="34" eb="36">
      <t>シテイ</t>
    </rPh>
    <rPh sb="36" eb="38">
      <t>バンゴウ</t>
    </rPh>
    <phoneticPr fontId="2"/>
  </si>
  <si>
    <t>　　　　　　※半角数字で入力してください。移動支援、提供年月、請求年月、指定番号それぞれの間にアンダーバー（_）が入ります。</t>
    <rPh sb="7" eb="9">
      <t>ハンカク</t>
    </rPh>
    <rPh sb="9" eb="11">
      <t>スウジ</t>
    </rPh>
    <rPh sb="12" eb="14">
      <t>ニュウリョク</t>
    </rPh>
    <rPh sb="21" eb="23">
      <t>イドウ</t>
    </rPh>
    <rPh sb="23" eb="25">
      <t>シエン</t>
    </rPh>
    <rPh sb="26" eb="28">
      <t>テイキョウ</t>
    </rPh>
    <rPh sb="28" eb="30">
      <t>ネンゲツ</t>
    </rPh>
    <rPh sb="31" eb="33">
      <t>セイキュウ</t>
    </rPh>
    <rPh sb="33" eb="35">
      <t>ネンゲツ</t>
    </rPh>
    <rPh sb="36" eb="38">
      <t>シテイ</t>
    </rPh>
    <rPh sb="38" eb="40">
      <t>バンゴウ</t>
    </rPh>
    <rPh sb="45" eb="46">
      <t>アイダ</t>
    </rPh>
    <rPh sb="57" eb="58">
      <t>ハイ</t>
    </rPh>
    <phoneticPr fontId="2"/>
  </si>
  <si>
    <t>＜電子申請システム（LoGoフォーム）＞
「奈良市地域生活支援事業（移動支援・日中一時支援）
請求関係ファイル提出フォーム」</t>
    <rPh sb="1" eb="3">
      <t>デンシ</t>
    </rPh>
    <rPh sb="3" eb="5">
      <t>シンセイ</t>
    </rPh>
    <rPh sb="22" eb="25">
      <t>ナラシ</t>
    </rPh>
    <phoneticPr fontId="2"/>
  </si>
  <si>
    <r>
      <t>提出締切は</t>
    </r>
    <r>
      <rPr>
        <b/>
        <u/>
        <sz val="11"/>
        <color rgb="FFFF0000"/>
        <rFont val="ＭＳ ゴシック"/>
        <family val="3"/>
        <charset val="128"/>
      </rPr>
      <t>提供月の翌月10日（必着）</t>
    </r>
    <r>
      <rPr>
        <sz val="11"/>
        <color theme="1"/>
        <rFont val="ＭＳ ゴシック"/>
        <family val="3"/>
      </rPr>
      <t>となります。</t>
    </r>
    <rPh sb="0" eb="2">
      <t>テイシュツ</t>
    </rPh>
    <rPh sb="2" eb="4">
      <t>シメキリ</t>
    </rPh>
    <rPh sb="5" eb="7">
      <t>テイキョウ</t>
    </rPh>
    <rPh sb="7" eb="8">
      <t>ツキ</t>
    </rPh>
    <rPh sb="9" eb="11">
      <t>ヨクゲツ</t>
    </rPh>
    <rPh sb="13" eb="14">
      <t>ニチ</t>
    </rPh>
    <rPh sb="15" eb="17">
      <t>ヒッチャク</t>
    </rPh>
    <phoneticPr fontId="2"/>
  </si>
  <si>
    <t>施設入所者の帰省</t>
    <rPh sb="0" eb="2">
      <t>シセツ</t>
    </rPh>
    <rPh sb="2" eb="5">
      <t>ニュウショシャ</t>
    </rPh>
    <rPh sb="6" eb="8">
      <t>キセイ</t>
    </rPh>
    <phoneticPr fontId="2"/>
  </si>
  <si>
    <t>提出形式</t>
    <rPh sb="0" eb="2">
      <t>テイシュツ</t>
    </rPh>
    <rPh sb="2" eb="4">
      <t>ケイシキ</t>
    </rPh>
    <phoneticPr fontId="2"/>
  </si>
  <si>
    <r>
      <t xml:space="preserve">①奈良市移動支援事業利用実績記録表（第7号様式）
</t>
    </r>
    <r>
      <rPr>
        <sz val="10"/>
        <color theme="1"/>
        <rFont val="ＭＳ ゴシック"/>
        <family val="3"/>
        <charset val="128"/>
      </rPr>
      <t xml:space="preserve"> ※請求関係ファイル（Excel）をデータ提出
 ※原本は事業所保管</t>
    </r>
    <rPh sb="1" eb="4">
      <t>ナラシ</t>
    </rPh>
    <rPh sb="4" eb="6">
      <t>イドウ</t>
    </rPh>
    <rPh sb="6" eb="8">
      <t>シエン</t>
    </rPh>
    <rPh sb="8" eb="10">
      <t>ジギョウ</t>
    </rPh>
    <rPh sb="10" eb="12">
      <t>リヨウ</t>
    </rPh>
    <rPh sb="12" eb="14">
      <t>ジッセキ</t>
    </rPh>
    <rPh sb="14" eb="16">
      <t>キロク</t>
    </rPh>
    <rPh sb="16" eb="17">
      <t>ヒョウ</t>
    </rPh>
    <rPh sb="18" eb="19">
      <t>ダイ</t>
    </rPh>
    <rPh sb="20" eb="21">
      <t>ゴウ</t>
    </rPh>
    <rPh sb="21" eb="23">
      <t>ヨウシキ</t>
    </rPh>
    <rPh sb="27" eb="29">
      <t>セイキュウ</t>
    </rPh>
    <rPh sb="29" eb="31">
      <t>カンケイ</t>
    </rPh>
    <rPh sb="46" eb="48">
      <t>テイシュツ</t>
    </rPh>
    <rPh sb="51" eb="53">
      <t>ゲンポン</t>
    </rPh>
    <rPh sb="54" eb="57">
      <t>ジギョウショ</t>
    </rPh>
    <rPh sb="57" eb="59">
      <t>ホカン</t>
    </rPh>
    <phoneticPr fontId="2"/>
  </si>
  <si>
    <r>
      <t xml:space="preserve">        →「奈良市請求関係ファイル（移動支援_</t>
    </r>
    <r>
      <rPr>
        <sz val="11"/>
        <color rgb="FFFF0000"/>
        <rFont val="ＭＳ ゴシック"/>
        <family val="3"/>
        <charset val="128"/>
      </rPr>
      <t>202404</t>
    </r>
    <r>
      <rPr>
        <sz val="11"/>
        <color theme="1"/>
        <rFont val="ＭＳ ゴシック"/>
        <family val="3"/>
      </rPr>
      <t>_</t>
    </r>
    <r>
      <rPr>
        <sz val="11"/>
        <color rgb="FFFF0000"/>
        <rFont val="ＭＳ ゴシック"/>
        <family val="3"/>
        <charset val="128"/>
      </rPr>
      <t>202405</t>
    </r>
    <r>
      <rPr>
        <sz val="11"/>
        <color theme="1"/>
        <rFont val="ＭＳ ゴシック"/>
        <family val="3"/>
      </rPr>
      <t>_</t>
    </r>
    <r>
      <rPr>
        <sz val="11"/>
        <color rgb="FFFF0000"/>
        <rFont val="ＭＳ ゴシック"/>
        <family val="3"/>
        <charset val="128"/>
      </rPr>
      <t>2960110000</t>
    </r>
    <r>
      <rPr>
        <sz val="11"/>
        <rFont val="ＭＳ ゴシック"/>
        <family val="3"/>
        <charset val="128"/>
      </rPr>
      <t>）</t>
    </r>
    <r>
      <rPr>
        <sz val="11"/>
        <color theme="1"/>
        <rFont val="ＭＳ ゴシック"/>
        <family val="3"/>
      </rPr>
      <t>.xlsx」</t>
    </r>
    <rPh sb="10" eb="13">
      <t>ナラシ</t>
    </rPh>
    <rPh sb="13" eb="15">
      <t>セイキュウ</t>
    </rPh>
    <rPh sb="15" eb="17">
      <t>カンケイ</t>
    </rPh>
    <rPh sb="22" eb="24">
      <t>イドウ</t>
    </rPh>
    <rPh sb="24" eb="26">
      <t>シエン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</si>
</sst>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quot;¥&quot;* #,##0_ ;_ &quot;¥&quot;* \-#,##0_ ;_ &quot;¥&quot;* &quot;-&quot;_ ;_ @_ "/>
    <numFmt numFmtId="176" formatCode="[$-411]ggge&quot;年&quot;m&quot;月&quot;d&quot;日&quot;;@"/>
    <numFmt numFmtId="177" formatCode="&quot;¥&quot;#,##0_);[Red]\(&quot;¥&quot;#,##0\)"/>
    <numFmt numFmtId="178" formatCode="[$-411]ge\.m\.d;@"/>
    <numFmt numFmtId="179" formatCode="h:mm;@"/>
    <numFmt numFmtId="180" formatCode="0.0"/>
    <numFmt numFmtId="181" formatCode="m/d"/>
  </numFmts>
  <fonts count="41">
    <font>
      <sz val="11"/>
      <color theme="1"/>
      <name val="游ゴシック"/>
      <family val="2"/>
      <charset val="128"/>
      <scheme val="minor"/>
    </font>
    <font>
      <sz val="11"/>
      <name val="ＭＳ 明朝"/>
      <family val="1"/>
      <charset val="128"/>
    </font>
    <font>
      <sz val="6"/>
      <name val="游ゴシック"/>
      <family val="2"/>
      <charset val="128"/>
      <scheme val="minor"/>
    </font>
    <font>
      <sz val="6"/>
      <name val="ＭＳ 明朝"/>
      <family val="1"/>
      <charset val="128"/>
    </font>
    <font>
      <b/>
      <sz val="11"/>
      <name val="ＭＳ 明朝"/>
      <family val="1"/>
      <charset val="128"/>
    </font>
    <font>
      <sz val="9"/>
      <name val="ＭＳ 明朝"/>
      <family val="1"/>
      <charset val="128"/>
    </font>
    <font>
      <sz val="8"/>
      <name val="ＭＳ 明朝"/>
      <family val="1"/>
      <charset val="128"/>
    </font>
    <font>
      <sz val="6"/>
      <name val="ＭＳ Ｐゴシック"/>
      <family val="3"/>
      <charset val="128"/>
    </font>
    <font>
      <sz val="11"/>
      <color theme="1"/>
      <name val="ＭＳ Ｐゴシック"/>
      <family val="3"/>
      <charset val="128"/>
    </font>
    <font>
      <sz val="11"/>
      <color theme="1"/>
      <name val="游ゴシック"/>
      <family val="2"/>
      <charset val="128"/>
      <scheme val="minor"/>
    </font>
    <font>
      <sz val="11"/>
      <color theme="1"/>
      <name val="游ゴシック"/>
      <family val="3"/>
      <charset val="128"/>
      <scheme val="minor"/>
    </font>
    <font>
      <sz val="11"/>
      <color theme="1"/>
      <name val="ＭＳ Ｐ明朝"/>
      <family val="1"/>
      <charset val="128"/>
    </font>
    <font>
      <sz val="24"/>
      <color theme="1"/>
      <name val="ＭＳ Ｐ明朝"/>
      <family val="1"/>
      <charset val="128"/>
    </font>
    <font>
      <sz val="14"/>
      <color theme="1"/>
      <name val="ＭＳ Ｐ明朝"/>
      <family val="1"/>
      <charset val="128"/>
    </font>
    <font>
      <sz val="22"/>
      <color theme="1"/>
      <name val="ＭＳ Ｐ明朝"/>
      <family val="1"/>
      <charset val="128"/>
    </font>
    <font>
      <sz val="12"/>
      <color theme="1"/>
      <name val="ＭＳ Ｐ明朝"/>
      <family val="1"/>
      <charset val="128"/>
    </font>
    <font>
      <sz val="18"/>
      <color theme="1"/>
      <name val="ＭＳ Ｐ明朝"/>
      <family val="1"/>
      <charset val="128"/>
    </font>
    <font>
      <sz val="9"/>
      <color theme="1"/>
      <name val="ＭＳ Ｐゴシック"/>
      <family val="3"/>
      <charset val="128"/>
    </font>
    <font>
      <b/>
      <sz val="20"/>
      <color theme="1"/>
      <name val="ＭＳ Ｐゴシック"/>
      <family val="3"/>
      <charset val="128"/>
    </font>
    <font>
      <sz val="11"/>
      <name val="ＭＳ Ｐゴシック"/>
      <family val="3"/>
      <charset val="128"/>
    </font>
    <font>
      <b/>
      <sz val="11"/>
      <color rgb="FFFF0000"/>
      <name val="ＭＳ Ｐゴシック"/>
      <family val="3"/>
      <charset val="128"/>
    </font>
    <font>
      <sz val="10"/>
      <color theme="1"/>
      <name val="ＭＳ Ｐゴシック"/>
      <family val="3"/>
      <charset val="128"/>
    </font>
    <font>
      <sz val="10"/>
      <color theme="1"/>
      <name val="ＭＳ Ｐ明朝"/>
      <family val="1"/>
      <charset val="128"/>
    </font>
    <font>
      <sz val="10"/>
      <name val="ＭＳ 明朝"/>
      <family val="1"/>
      <charset val="128"/>
    </font>
    <font>
      <b/>
      <sz val="18"/>
      <color theme="1"/>
      <name val="ＭＳ Ｐゴシック"/>
      <family val="3"/>
      <charset val="128"/>
    </font>
    <font>
      <b/>
      <sz val="11"/>
      <color rgb="FFFF0000"/>
      <name val="BIZ UDPゴシック"/>
      <family val="3"/>
      <charset val="128"/>
    </font>
    <font>
      <b/>
      <sz val="16"/>
      <color rgb="FFFF0000"/>
      <name val="BIZ UDPゴシック"/>
      <family val="3"/>
      <charset val="128"/>
    </font>
    <font>
      <b/>
      <sz val="10"/>
      <color rgb="FFFF0000"/>
      <name val="ＭＳ Ｐゴシック"/>
      <family val="3"/>
      <charset val="128"/>
    </font>
    <font>
      <sz val="10"/>
      <color rgb="FFFF0000"/>
      <name val="ＭＳ Ｐゴシック"/>
      <family val="3"/>
      <charset val="128"/>
    </font>
    <font>
      <u/>
      <sz val="11"/>
      <color theme="10"/>
      <name val="游ゴシック"/>
      <family val="2"/>
      <scheme val="minor"/>
    </font>
    <font>
      <sz val="6"/>
      <name val="游ゴシック"/>
      <family val="3"/>
      <charset val="128"/>
      <scheme val="minor"/>
    </font>
    <font>
      <b/>
      <sz val="18"/>
      <color theme="1"/>
      <name val="ＭＳ ゴシック"/>
      <family val="3"/>
      <charset val="128"/>
    </font>
    <font>
      <sz val="11"/>
      <color theme="1"/>
      <name val="ＭＳ ゴシック"/>
      <family val="3"/>
    </font>
    <font>
      <sz val="10"/>
      <color theme="1"/>
      <name val="ＭＳ ゴシック"/>
      <family val="3"/>
    </font>
    <font>
      <b/>
      <u/>
      <sz val="14"/>
      <color theme="10"/>
      <name val="ＭＳ ゴシック"/>
      <family val="3"/>
    </font>
    <font>
      <b/>
      <sz val="11"/>
      <color theme="1"/>
      <name val="ＭＳ ゴシック"/>
      <family val="3"/>
      <charset val="128"/>
    </font>
    <font>
      <b/>
      <sz val="11"/>
      <color rgb="FFFF0000"/>
      <name val="ＭＳ ゴシック"/>
      <family val="3"/>
      <charset val="128"/>
    </font>
    <font>
      <sz val="11"/>
      <color rgb="FFFF0000"/>
      <name val="ＭＳ ゴシック"/>
      <family val="3"/>
      <charset val="128"/>
    </font>
    <font>
      <b/>
      <u/>
      <sz val="11"/>
      <color rgb="FFFF0000"/>
      <name val="ＭＳ ゴシック"/>
      <family val="3"/>
      <charset val="128"/>
    </font>
    <font>
      <sz val="10"/>
      <color theme="1"/>
      <name val="ＭＳ ゴシック"/>
      <family val="3"/>
      <charset val="128"/>
    </font>
    <font>
      <sz val="11"/>
      <name val="ＭＳ 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99"/>
        <bgColor indexed="64"/>
      </patternFill>
    </fill>
    <fill>
      <patternFill patternType="solid">
        <fgColor theme="6" tint="0.59999389629810485"/>
        <bgColor indexed="64"/>
      </patternFill>
    </fill>
  </fills>
  <borders count="5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dotted">
        <color indexed="64"/>
      </left>
      <right/>
      <top style="medium">
        <color indexed="64"/>
      </top>
      <bottom style="thin">
        <color indexed="64"/>
      </bottom>
      <diagonal/>
    </border>
    <border>
      <left style="thin">
        <color indexed="64"/>
      </left>
      <right style="thin">
        <color indexed="64"/>
      </right>
      <top style="hair">
        <color indexed="64"/>
      </top>
      <bottom style="thin">
        <color indexed="64"/>
      </bottom>
      <diagonal/>
    </border>
  </borders>
  <cellStyleXfs count="8">
    <xf numFmtId="0" fontId="0" fillId="0" borderId="0">
      <alignment vertical="center"/>
    </xf>
    <xf numFmtId="0" fontId="1" fillId="0" borderId="0">
      <alignment vertical="center"/>
    </xf>
    <xf numFmtId="38" fontId="9" fillId="0" borderId="0" applyFont="0" applyFill="0" applyBorder="0" applyAlignment="0" applyProtection="0">
      <alignment vertical="center"/>
    </xf>
    <xf numFmtId="0" fontId="10" fillId="0" borderId="0">
      <alignment vertical="center"/>
    </xf>
    <xf numFmtId="0" fontId="9" fillId="0" borderId="0">
      <alignment vertical="center"/>
    </xf>
    <xf numFmtId="0" fontId="29" fillId="0" borderId="0" applyNumberFormat="0" applyFill="0" applyBorder="0" applyAlignment="0" applyProtection="0"/>
    <xf numFmtId="0" fontId="9" fillId="0" borderId="0">
      <alignment vertical="center"/>
    </xf>
    <xf numFmtId="38" fontId="9" fillId="0" borderId="0" applyFont="0" applyFill="0" applyBorder="0" applyAlignment="0" applyProtection="0">
      <alignment vertical="center"/>
    </xf>
  </cellStyleXfs>
  <cellXfs count="535">
    <xf numFmtId="0" fontId="0" fillId="0" borderId="0" xfId="0">
      <alignment vertical="center"/>
    </xf>
    <xf numFmtId="0" fontId="8" fillId="3" borderId="0" xfId="0" applyFont="1" applyFill="1">
      <alignment vertical="center"/>
    </xf>
    <xf numFmtId="0" fontId="20" fillId="3" borderId="0" xfId="0" applyFont="1" applyFill="1">
      <alignment vertical="center"/>
    </xf>
    <xf numFmtId="0" fontId="8" fillId="0" borderId="0" xfId="0" applyFont="1" applyAlignment="1">
      <alignment vertical="center"/>
    </xf>
    <xf numFmtId="0" fontId="8" fillId="6" borderId="42" xfId="0" applyFont="1" applyFill="1" applyBorder="1" applyAlignment="1">
      <alignment horizontal="center" vertical="center" wrapText="1"/>
    </xf>
    <xf numFmtId="0" fontId="8" fillId="6" borderId="42" xfId="0" applyFont="1" applyFill="1" applyBorder="1" applyAlignment="1">
      <alignment horizontal="center" vertical="center"/>
    </xf>
    <xf numFmtId="0" fontId="8" fillId="6" borderId="44" xfId="0" applyFont="1" applyFill="1" applyBorder="1" applyAlignment="1">
      <alignment horizontal="center" vertical="center" wrapText="1"/>
    </xf>
    <xf numFmtId="0" fontId="8" fillId="6" borderId="42" xfId="0" applyFont="1" applyFill="1" applyBorder="1" applyAlignment="1">
      <alignment horizontal="center" vertical="center" shrinkToFit="1"/>
    </xf>
    <xf numFmtId="0" fontId="8" fillId="6" borderId="45"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8" fillId="3" borderId="0" xfId="0" applyFont="1" applyFill="1" applyAlignment="1">
      <alignment vertical="center" shrinkToFit="1"/>
    </xf>
    <xf numFmtId="0" fontId="8" fillId="3" borderId="0" xfId="0" applyFont="1" applyFill="1" applyAlignment="1">
      <alignment horizontal="center" vertical="center" shrinkToFit="1"/>
    </xf>
    <xf numFmtId="49" fontId="18" fillId="3" borderId="0" xfId="0" applyNumberFormat="1" applyFont="1" applyFill="1" applyAlignment="1">
      <alignment horizontal="center" vertical="center" shrinkToFit="1"/>
    </xf>
    <xf numFmtId="178" fontId="8" fillId="3" borderId="0" xfId="0" applyNumberFormat="1" applyFont="1" applyFill="1" applyAlignment="1">
      <alignment horizontal="center" vertical="center" shrinkToFit="1"/>
    </xf>
    <xf numFmtId="0" fontId="8" fillId="6" borderId="5" xfId="0" applyFont="1" applyFill="1" applyBorder="1" applyAlignment="1">
      <alignment horizontal="center" vertical="center" shrinkToFit="1"/>
    </xf>
    <xf numFmtId="0" fontId="8" fillId="6" borderId="6" xfId="0" applyFont="1" applyFill="1" applyBorder="1" applyAlignment="1">
      <alignment horizontal="center" vertical="center" shrinkToFit="1"/>
    </xf>
    <xf numFmtId="49" fontId="8" fillId="3" borderId="0" xfId="0" applyNumberFormat="1" applyFont="1" applyFill="1" applyAlignment="1">
      <alignment horizontal="center" vertical="center" shrinkToFit="1"/>
    </xf>
    <xf numFmtId="0" fontId="11" fillId="3" borderId="0" xfId="3" applyFont="1" applyFill="1">
      <alignment vertical="center"/>
    </xf>
    <xf numFmtId="0" fontId="11" fillId="3" borderId="0" xfId="3" applyFont="1" applyFill="1" applyAlignment="1">
      <alignment horizontal="right" vertical="center"/>
    </xf>
    <xf numFmtId="0" fontId="11" fillId="3" borderId="0" xfId="3" applyFont="1" applyFill="1" applyAlignment="1">
      <alignment vertical="center"/>
    </xf>
    <xf numFmtId="0" fontId="11" fillId="3" borderId="0" xfId="3" applyFont="1" applyFill="1" applyAlignment="1">
      <alignment vertical="top" wrapText="1"/>
    </xf>
    <xf numFmtId="0" fontId="11" fillId="3" borderId="0" xfId="3" applyFont="1" applyFill="1" applyAlignment="1">
      <alignment vertical="center" wrapText="1"/>
    </xf>
    <xf numFmtId="0" fontId="11" fillId="3" borderId="0" xfId="3" applyFont="1" applyFill="1" applyAlignment="1">
      <alignment vertical="center" shrinkToFit="1"/>
    </xf>
    <xf numFmtId="0" fontId="11" fillId="3" borderId="0" xfId="3" applyFont="1" applyFill="1" applyAlignment="1">
      <alignment horizontal="center" vertical="center" shrinkToFit="1"/>
    </xf>
    <xf numFmtId="0" fontId="15" fillId="3" borderId="0" xfId="3" applyFont="1" applyFill="1" applyAlignment="1">
      <alignment vertical="center" shrinkToFit="1"/>
    </xf>
    <xf numFmtId="0" fontId="15" fillId="3" borderId="0" xfId="3" applyFont="1" applyFill="1" applyAlignment="1">
      <alignment horizontal="center" vertical="center" shrinkToFit="1"/>
    </xf>
    <xf numFmtId="0" fontId="15" fillId="3" borderId="8" xfId="3" applyFont="1" applyFill="1" applyBorder="1" applyAlignment="1">
      <alignment vertical="center" shrinkToFit="1"/>
    </xf>
    <xf numFmtId="0" fontId="15" fillId="3" borderId="0" xfId="3" applyFont="1" applyFill="1" applyBorder="1" applyAlignment="1">
      <alignment vertical="center" shrinkToFit="1"/>
    </xf>
    <xf numFmtId="0" fontId="15" fillId="3" borderId="42" xfId="3" applyFont="1" applyFill="1" applyBorder="1" applyAlignment="1">
      <alignment horizontal="center" vertical="center" shrinkToFit="1"/>
    </xf>
    <xf numFmtId="0" fontId="8" fillId="8" borderId="42" xfId="0" applyFont="1" applyFill="1" applyBorder="1" applyAlignment="1">
      <alignment horizontal="center" vertical="center" shrinkToFit="1"/>
    </xf>
    <xf numFmtId="0" fontId="8" fillId="6" borderId="5" xfId="0" applyFont="1" applyFill="1" applyBorder="1" applyAlignment="1">
      <alignment horizontal="center" vertical="center" shrinkToFit="1"/>
    </xf>
    <xf numFmtId="0" fontId="8" fillId="6" borderId="45" xfId="0" applyFont="1" applyFill="1" applyBorder="1" applyAlignment="1">
      <alignment horizontal="center" vertical="center" wrapText="1"/>
    </xf>
    <xf numFmtId="0" fontId="8" fillId="8" borderId="4" xfId="0" applyNumberFormat="1" applyFont="1" applyFill="1" applyBorder="1" applyAlignment="1">
      <alignment horizontal="center" vertical="center" shrinkToFit="1"/>
    </xf>
    <xf numFmtId="0" fontId="8" fillId="3" borderId="0" xfId="0" applyFont="1" applyFill="1" applyBorder="1" applyAlignment="1">
      <alignment vertical="center" shrinkToFit="1"/>
    </xf>
    <xf numFmtId="0" fontId="8" fillId="3" borderId="0" xfId="0" applyFont="1" applyFill="1" applyBorder="1" applyAlignment="1">
      <alignment horizontal="center" vertical="center" shrinkToFit="1"/>
    </xf>
    <xf numFmtId="49" fontId="8" fillId="3" borderId="42" xfId="0" applyNumberFormat="1" applyFont="1" applyFill="1" applyBorder="1" applyAlignment="1" applyProtection="1">
      <alignment horizontal="left" vertical="center" wrapText="1" shrinkToFit="1"/>
      <protection locked="0"/>
    </xf>
    <xf numFmtId="0" fontId="8" fillId="3" borderId="42" xfId="0" applyFont="1" applyFill="1" applyBorder="1" applyAlignment="1" applyProtection="1">
      <alignment horizontal="left" vertical="center" wrapText="1" shrinkToFit="1"/>
      <protection locked="0"/>
    </xf>
    <xf numFmtId="38" fontId="8" fillId="3" borderId="0" xfId="2" applyFont="1" applyFill="1" applyBorder="1" applyAlignment="1">
      <alignment horizontal="center" vertical="center" shrinkToFit="1"/>
    </xf>
    <xf numFmtId="0" fontId="22" fillId="3" borderId="0" xfId="3" applyFont="1" applyFill="1" applyAlignment="1">
      <alignment horizontal="right" vertical="center"/>
    </xf>
    <xf numFmtId="0" fontId="8" fillId="0" borderId="0" xfId="0" applyFont="1" applyBorder="1" applyAlignment="1">
      <alignment horizontal="center" vertical="center" shrinkToFit="1"/>
    </xf>
    <xf numFmtId="0" fontId="8" fillId="0" borderId="0" xfId="0" applyFont="1" applyBorder="1" applyAlignment="1">
      <alignment vertical="center" shrinkToFit="1"/>
    </xf>
    <xf numFmtId="0" fontId="8" fillId="0" borderId="0" xfId="0" applyNumberFormat="1" applyFont="1" applyBorder="1" applyAlignment="1">
      <alignment vertical="center" shrinkToFit="1"/>
    </xf>
    <xf numFmtId="38" fontId="8" fillId="0" borderId="0" xfId="2" applyFont="1" applyBorder="1" applyAlignment="1">
      <alignment vertical="center" shrinkToFit="1"/>
    </xf>
    <xf numFmtId="0" fontId="8" fillId="5" borderId="42" xfId="0" applyFont="1" applyFill="1" applyBorder="1" applyAlignment="1">
      <alignment horizontal="center" vertical="center" shrinkToFit="1"/>
    </xf>
    <xf numFmtId="0" fontId="8" fillId="4" borderId="42" xfId="0" applyFont="1" applyFill="1" applyBorder="1" applyAlignment="1">
      <alignment horizontal="center" vertical="center" shrinkToFit="1"/>
    </xf>
    <xf numFmtId="38" fontId="8" fillId="5" borderId="42" xfId="2" applyFont="1" applyFill="1" applyBorder="1" applyAlignment="1">
      <alignment horizontal="center" vertical="center" shrinkToFit="1"/>
    </xf>
    <xf numFmtId="0" fontId="8" fillId="0" borderId="42" xfId="0" applyFont="1" applyBorder="1" applyAlignment="1">
      <alignment vertical="center" shrinkToFit="1"/>
    </xf>
    <xf numFmtId="0" fontId="8" fillId="0" borderId="42" xfId="0" applyNumberFormat="1" applyFont="1" applyBorder="1" applyAlignment="1">
      <alignment vertical="center" shrinkToFit="1"/>
    </xf>
    <xf numFmtId="38" fontId="8" fillId="0" borderId="42" xfId="2" applyFont="1" applyBorder="1" applyAlignment="1">
      <alignment vertical="center" shrinkToFit="1"/>
    </xf>
    <xf numFmtId="180" fontId="8" fillId="0" borderId="42" xfId="0" applyNumberFormat="1" applyFont="1" applyBorder="1" applyAlignment="1">
      <alignment vertical="center" shrinkToFit="1"/>
    </xf>
    <xf numFmtId="0" fontId="5" fillId="3" borderId="0" xfId="1" applyFont="1" applyFill="1">
      <alignment vertical="center"/>
    </xf>
    <xf numFmtId="0" fontId="1" fillId="3" borderId="0" xfId="1" applyFont="1" applyFill="1">
      <alignment vertical="center"/>
    </xf>
    <xf numFmtId="0" fontId="1" fillId="3" borderId="0" xfId="1" applyFill="1">
      <alignment vertical="center"/>
    </xf>
    <xf numFmtId="0" fontId="26" fillId="3" borderId="0" xfId="1" applyFont="1" applyFill="1" applyAlignment="1">
      <alignment horizontal="right" vertical="center"/>
    </xf>
    <xf numFmtId="0" fontId="1" fillId="3" borderId="0" xfId="1" applyFill="1" applyAlignment="1">
      <alignment vertical="center" shrinkToFit="1"/>
    </xf>
    <xf numFmtId="0" fontId="1" fillId="3" borderId="0" xfId="1" applyFill="1" applyBorder="1">
      <alignment vertical="center"/>
    </xf>
    <xf numFmtId="0" fontId="4" fillId="3" borderId="0" xfId="1" applyFont="1" applyFill="1" applyBorder="1">
      <alignment vertical="center"/>
    </xf>
    <xf numFmtId="0" fontId="1" fillId="3" borderId="0" xfId="1" applyFill="1" applyBorder="1" applyAlignment="1">
      <alignment horizontal="right" vertical="center"/>
    </xf>
    <xf numFmtId="0" fontId="5" fillId="3" borderId="0" xfId="1" applyFont="1" applyFill="1" applyBorder="1">
      <alignment vertical="center"/>
    </xf>
    <xf numFmtId="0" fontId="5" fillId="3" borderId="3" xfId="1" applyFont="1" applyFill="1" applyBorder="1">
      <alignment vertical="center"/>
    </xf>
    <xf numFmtId="0" fontId="5" fillId="3" borderId="9" xfId="1" applyFont="1" applyFill="1" applyBorder="1">
      <alignment vertical="center"/>
    </xf>
    <xf numFmtId="0" fontId="5" fillId="3" borderId="2" xfId="1" applyFont="1" applyFill="1" applyBorder="1" applyAlignment="1">
      <alignment vertical="center"/>
    </xf>
    <xf numFmtId="0" fontId="5" fillId="3" borderId="6" xfId="1" applyFont="1" applyFill="1" applyBorder="1">
      <alignment vertical="center"/>
    </xf>
    <xf numFmtId="0" fontId="25" fillId="3" borderId="0" xfId="1" applyFont="1" applyFill="1" applyBorder="1" applyAlignment="1">
      <alignment horizontal="left" vertical="center"/>
    </xf>
    <xf numFmtId="0" fontId="5" fillId="3" borderId="38" xfId="1" applyFont="1" applyFill="1" applyBorder="1" applyAlignment="1">
      <alignment vertical="center" shrinkToFit="1"/>
    </xf>
    <xf numFmtId="0" fontId="5" fillId="3" borderId="39" xfId="1" applyFont="1" applyFill="1" applyBorder="1" applyAlignment="1">
      <alignment vertical="center" shrinkToFit="1"/>
    </xf>
    <xf numFmtId="0" fontId="5" fillId="3" borderId="41" xfId="1" applyFont="1" applyFill="1" applyBorder="1" applyAlignment="1">
      <alignment vertical="center" shrinkToFit="1"/>
    </xf>
    <xf numFmtId="0" fontId="8" fillId="5" borderId="0" xfId="0" applyFont="1" applyFill="1" applyBorder="1" applyAlignment="1">
      <alignment horizontal="center" vertical="center" shrinkToFit="1"/>
    </xf>
    <xf numFmtId="0" fontId="8" fillId="4" borderId="0" xfId="0" applyFont="1" applyFill="1" applyBorder="1" applyAlignment="1">
      <alignment horizontal="center" vertical="center" shrinkToFit="1"/>
    </xf>
    <xf numFmtId="178" fontId="8" fillId="3" borderId="42" xfId="0" applyNumberFormat="1" applyFont="1" applyFill="1" applyBorder="1" applyAlignment="1">
      <alignment horizontal="center" vertical="center" shrinkToFit="1"/>
    </xf>
    <xf numFmtId="0" fontId="8" fillId="3" borderId="42" xfId="0" applyFont="1" applyFill="1" applyBorder="1" applyAlignment="1">
      <alignment horizontal="center" vertical="center" shrinkToFit="1"/>
    </xf>
    <xf numFmtId="0" fontId="5" fillId="3" borderId="0" xfId="1" applyFont="1" applyFill="1" applyProtection="1">
      <alignment vertical="center"/>
    </xf>
    <xf numFmtId="0" fontId="1" fillId="3" borderId="0" xfId="1" applyFont="1" applyFill="1" applyProtection="1">
      <alignment vertical="center"/>
    </xf>
    <xf numFmtId="0" fontId="1" fillId="3" borderId="0" xfId="1" applyFill="1" applyProtection="1">
      <alignment vertical="center"/>
    </xf>
    <xf numFmtId="0" fontId="26" fillId="3" borderId="0" xfId="1" applyFont="1" applyFill="1" applyAlignment="1" applyProtection="1">
      <alignment horizontal="right" vertical="center"/>
    </xf>
    <xf numFmtId="0" fontId="1" fillId="3" borderId="0" xfId="1" applyFill="1" applyAlignment="1" applyProtection="1">
      <alignment vertical="center" shrinkToFit="1"/>
    </xf>
    <xf numFmtId="178" fontId="1" fillId="3" borderId="1" xfId="1" applyNumberFormat="1" applyFill="1" applyBorder="1" applyAlignment="1" applyProtection="1">
      <alignment vertical="center" shrinkToFit="1"/>
    </xf>
    <xf numFmtId="0" fontId="1" fillId="3" borderId="43" xfId="1" applyFill="1" applyBorder="1" applyAlignment="1" applyProtection="1">
      <alignment horizontal="center" vertical="center" shrinkToFit="1"/>
    </xf>
    <xf numFmtId="0" fontId="1" fillId="3" borderId="3" xfId="1" applyFill="1" applyBorder="1" applyAlignment="1" applyProtection="1">
      <alignment horizontal="center" vertical="center" shrinkToFit="1"/>
    </xf>
    <xf numFmtId="0" fontId="1" fillId="3" borderId="0" xfId="1" applyFill="1" applyBorder="1" applyProtection="1">
      <alignment vertical="center"/>
    </xf>
    <xf numFmtId="0" fontId="4" fillId="3" borderId="0" xfId="1" applyFont="1" applyFill="1" applyBorder="1" applyProtection="1">
      <alignment vertical="center"/>
    </xf>
    <xf numFmtId="0" fontId="1" fillId="3" borderId="0" xfId="1" applyFill="1" applyBorder="1" applyAlignment="1" applyProtection="1">
      <alignment horizontal="right" vertical="center"/>
    </xf>
    <xf numFmtId="0" fontId="1" fillId="3" borderId="42" xfId="1" applyNumberFormat="1" applyFont="1" applyFill="1" applyBorder="1" applyAlignment="1" applyProtection="1">
      <alignment horizontal="center" vertical="center" shrinkToFit="1"/>
    </xf>
    <xf numFmtId="38" fontId="1" fillId="3" borderId="42" xfId="1" applyNumberFormat="1" applyFont="1" applyFill="1" applyBorder="1" applyAlignment="1" applyProtection="1">
      <alignment horizontal="center" vertical="center" shrinkToFit="1"/>
    </xf>
    <xf numFmtId="0" fontId="5" fillId="3" borderId="0" xfId="1" applyFont="1" applyFill="1" applyBorder="1" applyProtection="1">
      <alignment vertical="center"/>
    </xf>
    <xf numFmtId="0" fontId="5" fillId="3" borderId="3" xfId="1" applyFont="1" applyFill="1" applyBorder="1" applyProtection="1">
      <alignment vertical="center"/>
    </xf>
    <xf numFmtId="178" fontId="1" fillId="3" borderId="0" xfId="1" applyNumberFormat="1" applyFill="1" applyAlignment="1" applyProtection="1">
      <alignment vertical="center" shrinkToFit="1"/>
    </xf>
    <xf numFmtId="0" fontId="1" fillId="3" borderId="0" xfId="1" applyFill="1" applyAlignment="1" applyProtection="1">
      <alignment horizontal="center" vertical="center" shrinkToFit="1"/>
    </xf>
    <xf numFmtId="0" fontId="5" fillId="3" borderId="9" xfId="1" applyFont="1" applyFill="1" applyBorder="1" applyProtection="1">
      <alignment vertical="center"/>
    </xf>
    <xf numFmtId="178"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5" fillId="3" borderId="2" xfId="1" applyFont="1" applyFill="1" applyBorder="1" applyAlignment="1" applyProtection="1">
      <alignment vertical="center"/>
    </xf>
    <xf numFmtId="0" fontId="1" fillId="3" borderId="42" xfId="1" applyFont="1" applyFill="1" applyBorder="1" applyAlignment="1" applyProtection="1">
      <alignment horizontal="center" vertical="center" shrinkToFit="1"/>
    </xf>
    <xf numFmtId="0" fontId="5" fillId="3" borderId="6" xfId="1" applyFont="1" applyFill="1" applyBorder="1" applyProtection="1">
      <alignment vertical="center"/>
    </xf>
    <xf numFmtId="0" fontId="25" fillId="3" borderId="0" xfId="1" applyFont="1" applyFill="1" applyBorder="1" applyAlignment="1" applyProtection="1">
      <alignment horizontal="left" vertical="center"/>
    </xf>
    <xf numFmtId="0" fontId="1" fillId="3" borderId="0" xfId="1" applyFill="1" applyBorder="1" applyAlignment="1" applyProtection="1">
      <alignment vertical="center" shrinkToFit="1"/>
    </xf>
    <xf numFmtId="178" fontId="1" fillId="3" borderId="44" xfId="1" applyNumberFormat="1" applyFill="1" applyBorder="1" applyAlignment="1" applyProtection="1">
      <alignment horizontal="center" vertical="center" shrinkToFit="1"/>
    </xf>
    <xf numFmtId="0" fontId="1" fillId="3" borderId="44" xfId="1" applyFill="1" applyBorder="1" applyAlignment="1" applyProtection="1">
      <alignment horizontal="center" vertical="center" shrinkToFit="1"/>
    </xf>
    <xf numFmtId="0" fontId="1" fillId="3" borderId="0" xfId="1" applyFill="1" applyBorder="1" applyAlignment="1" applyProtection="1">
      <alignment horizontal="center" vertical="center" shrinkToFit="1"/>
    </xf>
    <xf numFmtId="0" fontId="6" fillId="3" borderId="21" xfId="1" applyFont="1" applyFill="1" applyBorder="1" applyAlignment="1" applyProtection="1">
      <alignment vertical="center" wrapText="1"/>
    </xf>
    <xf numFmtId="0" fontId="5" fillId="3" borderId="38" xfId="1" applyFont="1" applyFill="1" applyBorder="1" applyAlignment="1" applyProtection="1">
      <alignment vertical="center" shrinkToFit="1"/>
    </xf>
    <xf numFmtId="0" fontId="5" fillId="3" borderId="39" xfId="1" applyFont="1" applyFill="1" applyBorder="1" applyAlignment="1" applyProtection="1">
      <alignment vertical="center" shrinkToFit="1"/>
    </xf>
    <xf numFmtId="0" fontId="5" fillId="3" borderId="41" xfId="1" applyFont="1" applyFill="1" applyBorder="1" applyAlignment="1" applyProtection="1">
      <alignment vertical="center" shrinkToFit="1"/>
    </xf>
    <xf numFmtId="0" fontId="1" fillId="3" borderId="42" xfId="1" applyNumberFormat="1" applyFill="1" applyBorder="1" applyAlignment="1" applyProtection="1">
      <alignment horizontal="center" vertical="center" shrinkToFit="1"/>
    </xf>
    <xf numFmtId="38" fontId="1" fillId="3" borderId="42" xfId="2" applyFont="1" applyFill="1" applyBorder="1" applyAlignment="1" applyProtection="1">
      <alignment horizontal="center" vertical="center" shrinkToFit="1"/>
    </xf>
    <xf numFmtId="38" fontId="1" fillId="3" borderId="0" xfId="2" applyFont="1" applyFill="1" applyBorder="1" applyAlignment="1" applyProtection="1">
      <alignment vertical="center" shrinkToFit="1"/>
    </xf>
    <xf numFmtId="178" fontId="1" fillId="3" borderId="0" xfId="1" applyNumberFormat="1" applyFill="1" applyBorder="1" applyAlignment="1" applyProtection="1">
      <alignment vertical="center" shrinkToFit="1"/>
    </xf>
    <xf numFmtId="0" fontId="27" fillId="3" borderId="0" xfId="0" applyFont="1" applyFill="1">
      <alignment vertical="center"/>
    </xf>
    <xf numFmtId="0" fontId="21" fillId="3" borderId="0" xfId="0" applyFont="1" applyFill="1">
      <alignment vertical="center"/>
    </xf>
    <xf numFmtId="0" fontId="8" fillId="3" borderId="5" xfId="0" applyFont="1" applyFill="1" applyBorder="1" applyAlignment="1" applyProtection="1">
      <alignment horizontal="center" vertical="center" shrinkToFit="1"/>
      <protection locked="0"/>
    </xf>
    <xf numFmtId="0" fontId="8" fillId="3" borderId="4" xfId="0" applyNumberFormat="1" applyFont="1" applyFill="1" applyBorder="1" applyAlignment="1" applyProtection="1">
      <alignment horizontal="center" vertical="center" shrinkToFit="1"/>
      <protection locked="0"/>
    </xf>
    <xf numFmtId="0" fontId="8" fillId="3" borderId="44" xfId="0" applyFont="1" applyFill="1" applyBorder="1" applyAlignment="1" applyProtection="1">
      <alignment horizontal="left" vertical="center" wrapText="1" shrinkToFit="1"/>
      <protection locked="0"/>
    </xf>
    <xf numFmtId="0" fontId="8" fillId="8" borderId="42" xfId="0" applyNumberFormat="1" applyFont="1" applyFill="1" applyBorder="1" applyAlignment="1">
      <alignment horizontal="center" vertical="center" shrinkToFit="1"/>
    </xf>
    <xf numFmtId="0" fontId="27" fillId="3" borderId="0" xfId="0" applyFont="1" applyFill="1" applyAlignment="1">
      <alignment vertical="center" wrapText="1"/>
    </xf>
    <xf numFmtId="0" fontId="8" fillId="6" borderId="43" xfId="0" applyFont="1" applyFill="1" applyBorder="1" applyAlignment="1">
      <alignment horizontal="center" vertical="center" wrapText="1" shrinkToFit="1"/>
    </xf>
    <xf numFmtId="0" fontId="17" fillId="6" borderId="53" xfId="0" applyFont="1" applyFill="1" applyBorder="1" applyAlignment="1">
      <alignment horizontal="center" vertical="center" wrapText="1" shrinkToFit="1"/>
    </xf>
    <xf numFmtId="0" fontId="8" fillId="3" borderId="42" xfId="0" applyNumberFormat="1" applyFont="1" applyFill="1" applyBorder="1" applyAlignment="1" applyProtection="1">
      <alignment horizontal="center" vertical="center" shrinkToFit="1"/>
      <protection locked="0"/>
    </xf>
    <xf numFmtId="0" fontId="32" fillId="3" borderId="0" xfId="0" applyFont="1" applyFill="1">
      <alignment vertical="center"/>
    </xf>
    <xf numFmtId="0" fontId="32" fillId="6" borderId="42" xfId="0" applyFont="1" applyFill="1" applyBorder="1" applyAlignment="1">
      <alignment horizontal="center" vertical="center"/>
    </xf>
    <xf numFmtId="0" fontId="32" fillId="3" borderId="43" xfId="0" applyFont="1" applyFill="1" applyBorder="1" applyAlignment="1">
      <alignment vertical="center" wrapText="1"/>
    </xf>
    <xf numFmtId="0" fontId="32" fillId="3" borderId="42" xfId="0" applyFont="1" applyFill="1" applyBorder="1" applyAlignment="1">
      <alignment vertical="center" wrapText="1"/>
    </xf>
    <xf numFmtId="0" fontId="32" fillId="3" borderId="42" xfId="0" applyFont="1" applyFill="1" applyBorder="1">
      <alignment vertical="center"/>
    </xf>
    <xf numFmtId="0" fontId="34" fillId="3" borderId="44" xfId="5" applyFont="1" applyFill="1" applyBorder="1" applyAlignment="1" applyProtection="1">
      <alignment vertical="center"/>
    </xf>
    <xf numFmtId="0" fontId="33" fillId="3" borderId="0" xfId="0" applyFont="1" applyFill="1">
      <alignment vertical="center"/>
    </xf>
    <xf numFmtId="178"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1" fillId="3" borderId="42" xfId="1" applyNumberFormat="1" applyFill="1" applyBorder="1" applyAlignment="1" applyProtection="1">
      <alignment horizontal="center" vertical="center" shrinkToFit="1"/>
    </xf>
    <xf numFmtId="0"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178" fontId="1" fillId="3" borderId="42" xfId="1" applyNumberFormat="1" applyFill="1" applyBorder="1" applyAlignment="1" applyProtection="1">
      <alignment horizontal="center" vertical="center" shrinkToFit="1"/>
    </xf>
    <xf numFmtId="0" fontId="6" fillId="3" borderId="0" xfId="1" applyFont="1" applyFill="1" applyBorder="1" applyAlignment="1">
      <alignment vertical="center" wrapText="1"/>
    </xf>
    <xf numFmtId="0" fontId="32" fillId="3" borderId="42" xfId="0" applyFont="1" applyFill="1" applyBorder="1" applyAlignment="1">
      <alignment vertical="center" wrapText="1"/>
    </xf>
    <xf numFmtId="0" fontId="32" fillId="3" borderId="42" xfId="0" applyFont="1" applyFill="1" applyBorder="1" applyAlignment="1">
      <alignment vertical="center"/>
    </xf>
    <xf numFmtId="0" fontId="32" fillId="3" borderId="43" xfId="0" applyFont="1" applyFill="1" applyBorder="1" applyAlignment="1">
      <alignment vertical="center" wrapText="1"/>
    </xf>
    <xf numFmtId="0" fontId="32" fillId="3" borderId="44" xfId="0" applyFont="1" applyFill="1" applyBorder="1" applyAlignment="1">
      <alignment vertical="center" wrapText="1"/>
    </xf>
    <xf numFmtId="0" fontId="31" fillId="3" borderId="0" xfId="0" applyNumberFormat="1" applyFont="1" applyFill="1" applyAlignment="1">
      <alignment vertical="center"/>
    </xf>
    <xf numFmtId="0" fontId="24" fillId="3" borderId="0" xfId="0" applyNumberFormat="1" applyFont="1" applyFill="1" applyAlignment="1">
      <alignment horizontal="left" vertical="center"/>
    </xf>
    <xf numFmtId="0" fontId="8" fillId="3" borderId="4" xfId="0" applyNumberFormat="1" applyFont="1" applyFill="1" applyBorder="1" applyAlignment="1" applyProtection="1">
      <alignment horizontal="center" vertical="center" shrinkToFit="1"/>
      <protection locked="0"/>
    </xf>
    <xf numFmtId="0" fontId="8" fillId="3" borderId="6" xfId="0" applyNumberFormat="1" applyFont="1" applyFill="1" applyBorder="1" applyAlignment="1" applyProtection="1">
      <alignment horizontal="center" vertical="center" shrinkToFit="1"/>
      <protection locked="0"/>
    </xf>
    <xf numFmtId="49" fontId="8" fillId="3" borderId="4" xfId="2" applyNumberFormat="1" applyFont="1" applyFill="1" applyBorder="1" applyAlignment="1" applyProtection="1">
      <alignment horizontal="center" vertical="center" shrinkToFit="1"/>
      <protection locked="0"/>
    </xf>
    <xf numFmtId="49" fontId="8" fillId="3" borderId="6" xfId="2" applyNumberFormat="1" applyFont="1" applyFill="1" applyBorder="1" applyAlignment="1" applyProtection="1">
      <alignment horizontal="center" vertical="center" shrinkToFit="1"/>
      <protection locked="0"/>
    </xf>
    <xf numFmtId="0" fontId="8" fillId="8" borderId="42" xfId="0" applyFont="1" applyFill="1" applyBorder="1" applyAlignment="1">
      <alignment horizontal="center" vertical="center" shrinkToFit="1"/>
    </xf>
    <xf numFmtId="49" fontId="8" fillId="6" borderId="4" xfId="0" applyNumberFormat="1" applyFont="1" applyFill="1" applyBorder="1" applyAlignment="1">
      <alignment horizontal="center" vertical="center" shrinkToFit="1"/>
    </xf>
    <xf numFmtId="49" fontId="8" fillId="6" borderId="5" xfId="0" applyNumberFormat="1" applyFont="1" applyFill="1" applyBorder="1" applyAlignment="1">
      <alignment horizontal="center" vertical="center" shrinkToFit="1"/>
    </xf>
    <xf numFmtId="49" fontId="8" fillId="3" borderId="4" xfId="0" applyNumberFormat="1" applyFont="1" applyFill="1" applyBorder="1" applyAlignment="1" applyProtection="1">
      <alignment horizontal="center" vertical="center" shrinkToFit="1"/>
      <protection locked="0"/>
    </xf>
    <xf numFmtId="49" fontId="8" fillId="3" borderId="5" xfId="0" applyNumberFormat="1" applyFont="1" applyFill="1" applyBorder="1" applyAlignment="1" applyProtection="1">
      <alignment horizontal="center" vertical="center" shrinkToFit="1"/>
      <protection locked="0"/>
    </xf>
    <xf numFmtId="49" fontId="8" fillId="3" borderId="6" xfId="0" applyNumberFormat="1" applyFont="1" applyFill="1" applyBorder="1" applyAlignment="1" applyProtection="1">
      <alignment horizontal="center" vertical="center" shrinkToFit="1"/>
      <protection locked="0"/>
    </xf>
    <xf numFmtId="0" fontId="8" fillId="3" borderId="4" xfId="0" applyFont="1" applyFill="1" applyBorder="1" applyAlignment="1" applyProtection="1">
      <alignment horizontal="center" vertical="center" shrinkToFit="1"/>
      <protection locked="0"/>
    </xf>
    <xf numFmtId="0" fontId="8" fillId="3" borderId="5" xfId="0" applyFont="1" applyFill="1" applyBorder="1" applyAlignment="1" applyProtection="1">
      <alignment horizontal="center" vertical="center" shrinkToFit="1"/>
      <protection locked="0"/>
    </xf>
    <xf numFmtId="0" fontId="8" fillId="3" borderId="6" xfId="0" applyFont="1" applyFill="1" applyBorder="1" applyAlignment="1" applyProtection="1">
      <alignment horizontal="center" vertical="center" shrinkToFit="1"/>
      <protection locked="0"/>
    </xf>
    <xf numFmtId="178" fontId="8" fillId="3" borderId="4" xfId="0" applyNumberFormat="1" applyFont="1" applyFill="1" applyBorder="1" applyAlignment="1" applyProtection="1">
      <alignment horizontal="center" vertical="center" shrinkToFit="1"/>
      <protection locked="0"/>
    </xf>
    <xf numFmtId="178" fontId="8" fillId="3" borderId="6" xfId="0" applyNumberFormat="1" applyFont="1" applyFill="1" applyBorder="1" applyAlignment="1" applyProtection="1">
      <alignment horizontal="center" vertical="center" shrinkToFit="1"/>
      <protection locked="0"/>
    </xf>
    <xf numFmtId="0" fontId="8" fillId="8" borderId="42" xfId="0" applyNumberFormat="1" applyFont="1" applyFill="1" applyBorder="1" applyAlignment="1">
      <alignment horizontal="center" vertical="center" shrinkToFit="1"/>
    </xf>
    <xf numFmtId="0" fontId="8" fillId="8" borderId="4" xfId="0" applyNumberFormat="1" applyFont="1" applyFill="1" applyBorder="1" applyAlignment="1">
      <alignment horizontal="center" vertical="center" shrinkToFit="1"/>
    </xf>
    <xf numFmtId="0" fontId="8" fillId="8" borderId="6" xfId="0" applyNumberFormat="1" applyFont="1" applyFill="1" applyBorder="1" applyAlignment="1">
      <alignment horizontal="center" vertical="center" shrinkToFit="1"/>
    </xf>
    <xf numFmtId="49" fontId="8" fillId="8" borderId="4" xfId="2" applyNumberFormat="1" applyFont="1" applyFill="1" applyBorder="1" applyAlignment="1">
      <alignment horizontal="center" vertical="center" shrinkToFit="1"/>
    </xf>
    <xf numFmtId="49" fontId="8" fillId="8" borderId="6" xfId="2" applyNumberFormat="1" applyFont="1" applyFill="1" applyBorder="1" applyAlignment="1">
      <alignment horizontal="center" vertical="center" shrinkToFit="1"/>
    </xf>
    <xf numFmtId="0" fontId="19" fillId="3" borderId="5" xfId="0" applyFont="1" applyFill="1" applyBorder="1" applyAlignment="1" applyProtection="1">
      <alignment horizontal="center" vertical="center" shrinkToFit="1"/>
      <protection locked="0"/>
    </xf>
    <xf numFmtId="0" fontId="24" fillId="3" borderId="0" xfId="0" applyNumberFormat="1" applyFont="1" applyFill="1" applyAlignment="1">
      <alignment vertical="center" shrinkToFit="1"/>
    </xf>
    <xf numFmtId="0" fontId="27" fillId="3" borderId="0" xfId="0" applyFont="1" applyFill="1" applyAlignment="1">
      <alignment vertical="center" wrapText="1"/>
    </xf>
    <xf numFmtId="0" fontId="8" fillId="6" borderId="43" xfId="0" applyFont="1" applyFill="1" applyBorder="1" applyAlignment="1">
      <alignment horizontal="center" vertical="center" wrapText="1"/>
    </xf>
    <xf numFmtId="0" fontId="8" fillId="6" borderId="44" xfId="0" applyFont="1" applyFill="1" applyBorder="1" applyAlignment="1">
      <alignment horizontal="center" vertical="center" wrapText="1"/>
    </xf>
    <xf numFmtId="0" fontId="8" fillId="7" borderId="46" xfId="0" applyFont="1" applyFill="1" applyBorder="1" applyAlignment="1">
      <alignment horizontal="center" vertical="center" wrapText="1"/>
    </xf>
    <xf numFmtId="0" fontId="8" fillId="7" borderId="47" xfId="0" applyFont="1" applyFill="1" applyBorder="1" applyAlignment="1">
      <alignment horizontal="center" vertical="center" wrapText="1"/>
    </xf>
    <xf numFmtId="0" fontId="8" fillId="7" borderId="48" xfId="0" applyFont="1" applyFill="1" applyBorder="1" applyAlignment="1">
      <alignment horizontal="center" vertical="center" wrapText="1"/>
    </xf>
    <xf numFmtId="178" fontId="8" fillId="6" borderId="46" xfId="0" applyNumberFormat="1" applyFont="1" applyFill="1" applyBorder="1" applyAlignment="1">
      <alignment horizontal="center" vertical="center" wrapText="1"/>
    </xf>
    <xf numFmtId="178" fontId="8" fillId="6" borderId="47" xfId="0" applyNumberFormat="1" applyFont="1" applyFill="1" applyBorder="1" applyAlignment="1">
      <alignment horizontal="center" vertical="center" wrapText="1"/>
    </xf>
    <xf numFmtId="49" fontId="8" fillId="7" borderId="46" xfId="0" applyNumberFormat="1" applyFont="1" applyFill="1" applyBorder="1" applyAlignment="1">
      <alignment horizontal="center" vertical="center" wrapText="1"/>
    </xf>
    <xf numFmtId="49" fontId="8" fillId="7" borderId="48" xfId="0" applyNumberFormat="1" applyFont="1" applyFill="1" applyBorder="1" applyAlignment="1">
      <alignment horizontal="center" vertical="center" wrapText="1"/>
    </xf>
    <xf numFmtId="49" fontId="8" fillId="7" borderId="47" xfId="0" applyNumberFormat="1" applyFont="1" applyFill="1" applyBorder="1" applyAlignment="1">
      <alignment horizontal="center" vertical="center" wrapText="1"/>
    </xf>
    <xf numFmtId="0" fontId="17" fillId="7" borderId="49" xfId="0" applyFont="1" applyFill="1" applyBorder="1" applyAlignment="1">
      <alignment horizontal="center" vertical="center" wrapText="1"/>
    </xf>
    <xf numFmtId="0" fontId="17" fillId="7" borderId="51" xfId="0" applyFont="1" applyFill="1" applyBorder="1" applyAlignment="1">
      <alignment horizontal="center" vertical="center" wrapText="1"/>
    </xf>
    <xf numFmtId="0" fontId="17" fillId="7" borderId="50" xfId="0" applyFont="1" applyFill="1" applyBorder="1" applyAlignment="1">
      <alignment horizontal="center" vertical="center" wrapText="1"/>
    </xf>
    <xf numFmtId="178" fontId="17" fillId="6" borderId="49" xfId="0" applyNumberFormat="1" applyFont="1" applyFill="1" applyBorder="1" applyAlignment="1">
      <alignment horizontal="center" vertical="center" wrapText="1" shrinkToFit="1"/>
    </xf>
    <xf numFmtId="178" fontId="17" fillId="6" borderId="50" xfId="0" applyNumberFormat="1" applyFont="1" applyFill="1" applyBorder="1" applyAlignment="1">
      <alignment horizontal="center" vertical="center" wrapText="1" shrinkToFit="1"/>
    </xf>
    <xf numFmtId="49" fontId="17" fillId="7" borderId="49" xfId="0" applyNumberFormat="1" applyFont="1" applyFill="1" applyBorder="1" applyAlignment="1">
      <alignment horizontal="center" vertical="center" wrapText="1"/>
    </xf>
    <xf numFmtId="49" fontId="17" fillId="7" borderId="51" xfId="0" applyNumberFormat="1" applyFont="1" applyFill="1" applyBorder="1" applyAlignment="1">
      <alignment horizontal="center" vertical="center" wrapText="1"/>
    </xf>
    <xf numFmtId="49" fontId="17" fillId="7" borderId="50" xfId="0" applyNumberFormat="1" applyFont="1" applyFill="1" applyBorder="1" applyAlignment="1">
      <alignment horizontal="center" vertical="center" wrapText="1"/>
    </xf>
    <xf numFmtId="0" fontId="8" fillId="6" borderId="45" xfId="0" applyFont="1" applyFill="1" applyBorder="1" applyAlignment="1">
      <alignment horizontal="center" vertical="center" wrapText="1"/>
    </xf>
    <xf numFmtId="0" fontId="17" fillId="6" borderId="44" xfId="0" applyFont="1" applyFill="1" applyBorder="1" applyAlignment="1">
      <alignment horizontal="center" vertical="center" wrapText="1"/>
    </xf>
    <xf numFmtId="49" fontId="8" fillId="8" borderId="4" xfId="0" applyNumberFormat="1" applyFont="1" applyFill="1" applyBorder="1" applyAlignment="1">
      <alignment horizontal="center" vertical="center" shrinkToFit="1"/>
    </xf>
    <xf numFmtId="49" fontId="8" fillId="8" borderId="5" xfId="0" applyNumberFormat="1" applyFont="1" applyFill="1" applyBorder="1" applyAlignment="1">
      <alignment horizontal="center" vertical="center" shrinkToFit="1"/>
    </xf>
    <xf numFmtId="49" fontId="8" fillId="8" borderId="6" xfId="0" applyNumberFormat="1" applyFont="1" applyFill="1" applyBorder="1" applyAlignment="1">
      <alignment horizontal="center" vertical="center" shrinkToFit="1"/>
    </xf>
    <xf numFmtId="0" fontId="8" fillId="8" borderId="4" xfId="0" applyFont="1" applyFill="1" applyBorder="1" applyAlignment="1">
      <alignment horizontal="center" vertical="center" shrinkToFit="1"/>
    </xf>
    <xf numFmtId="0" fontId="8" fillId="8" borderId="5" xfId="0" applyFont="1" applyFill="1" applyBorder="1" applyAlignment="1">
      <alignment horizontal="center" vertical="center" shrinkToFit="1"/>
    </xf>
    <xf numFmtId="0" fontId="8" fillId="8" borderId="6" xfId="0" applyFont="1" applyFill="1" applyBorder="1" applyAlignment="1">
      <alignment horizontal="center" vertical="center" shrinkToFit="1"/>
    </xf>
    <xf numFmtId="178" fontId="8" fillId="8" borderId="4" xfId="0" applyNumberFormat="1" applyFont="1" applyFill="1" applyBorder="1" applyAlignment="1">
      <alignment horizontal="center" vertical="center" shrinkToFit="1"/>
    </xf>
    <xf numFmtId="178" fontId="8" fillId="8" borderId="6" xfId="0" applyNumberFormat="1" applyFont="1" applyFill="1" applyBorder="1" applyAlignment="1">
      <alignment horizontal="center" vertical="center" shrinkToFit="1"/>
    </xf>
    <xf numFmtId="0" fontId="11" fillId="3" borderId="0" xfId="3" applyFont="1" applyFill="1" applyAlignment="1">
      <alignment horizontal="distributed" vertical="center"/>
    </xf>
    <xf numFmtId="0" fontId="11" fillId="3" borderId="0" xfId="3" applyNumberFormat="1" applyFont="1" applyFill="1" applyAlignment="1">
      <alignment horizontal="left" vertical="center" wrapText="1"/>
    </xf>
    <xf numFmtId="0" fontId="15" fillId="3" borderId="0" xfId="3" applyFont="1" applyFill="1" applyAlignment="1">
      <alignment horizontal="left" vertical="center"/>
    </xf>
    <xf numFmtId="0" fontId="11" fillId="3" borderId="0" xfId="3" applyFont="1" applyFill="1" applyAlignment="1">
      <alignment horizontal="left" vertical="top" wrapText="1"/>
    </xf>
    <xf numFmtId="0" fontId="15" fillId="3" borderId="0" xfId="3" applyFont="1" applyFill="1" applyAlignment="1">
      <alignment horizontal="left" vertical="center" wrapText="1"/>
    </xf>
    <xf numFmtId="0" fontId="11" fillId="3" borderId="0" xfId="3" applyFont="1" applyFill="1" applyAlignment="1">
      <alignment horizontal="left" wrapText="1"/>
    </xf>
    <xf numFmtId="0" fontId="15" fillId="3" borderId="0" xfId="3" applyFont="1" applyFill="1" applyAlignment="1">
      <alignment horizontal="center" vertical="center" wrapText="1"/>
    </xf>
    <xf numFmtId="0" fontId="11" fillId="3" borderId="0" xfId="3" applyFont="1" applyFill="1" applyAlignment="1">
      <alignment horizontal="center" vertical="center"/>
    </xf>
    <xf numFmtId="176" fontId="11" fillId="3" borderId="0" xfId="3" applyNumberFormat="1" applyFont="1" applyFill="1" applyAlignment="1" applyProtection="1">
      <alignment horizontal="center" vertical="center"/>
    </xf>
    <xf numFmtId="0" fontId="12" fillId="3" borderId="0" xfId="3" applyFont="1" applyFill="1" applyAlignment="1">
      <alignment horizontal="center" vertical="center"/>
    </xf>
    <xf numFmtId="0" fontId="13" fillId="3" borderId="1" xfId="3" applyFont="1" applyFill="1" applyBorder="1" applyAlignment="1">
      <alignment horizontal="center" vertical="center"/>
    </xf>
    <xf numFmtId="0" fontId="13" fillId="3" borderId="2" xfId="3" applyFont="1" applyFill="1" applyBorder="1" applyAlignment="1">
      <alignment horizontal="center" vertical="center"/>
    </xf>
    <xf numFmtId="0" fontId="13" fillId="3" borderId="3" xfId="3" applyFont="1" applyFill="1" applyBorder="1" applyAlignment="1">
      <alignment horizontal="center" vertical="center"/>
    </xf>
    <xf numFmtId="0" fontId="13" fillId="3" borderId="10" xfId="3" applyFont="1" applyFill="1" applyBorder="1" applyAlignment="1">
      <alignment horizontal="center" vertical="center"/>
    </xf>
    <xf numFmtId="0" fontId="13" fillId="3" borderId="0" xfId="3" applyFont="1" applyFill="1" applyBorder="1" applyAlignment="1">
      <alignment horizontal="center" vertical="center"/>
    </xf>
    <xf numFmtId="0" fontId="13" fillId="3" borderId="11" xfId="3" applyFont="1" applyFill="1" applyBorder="1" applyAlignment="1">
      <alignment horizontal="center" vertical="center"/>
    </xf>
    <xf numFmtId="0" fontId="13" fillId="3" borderId="7" xfId="3" applyFont="1" applyFill="1" applyBorder="1" applyAlignment="1">
      <alignment horizontal="center" vertical="center"/>
    </xf>
    <xf numFmtId="0" fontId="13" fillId="3" borderId="8" xfId="3" applyFont="1" applyFill="1" applyBorder="1" applyAlignment="1">
      <alignment horizontal="center" vertical="center"/>
    </xf>
    <xf numFmtId="0" fontId="13" fillId="3" borderId="9" xfId="3" applyFont="1" applyFill="1" applyBorder="1" applyAlignment="1">
      <alignment horizontal="center" vertical="center"/>
    </xf>
    <xf numFmtId="177" fontId="14" fillId="3" borderId="1" xfId="3" applyNumberFormat="1" applyFont="1" applyFill="1" applyBorder="1" applyAlignment="1">
      <alignment horizontal="center" vertical="center"/>
    </xf>
    <xf numFmtId="177" fontId="14" fillId="3" borderId="2" xfId="3" applyNumberFormat="1" applyFont="1" applyFill="1" applyBorder="1" applyAlignment="1">
      <alignment horizontal="center" vertical="center"/>
    </xf>
    <xf numFmtId="177" fontId="14" fillId="3" borderId="3" xfId="3" applyNumberFormat="1" applyFont="1" applyFill="1" applyBorder="1" applyAlignment="1">
      <alignment horizontal="center" vertical="center"/>
    </xf>
    <xf numFmtId="177" fontId="14" fillId="3" borderId="10" xfId="3" applyNumberFormat="1" applyFont="1" applyFill="1" applyBorder="1" applyAlignment="1">
      <alignment horizontal="center" vertical="center"/>
    </xf>
    <xf numFmtId="177" fontId="14" fillId="3" borderId="0" xfId="3" applyNumberFormat="1" applyFont="1" applyFill="1" applyBorder="1" applyAlignment="1">
      <alignment horizontal="center" vertical="center"/>
    </xf>
    <xf numFmtId="177" fontId="14" fillId="3" borderId="11" xfId="3" applyNumberFormat="1" applyFont="1" applyFill="1" applyBorder="1" applyAlignment="1">
      <alignment horizontal="center" vertical="center"/>
    </xf>
    <xf numFmtId="177" fontId="14" fillId="3" borderId="7" xfId="3" applyNumberFormat="1" applyFont="1" applyFill="1" applyBorder="1" applyAlignment="1">
      <alignment horizontal="center" vertical="center"/>
    </xf>
    <xf numFmtId="177" fontId="14" fillId="3" borderId="8" xfId="3" applyNumberFormat="1" applyFont="1" applyFill="1" applyBorder="1" applyAlignment="1">
      <alignment horizontal="center" vertical="center"/>
    </xf>
    <xf numFmtId="177" fontId="14" fillId="3" borderId="9" xfId="3" applyNumberFormat="1" applyFont="1" applyFill="1" applyBorder="1" applyAlignment="1">
      <alignment horizontal="center" vertical="center"/>
    </xf>
    <xf numFmtId="0" fontId="15" fillId="3" borderId="8" xfId="3" applyFont="1" applyFill="1" applyBorder="1" applyAlignment="1">
      <alignment horizontal="center" vertical="center" shrinkToFit="1"/>
    </xf>
    <xf numFmtId="181" fontId="15" fillId="2" borderId="42" xfId="3" applyNumberFormat="1" applyFont="1" applyFill="1" applyBorder="1" applyAlignment="1" applyProtection="1">
      <alignment horizontal="center" vertical="center" shrinkToFit="1"/>
      <protection locked="0"/>
    </xf>
    <xf numFmtId="38" fontId="15" fillId="3" borderId="4" xfId="2" applyFont="1" applyFill="1" applyBorder="1" applyAlignment="1">
      <alignment vertical="center" shrinkToFit="1"/>
    </xf>
    <xf numFmtId="38" fontId="15" fillId="3" borderId="5" xfId="2" applyFont="1" applyFill="1" applyBorder="1" applyAlignment="1">
      <alignment vertical="center" shrinkToFit="1"/>
    </xf>
    <xf numFmtId="0" fontId="15" fillId="3" borderId="42" xfId="3" applyFont="1" applyFill="1" applyBorder="1" applyAlignment="1">
      <alignment horizontal="left" vertical="center" shrinkToFit="1"/>
    </xf>
    <xf numFmtId="0" fontId="15" fillId="3" borderId="0" xfId="3" applyFont="1" applyFill="1" applyBorder="1" applyAlignment="1">
      <alignment horizontal="center" vertical="center" shrinkToFit="1"/>
    </xf>
    <xf numFmtId="0" fontId="15" fillId="3" borderId="0" xfId="3" applyFont="1" applyFill="1" applyAlignment="1">
      <alignment vertical="center" shrinkToFit="1"/>
    </xf>
    <xf numFmtId="0" fontId="15" fillId="3" borderId="4" xfId="3" applyFont="1" applyFill="1" applyBorder="1" applyAlignment="1">
      <alignment horizontal="center" vertical="center" shrinkToFit="1"/>
    </xf>
    <xf numFmtId="0" fontId="15" fillId="3" borderId="5" xfId="3" applyFont="1" applyFill="1" applyBorder="1" applyAlignment="1">
      <alignment horizontal="center" vertical="center" shrinkToFit="1"/>
    </xf>
    <xf numFmtId="0" fontId="15" fillId="3" borderId="6" xfId="3" applyFont="1" applyFill="1" applyBorder="1" applyAlignment="1">
      <alignment horizontal="center" vertical="center" shrinkToFit="1"/>
    </xf>
    <xf numFmtId="0" fontId="16" fillId="3" borderId="0" xfId="3" applyFont="1" applyFill="1" applyAlignment="1">
      <alignment horizontal="center" vertical="center" shrinkToFit="1"/>
    </xf>
    <xf numFmtId="0" fontId="15" fillId="3" borderId="0" xfId="3" applyFont="1" applyFill="1" applyBorder="1" applyAlignment="1">
      <alignment horizontal="distributed" vertical="center" shrinkToFit="1"/>
    </xf>
    <xf numFmtId="0" fontId="15" fillId="3" borderId="8" xfId="3" applyFont="1" applyFill="1" applyBorder="1" applyAlignment="1">
      <alignment horizontal="distributed" vertical="center" shrinkToFit="1"/>
    </xf>
    <xf numFmtId="0" fontId="15" fillId="3" borderId="8" xfId="3" applyNumberFormat="1" applyFont="1" applyFill="1" applyBorder="1" applyAlignment="1">
      <alignment horizontal="left" vertical="center" shrinkToFit="1"/>
    </xf>
    <xf numFmtId="0" fontId="15" fillId="3" borderId="0" xfId="3" applyNumberFormat="1" applyFont="1" applyFill="1" applyBorder="1" applyAlignment="1">
      <alignment horizontal="left" vertical="center" shrinkToFit="1"/>
    </xf>
    <xf numFmtId="42" fontId="15" fillId="3" borderId="5" xfId="3" applyNumberFormat="1" applyFont="1" applyFill="1" applyBorder="1" applyAlignment="1">
      <alignment horizontal="center" vertical="center"/>
    </xf>
    <xf numFmtId="42" fontId="15" fillId="3" borderId="6" xfId="3" applyNumberFormat="1" applyFont="1" applyFill="1" applyBorder="1" applyAlignment="1">
      <alignment horizontal="center" vertical="center"/>
    </xf>
    <xf numFmtId="0" fontId="15" fillId="3" borderId="0" xfId="3" applyFont="1" applyFill="1" applyAlignment="1">
      <alignment horizontal="right" vertical="center" shrinkToFit="1"/>
    </xf>
    <xf numFmtId="0" fontId="15" fillId="3" borderId="0" xfId="3" applyFont="1" applyFill="1" applyAlignment="1">
      <alignment horizontal="left" vertical="center" shrinkToFit="1"/>
    </xf>
    <xf numFmtId="0" fontId="6" fillId="3" borderId="12" xfId="1" applyFont="1" applyFill="1" applyBorder="1" applyAlignment="1">
      <alignment horizontal="left" vertical="center" wrapText="1"/>
    </xf>
    <xf numFmtId="0" fontId="6" fillId="3" borderId="15" xfId="1" applyFont="1" applyFill="1" applyBorder="1" applyAlignment="1">
      <alignment horizontal="left" vertical="center" wrapText="1"/>
    </xf>
    <xf numFmtId="0" fontId="6" fillId="3" borderId="19" xfId="1" applyFont="1" applyFill="1" applyBorder="1" applyAlignment="1">
      <alignment horizontal="left" vertical="center" wrapText="1"/>
    </xf>
    <xf numFmtId="0" fontId="6" fillId="3" borderId="22" xfId="1" applyFont="1" applyFill="1" applyBorder="1" applyAlignment="1">
      <alignment horizontal="left" vertical="center" wrapText="1"/>
    </xf>
    <xf numFmtId="0" fontId="6" fillId="3" borderId="28" xfId="1" applyFont="1" applyFill="1" applyBorder="1" applyAlignment="1">
      <alignment horizontal="left" vertical="center" wrapText="1"/>
    </xf>
    <xf numFmtId="0" fontId="6" fillId="3" borderId="29" xfId="1" applyFont="1" applyFill="1" applyBorder="1" applyAlignment="1">
      <alignment horizontal="left" vertical="center" wrapText="1"/>
    </xf>
    <xf numFmtId="0" fontId="5" fillId="3" borderId="17" xfId="1" applyFont="1" applyFill="1" applyBorder="1" applyAlignment="1">
      <alignment horizontal="center" vertical="center" shrinkToFit="1"/>
    </xf>
    <xf numFmtId="0" fontId="5" fillId="3" borderId="18" xfId="1" applyFont="1" applyFill="1" applyBorder="1" applyAlignment="1">
      <alignment horizontal="center" vertical="center" shrinkToFit="1"/>
    </xf>
    <xf numFmtId="0" fontId="5" fillId="3" borderId="16" xfId="1" applyFont="1" applyFill="1" applyBorder="1" applyAlignment="1">
      <alignment horizontal="center" vertical="center" shrinkToFit="1"/>
    </xf>
    <xf numFmtId="0" fontId="5" fillId="3" borderId="37" xfId="1" applyFont="1" applyFill="1" applyBorder="1" applyAlignment="1">
      <alignment horizontal="center" vertical="center" shrinkToFit="1"/>
    </xf>
    <xf numFmtId="38" fontId="5" fillId="3" borderId="16" xfId="2" applyFont="1" applyFill="1" applyBorder="1" applyAlignment="1">
      <alignment horizontal="center" vertical="center" shrinkToFit="1"/>
    </xf>
    <xf numFmtId="38" fontId="5" fillId="3" borderId="17" xfId="2" applyFont="1" applyFill="1" applyBorder="1" applyAlignment="1">
      <alignment horizontal="center" vertical="center" shrinkToFit="1"/>
    </xf>
    <xf numFmtId="38" fontId="5" fillId="3" borderId="18" xfId="2" applyFont="1" applyFill="1" applyBorder="1" applyAlignment="1">
      <alignment horizontal="center" vertical="center" shrinkToFit="1"/>
    </xf>
    <xf numFmtId="0" fontId="23" fillId="3" borderId="14" xfId="1" applyFont="1" applyFill="1" applyBorder="1" applyAlignment="1">
      <alignment horizontal="center" vertical="center" wrapText="1" shrinkToFit="1"/>
    </xf>
    <xf numFmtId="0" fontId="23" fillId="3" borderId="15" xfId="1" applyFont="1" applyFill="1" applyBorder="1" applyAlignment="1">
      <alignment horizontal="center" vertical="center" wrapText="1" shrinkToFit="1"/>
    </xf>
    <xf numFmtId="0" fontId="23" fillId="3" borderId="13" xfId="1" applyFont="1" applyFill="1" applyBorder="1" applyAlignment="1">
      <alignment horizontal="center" vertical="center" wrapText="1" shrinkToFit="1"/>
    </xf>
    <xf numFmtId="0" fontId="23" fillId="3" borderId="24" xfId="1" applyFont="1" applyFill="1" applyBorder="1" applyAlignment="1">
      <alignment horizontal="center" vertical="center" wrapText="1" shrinkToFit="1"/>
    </xf>
    <xf numFmtId="0" fontId="23" fillId="3" borderId="28" xfId="1" applyFont="1" applyFill="1" applyBorder="1" applyAlignment="1">
      <alignment horizontal="center" vertical="center" wrapText="1" shrinkToFit="1"/>
    </xf>
    <xf numFmtId="0" fontId="23" fillId="3" borderId="23" xfId="1" applyFont="1" applyFill="1" applyBorder="1" applyAlignment="1">
      <alignment horizontal="center" vertical="center" wrapText="1" shrinkToFit="1"/>
    </xf>
    <xf numFmtId="0" fontId="23" fillId="2" borderId="14" xfId="1" applyFont="1" applyFill="1" applyBorder="1" applyAlignment="1">
      <alignment horizontal="center" vertical="center" wrapText="1" shrinkToFit="1"/>
    </xf>
    <xf numFmtId="0" fontId="23" fillId="2" borderId="15" xfId="1" applyFont="1" applyFill="1" applyBorder="1" applyAlignment="1">
      <alignment horizontal="center" vertical="center" wrapText="1" shrinkToFit="1"/>
    </xf>
    <xf numFmtId="0" fontId="23" fillId="2" borderId="19" xfId="1" applyFont="1" applyFill="1" applyBorder="1" applyAlignment="1">
      <alignment horizontal="center" vertical="center" wrapText="1" shrinkToFit="1"/>
    </xf>
    <xf numFmtId="0" fontId="23" fillId="2" borderId="24" xfId="1" applyFont="1" applyFill="1" applyBorder="1" applyAlignment="1">
      <alignment horizontal="center" vertical="center" wrapText="1" shrinkToFit="1"/>
    </xf>
    <xf numFmtId="0" fontId="23" fillId="2" borderId="28" xfId="1" applyFont="1" applyFill="1" applyBorder="1" applyAlignment="1">
      <alignment horizontal="center" vertical="center" wrapText="1" shrinkToFit="1"/>
    </xf>
    <xf numFmtId="0" fontId="23" fillId="2" borderId="29" xfId="1" applyFont="1" applyFill="1" applyBorder="1" applyAlignment="1">
      <alignment horizontal="center" vertical="center" wrapText="1" shrinkToFit="1"/>
    </xf>
    <xf numFmtId="0" fontId="5" fillId="2" borderId="33" xfId="1" applyFont="1" applyFill="1" applyBorder="1" applyAlignment="1">
      <alignment horizontal="center" vertical="center" shrinkToFit="1"/>
    </xf>
    <xf numFmtId="0" fontId="5" fillId="2" borderId="34" xfId="1" applyFont="1" applyFill="1" applyBorder="1" applyAlignment="1">
      <alignment horizontal="center" vertical="center" shrinkToFit="1"/>
    </xf>
    <xf numFmtId="20" fontId="5" fillId="2" borderId="16" xfId="1" applyNumberFormat="1" applyFont="1" applyFill="1" applyBorder="1" applyAlignment="1">
      <alignment horizontal="center" vertical="center" shrinkToFit="1"/>
    </xf>
    <xf numFmtId="0" fontId="5" fillId="2" borderId="17" xfId="1" applyFont="1" applyFill="1" applyBorder="1" applyAlignment="1">
      <alignment horizontal="center" vertical="center" shrinkToFit="1"/>
    </xf>
    <xf numFmtId="0" fontId="5" fillId="2" borderId="18" xfId="1" applyFont="1" applyFill="1" applyBorder="1" applyAlignment="1">
      <alignment horizontal="center" vertical="center" shrinkToFit="1"/>
    </xf>
    <xf numFmtId="0" fontId="23" fillId="3" borderId="38" xfId="1" applyFont="1" applyFill="1" applyBorder="1" applyAlignment="1">
      <alignment horizontal="center" vertical="center" shrinkToFit="1"/>
    </xf>
    <xf numFmtId="0" fontId="5" fillId="3" borderId="38" xfId="1" applyFont="1" applyFill="1" applyBorder="1" applyAlignment="1">
      <alignment horizontal="center" vertical="center" shrinkToFit="1"/>
    </xf>
    <xf numFmtId="0" fontId="5" fillId="3" borderId="39" xfId="1" applyFont="1" applyFill="1" applyBorder="1" applyAlignment="1">
      <alignment horizontal="center" vertical="center" shrinkToFit="1"/>
    </xf>
    <xf numFmtId="38" fontId="23" fillId="3" borderId="38" xfId="1" applyNumberFormat="1" applyFont="1" applyFill="1" applyBorder="1" applyAlignment="1">
      <alignment horizontal="center" vertical="center" shrinkToFit="1"/>
    </xf>
    <xf numFmtId="38" fontId="23" fillId="3" borderId="40" xfId="1" applyNumberFormat="1" applyFont="1" applyFill="1" applyBorder="1" applyAlignment="1">
      <alignment horizontal="center" vertical="center" shrinkToFit="1"/>
    </xf>
    <xf numFmtId="179" fontId="5" fillId="3" borderId="16" xfId="1" applyNumberFormat="1" applyFont="1" applyFill="1" applyBorder="1" applyAlignment="1">
      <alignment horizontal="center" vertical="center" shrinkToFit="1"/>
    </xf>
    <xf numFmtId="179" fontId="5" fillId="3" borderId="17" xfId="1" applyNumberFormat="1" applyFont="1" applyFill="1" applyBorder="1" applyAlignment="1">
      <alignment horizontal="center" vertical="center" shrinkToFit="1"/>
    </xf>
    <xf numFmtId="179" fontId="5" fillId="3" borderId="18" xfId="1" applyNumberFormat="1" applyFont="1" applyFill="1" applyBorder="1" applyAlignment="1">
      <alignment horizontal="center" vertical="center" shrinkToFit="1"/>
    </xf>
    <xf numFmtId="0" fontId="5" fillId="3" borderId="40" xfId="1" applyFont="1" applyFill="1" applyBorder="1" applyAlignment="1">
      <alignment horizontal="center" vertical="center" shrinkToFit="1"/>
    </xf>
    <xf numFmtId="0" fontId="5" fillId="2" borderId="38" xfId="1" applyFont="1" applyFill="1" applyBorder="1" applyAlignment="1">
      <alignment horizontal="center" vertical="center" shrinkToFit="1"/>
    </xf>
    <xf numFmtId="0" fontId="5" fillId="2" borderId="39" xfId="1" applyFont="1" applyFill="1" applyBorder="1" applyAlignment="1">
      <alignment horizontal="center" vertical="center" shrinkToFit="1"/>
    </xf>
    <xf numFmtId="0" fontId="5" fillId="2" borderId="38" xfId="1" applyFont="1" applyFill="1" applyBorder="1" applyAlignment="1">
      <alignment horizontal="left" vertical="center" shrinkToFit="1"/>
    </xf>
    <xf numFmtId="0" fontId="5" fillId="2" borderId="39" xfId="1" applyFont="1" applyFill="1" applyBorder="1" applyAlignment="1">
      <alignment horizontal="left" vertical="center" shrinkToFit="1"/>
    </xf>
    <xf numFmtId="0" fontId="5" fillId="3" borderId="21" xfId="1" applyFont="1" applyFill="1" applyBorder="1" applyAlignment="1">
      <alignment horizontal="center" vertical="center"/>
    </xf>
    <xf numFmtId="0" fontId="23" fillId="2" borderId="30" xfId="1" applyFont="1" applyFill="1" applyBorder="1" applyAlignment="1">
      <alignment horizontal="center" vertical="center" shrinkToFit="1"/>
    </xf>
    <xf numFmtId="0" fontId="23" fillId="2" borderId="31" xfId="1" applyFont="1" applyFill="1" applyBorder="1" applyAlignment="1">
      <alignment horizontal="center" vertical="center" shrinkToFit="1"/>
    </xf>
    <xf numFmtId="0" fontId="23" fillId="2" borderId="35" xfId="1" applyFont="1" applyFill="1" applyBorder="1" applyAlignment="1">
      <alignment horizontal="center" vertical="center" shrinkToFit="1"/>
    </xf>
    <xf numFmtId="0" fontId="23" fillId="2" borderId="36" xfId="1" applyFont="1" applyFill="1" applyBorder="1" applyAlignment="1">
      <alignment horizontal="center" vertical="center" shrinkToFit="1"/>
    </xf>
    <xf numFmtId="0" fontId="23" fillId="3" borderId="31" xfId="1" applyFont="1" applyFill="1" applyBorder="1" applyAlignment="1">
      <alignment horizontal="center" vertical="center" shrinkToFit="1"/>
    </xf>
    <xf numFmtId="0" fontId="23" fillId="3" borderId="36" xfId="1" applyFont="1" applyFill="1" applyBorder="1" applyAlignment="1">
      <alignment horizontal="center" vertical="center" shrinkToFit="1"/>
    </xf>
    <xf numFmtId="0" fontId="5" fillId="2" borderId="32" xfId="1" applyFont="1" applyFill="1" applyBorder="1" applyAlignment="1">
      <alignment horizontal="center" vertical="center" shrinkToFit="1"/>
    </xf>
    <xf numFmtId="0" fontId="23" fillId="2" borderId="33" xfId="1" applyFont="1" applyFill="1" applyBorder="1" applyAlignment="1">
      <alignment horizontal="center" vertical="center" shrinkToFit="1"/>
    </xf>
    <xf numFmtId="0" fontId="23" fillId="2" borderId="34" xfId="1" applyFont="1" applyFill="1" applyBorder="1" applyAlignment="1">
      <alignment horizontal="center" vertical="center" shrinkToFit="1"/>
    </xf>
    <xf numFmtId="20" fontId="23" fillId="2" borderId="16" xfId="1" applyNumberFormat="1" applyFont="1" applyFill="1" applyBorder="1" applyAlignment="1">
      <alignment horizontal="center" vertical="center" shrinkToFit="1"/>
    </xf>
    <xf numFmtId="0" fontId="23" fillId="2" borderId="17" xfId="1" applyFont="1" applyFill="1" applyBorder="1" applyAlignment="1">
      <alignment horizontal="center" vertical="center" shrinkToFit="1"/>
    </xf>
    <xf numFmtId="0" fontId="23" fillId="2" borderId="18" xfId="1" applyFont="1" applyFill="1" applyBorder="1" applyAlignment="1">
      <alignment horizontal="center" vertical="center" shrinkToFit="1"/>
    </xf>
    <xf numFmtId="179" fontId="23" fillId="3" borderId="16" xfId="1" applyNumberFormat="1" applyFont="1" applyFill="1" applyBorder="1" applyAlignment="1">
      <alignment horizontal="center" vertical="center" shrinkToFit="1"/>
    </xf>
    <xf numFmtId="179" fontId="23" fillId="3" borderId="17" xfId="1" applyNumberFormat="1" applyFont="1" applyFill="1" applyBorder="1" applyAlignment="1">
      <alignment horizontal="center" vertical="center" shrinkToFit="1"/>
    </xf>
    <xf numFmtId="179" fontId="23" fillId="3" borderId="18" xfId="1" applyNumberFormat="1" applyFont="1" applyFill="1" applyBorder="1" applyAlignment="1">
      <alignment horizontal="center" vertical="center" shrinkToFit="1"/>
    </xf>
    <xf numFmtId="0" fontId="23" fillId="3" borderId="16" xfId="1" applyFont="1" applyFill="1" applyBorder="1" applyAlignment="1">
      <alignment horizontal="center" vertical="center" shrinkToFit="1"/>
    </xf>
    <xf numFmtId="0" fontId="23" fillId="3" borderId="17" xfId="1" applyFont="1" applyFill="1" applyBorder="1" applyAlignment="1">
      <alignment horizontal="center" vertical="center" shrinkToFit="1"/>
    </xf>
    <xf numFmtId="0" fontId="23" fillId="3" borderId="18" xfId="1" applyFont="1" applyFill="1" applyBorder="1" applyAlignment="1">
      <alignment horizontal="center" vertical="center" shrinkToFit="1"/>
    </xf>
    <xf numFmtId="38" fontId="23" fillId="3" borderId="16" xfId="2" applyFont="1" applyFill="1" applyBorder="1" applyAlignment="1">
      <alignment horizontal="center" vertical="center" shrinkToFit="1"/>
    </xf>
    <xf numFmtId="38" fontId="23" fillId="3" borderId="17" xfId="2" applyFont="1" applyFill="1" applyBorder="1" applyAlignment="1">
      <alignment horizontal="center" vertical="center" shrinkToFit="1"/>
    </xf>
    <xf numFmtId="38" fontId="23" fillId="3" borderId="18" xfId="2" applyFont="1" applyFill="1" applyBorder="1" applyAlignment="1">
      <alignment horizontal="center" vertical="center" shrinkToFit="1"/>
    </xf>
    <xf numFmtId="0" fontId="23" fillId="2" borderId="38" xfId="1" applyFont="1" applyFill="1" applyBorder="1" applyAlignment="1">
      <alignment horizontal="left" vertical="center" shrinkToFit="1"/>
    </xf>
    <xf numFmtId="0" fontId="23" fillId="2" borderId="39" xfId="1" applyFont="1" applyFill="1" applyBorder="1" applyAlignment="1">
      <alignment horizontal="left" vertical="center" shrinkToFit="1"/>
    </xf>
    <xf numFmtId="0" fontId="23" fillId="2" borderId="32" xfId="1" applyFont="1" applyFill="1" applyBorder="1" applyAlignment="1">
      <alignment horizontal="center" vertical="center" shrinkToFit="1"/>
    </xf>
    <xf numFmtId="0" fontId="23" fillId="2" borderId="38" xfId="1" applyFont="1" applyFill="1" applyBorder="1" applyAlignment="1">
      <alignment horizontal="center" vertical="center" shrinkToFit="1"/>
    </xf>
    <xf numFmtId="0" fontId="23" fillId="2" borderId="39" xfId="1" applyFont="1" applyFill="1" applyBorder="1" applyAlignment="1">
      <alignment horizontal="center" vertical="center" shrinkToFit="1"/>
    </xf>
    <xf numFmtId="0" fontId="23" fillId="3" borderId="39" xfId="1" applyFont="1" applyFill="1" applyBorder="1" applyAlignment="1">
      <alignment horizontal="center" vertical="center" shrinkToFit="1"/>
    </xf>
    <xf numFmtId="20" fontId="23" fillId="3" borderId="16" xfId="1" applyNumberFormat="1" applyFont="1" applyFill="1" applyBorder="1" applyAlignment="1">
      <alignment horizontal="center" vertical="center" shrinkToFit="1"/>
    </xf>
    <xf numFmtId="0" fontId="5" fillId="0" borderId="14" xfId="1" applyFont="1" applyFill="1" applyBorder="1" applyAlignment="1">
      <alignment horizontal="center" vertical="center" wrapText="1"/>
    </xf>
    <xf numFmtId="0" fontId="5" fillId="0" borderId="15" xfId="1" applyFont="1" applyFill="1" applyBorder="1" applyAlignment="1">
      <alignment horizontal="center" vertical="center" wrapText="1"/>
    </xf>
    <xf numFmtId="0" fontId="5" fillId="0" borderId="19" xfId="1" applyFont="1" applyFill="1" applyBorder="1" applyAlignment="1">
      <alignment horizontal="center" vertical="center" wrapText="1"/>
    </xf>
    <xf numFmtId="0" fontId="5" fillId="0" borderId="10" xfId="1" applyFont="1" applyFill="1" applyBorder="1" applyAlignment="1">
      <alignment horizontal="center" vertical="center" wrapText="1"/>
    </xf>
    <xf numFmtId="0" fontId="5" fillId="0" borderId="0" xfId="1" applyFont="1" applyFill="1" applyBorder="1" applyAlignment="1">
      <alignment horizontal="center" vertical="center" wrapText="1"/>
    </xf>
    <xf numFmtId="0" fontId="5" fillId="0" borderId="21" xfId="1" applyFont="1" applyFill="1" applyBorder="1" applyAlignment="1">
      <alignment horizontal="center" vertical="center" wrapText="1"/>
    </xf>
    <xf numFmtId="0" fontId="5" fillId="0" borderId="24" xfId="1" applyFont="1" applyFill="1" applyBorder="1" applyAlignment="1">
      <alignment horizontal="center" vertical="center" wrapText="1"/>
    </xf>
    <xf numFmtId="0" fontId="5" fillId="0" borderId="28" xfId="1" applyFont="1" applyFill="1" applyBorder="1" applyAlignment="1">
      <alignment horizontal="center" vertical="center" wrapText="1"/>
    </xf>
    <xf numFmtId="0" fontId="5" fillId="0" borderId="29" xfId="1" applyFont="1" applyFill="1" applyBorder="1" applyAlignment="1">
      <alignment horizontal="center" vertical="center" wrapText="1"/>
    </xf>
    <xf numFmtId="0" fontId="5" fillId="3" borderId="1" xfId="1" applyFont="1" applyFill="1" applyBorder="1" applyAlignment="1">
      <alignment horizontal="center" vertical="center"/>
    </xf>
    <xf numFmtId="0" fontId="5" fillId="3" borderId="2" xfId="1" applyFont="1" applyFill="1" applyBorder="1" applyAlignment="1">
      <alignment horizontal="center" vertical="center"/>
    </xf>
    <xf numFmtId="0" fontId="5" fillId="3" borderId="3" xfId="1" applyFont="1" applyFill="1" applyBorder="1" applyAlignment="1">
      <alignment horizontal="center" vertical="center"/>
    </xf>
    <xf numFmtId="0" fontId="5" fillId="3" borderId="14" xfId="1" applyFont="1" applyFill="1" applyBorder="1" applyAlignment="1">
      <alignment horizontal="center" vertical="center" wrapText="1"/>
    </xf>
    <xf numFmtId="0" fontId="5" fillId="3" borderId="15"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0" xfId="1" applyFont="1" applyFill="1" applyBorder="1" applyAlignment="1">
      <alignment horizontal="center" vertical="center" wrapText="1"/>
    </xf>
    <xf numFmtId="0" fontId="5" fillId="3" borderId="0" xfId="1" applyFont="1" applyFill="1" applyBorder="1" applyAlignment="1">
      <alignment horizontal="center" vertical="center" wrapText="1"/>
    </xf>
    <xf numFmtId="0" fontId="5" fillId="3" borderId="11" xfId="1" applyFont="1" applyFill="1" applyBorder="1" applyAlignment="1">
      <alignment horizontal="center" vertical="center" wrapText="1"/>
    </xf>
    <xf numFmtId="0" fontId="5" fillId="3" borderId="24" xfId="1" applyFont="1" applyFill="1" applyBorder="1" applyAlignment="1">
      <alignment horizontal="center" vertical="center" wrapText="1"/>
    </xf>
    <xf numFmtId="0" fontId="5" fillId="3" borderId="28"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5" xfId="1" applyFont="1" applyFill="1" applyBorder="1" applyAlignment="1">
      <alignment horizontal="center" vertical="center"/>
    </xf>
    <xf numFmtId="0" fontId="5" fillId="3" borderId="26" xfId="1" applyFont="1" applyFill="1" applyBorder="1" applyAlignment="1">
      <alignment horizontal="center" vertical="center"/>
    </xf>
    <xf numFmtId="0" fontId="5" fillId="3" borderId="27" xfId="1" applyFont="1" applyFill="1" applyBorder="1" applyAlignment="1">
      <alignment horizontal="center" vertical="center"/>
    </xf>
    <xf numFmtId="0" fontId="5" fillId="3" borderId="24" xfId="1" applyFont="1" applyFill="1" applyBorder="1" applyAlignment="1">
      <alignment horizontal="center" vertical="center"/>
    </xf>
    <xf numFmtId="0" fontId="5" fillId="3" borderId="28" xfId="1" applyFont="1" applyFill="1" applyBorder="1" applyAlignment="1">
      <alignment horizontal="center" vertical="center"/>
    </xf>
    <xf numFmtId="0" fontId="5" fillId="3" borderId="23" xfId="1" applyFont="1" applyFill="1" applyBorder="1" applyAlignment="1">
      <alignment horizontal="center" vertical="center"/>
    </xf>
    <xf numFmtId="0" fontId="1" fillId="3" borderId="8" xfId="1" applyFill="1" applyBorder="1" applyAlignment="1">
      <alignment horizontal="center" vertical="center" shrinkToFit="1"/>
    </xf>
    <xf numFmtId="0" fontId="5" fillId="3" borderId="1" xfId="1" applyFont="1" applyFill="1" applyBorder="1" applyAlignment="1">
      <alignment horizontal="center" vertical="center" wrapText="1"/>
    </xf>
    <xf numFmtId="0" fontId="5" fillId="3" borderId="2" xfId="1" applyFont="1" applyFill="1" applyBorder="1" applyAlignment="1">
      <alignment horizontal="center" vertical="center" wrapText="1"/>
    </xf>
    <xf numFmtId="0" fontId="5" fillId="3" borderId="7" xfId="1" applyFont="1" applyFill="1" applyBorder="1" applyAlignment="1">
      <alignment horizontal="center" vertical="center" wrapText="1"/>
    </xf>
    <xf numFmtId="0" fontId="5" fillId="3" borderId="8" xfId="1" applyFont="1" applyFill="1" applyBorder="1" applyAlignment="1">
      <alignment horizontal="center" vertical="center" wrapText="1"/>
    </xf>
    <xf numFmtId="49" fontId="1" fillId="3" borderId="1" xfId="1" applyNumberFormat="1" applyFont="1" applyFill="1" applyBorder="1" applyAlignment="1">
      <alignment horizontal="center" vertical="center" shrinkToFit="1"/>
    </xf>
    <xf numFmtId="49" fontId="1" fillId="3" borderId="2" xfId="1" applyNumberFormat="1" applyFont="1" applyFill="1" applyBorder="1" applyAlignment="1">
      <alignment horizontal="center" vertical="center" shrinkToFit="1"/>
    </xf>
    <xf numFmtId="49" fontId="1" fillId="3" borderId="3" xfId="1" applyNumberFormat="1" applyFont="1" applyFill="1" applyBorder="1" applyAlignment="1">
      <alignment horizontal="center" vertical="center" shrinkToFit="1"/>
    </xf>
    <xf numFmtId="49" fontId="1" fillId="3" borderId="7" xfId="1" applyNumberFormat="1" applyFont="1" applyFill="1" applyBorder="1" applyAlignment="1">
      <alignment horizontal="center" vertical="center" shrinkToFit="1"/>
    </xf>
    <xf numFmtId="49" fontId="1" fillId="3" borderId="8" xfId="1" applyNumberFormat="1" applyFont="1" applyFill="1" applyBorder="1" applyAlignment="1">
      <alignment horizontal="center" vertical="center" shrinkToFit="1"/>
    </xf>
    <xf numFmtId="49" fontId="1" fillId="3" borderId="9" xfId="1" applyNumberFormat="1" applyFont="1" applyFill="1" applyBorder="1" applyAlignment="1">
      <alignment horizontal="center" vertical="center" shrinkToFit="1"/>
    </xf>
    <xf numFmtId="0" fontId="1" fillId="3" borderId="1" xfId="1" applyFont="1" applyFill="1" applyBorder="1" applyAlignment="1">
      <alignment horizontal="center" vertical="center" shrinkToFit="1"/>
    </xf>
    <xf numFmtId="0" fontId="1" fillId="3" borderId="2" xfId="1" applyFont="1" applyFill="1" applyBorder="1" applyAlignment="1">
      <alignment horizontal="center" vertical="center" shrinkToFit="1"/>
    </xf>
    <xf numFmtId="0" fontId="1" fillId="3" borderId="3" xfId="1" applyFont="1" applyFill="1" applyBorder="1" applyAlignment="1">
      <alignment horizontal="center" vertical="center" shrinkToFit="1"/>
    </xf>
    <xf numFmtId="0" fontId="5" fillId="3" borderId="6" xfId="1" applyFont="1" applyFill="1" applyBorder="1" applyAlignment="1">
      <alignment horizontal="center" vertical="center"/>
    </xf>
    <xf numFmtId="0" fontId="5" fillId="3" borderId="12" xfId="1" applyFont="1" applyFill="1" applyBorder="1" applyAlignment="1">
      <alignment horizontal="center" vertical="center"/>
    </xf>
    <xf numFmtId="0" fontId="5" fillId="3" borderId="13" xfId="1" applyFont="1" applyFill="1" applyBorder="1" applyAlignment="1">
      <alignment horizontal="center" vertical="center"/>
    </xf>
    <xf numFmtId="0" fontId="5" fillId="3" borderId="20" xfId="1" applyFont="1" applyFill="1" applyBorder="1" applyAlignment="1">
      <alignment horizontal="center" vertical="center"/>
    </xf>
    <xf numFmtId="0" fontId="5" fillId="3" borderId="11" xfId="1" applyFont="1" applyFill="1" applyBorder="1" applyAlignment="1">
      <alignment horizontal="center" vertical="center"/>
    </xf>
    <xf numFmtId="0" fontId="5" fillId="3" borderId="22" xfId="1" applyFont="1" applyFill="1" applyBorder="1" applyAlignment="1">
      <alignment horizontal="center" vertical="center"/>
    </xf>
    <xf numFmtId="0" fontId="5" fillId="3" borderId="14" xfId="1" applyFont="1" applyFill="1" applyBorder="1" applyAlignment="1">
      <alignment horizontal="center" vertical="center"/>
    </xf>
    <xf numFmtId="0" fontId="5" fillId="3" borderId="10" xfId="1" applyFont="1" applyFill="1" applyBorder="1" applyAlignment="1">
      <alignment horizontal="center" vertical="center"/>
    </xf>
    <xf numFmtId="0" fontId="5" fillId="3" borderId="14" xfId="1" applyFont="1" applyFill="1" applyBorder="1" applyAlignment="1">
      <alignment horizontal="center" vertical="center" textRotation="255"/>
    </xf>
    <xf numFmtId="0" fontId="5" fillId="3" borderId="10" xfId="1" applyFont="1" applyFill="1" applyBorder="1" applyAlignment="1">
      <alignment horizontal="center" vertical="center" textRotation="255"/>
    </xf>
    <xf numFmtId="0" fontId="5" fillId="3" borderId="24" xfId="1" applyFont="1" applyFill="1" applyBorder="1" applyAlignment="1">
      <alignment horizontal="center" vertical="center" textRotation="255"/>
    </xf>
    <xf numFmtId="0" fontId="5" fillId="3" borderId="15" xfId="1" applyFont="1" applyFill="1" applyBorder="1" applyAlignment="1">
      <alignment horizontal="center" vertical="center"/>
    </xf>
    <xf numFmtId="0" fontId="5" fillId="3" borderId="0" xfId="1" applyFont="1" applyFill="1" applyBorder="1" applyAlignment="1">
      <alignment horizontal="center" vertical="center"/>
    </xf>
    <xf numFmtId="0" fontId="5" fillId="3" borderId="25" xfId="1" applyFont="1" applyFill="1" applyBorder="1" applyAlignment="1">
      <alignment horizontal="center" vertical="center"/>
    </xf>
    <xf numFmtId="0" fontId="5" fillId="3" borderId="8" xfId="1" applyFont="1" applyFill="1" applyBorder="1" applyAlignment="1">
      <alignment horizontal="center" vertical="center"/>
    </xf>
    <xf numFmtId="0" fontId="5" fillId="3" borderId="9" xfId="1" applyFont="1" applyFill="1" applyBorder="1" applyAlignment="1">
      <alignment horizontal="center" vertical="center"/>
    </xf>
    <xf numFmtId="0" fontId="5" fillId="3" borderId="7" xfId="1" applyFont="1" applyFill="1" applyBorder="1" applyAlignment="1">
      <alignment horizontal="left" vertical="center" indent="1"/>
    </xf>
    <xf numFmtId="0" fontId="5" fillId="3" borderId="8" xfId="1" applyFont="1" applyFill="1" applyBorder="1" applyAlignment="1">
      <alignment horizontal="left" vertical="center" indent="1"/>
    </xf>
    <xf numFmtId="0" fontId="5" fillId="3" borderId="9" xfId="1" applyFont="1" applyFill="1" applyBorder="1" applyAlignment="1">
      <alignment horizontal="left" vertical="center" indent="1"/>
    </xf>
    <xf numFmtId="0" fontId="5" fillId="3" borderId="10" xfId="1" applyFont="1" applyFill="1" applyBorder="1" applyAlignment="1">
      <alignment horizontal="center" vertical="center" wrapText="1" shrinkToFit="1"/>
    </xf>
    <xf numFmtId="0" fontId="5" fillId="3" borderId="0" xfId="1" applyFont="1" applyFill="1" applyBorder="1" applyAlignment="1">
      <alignment horizontal="center" vertical="center" wrapText="1" shrinkToFit="1"/>
    </xf>
    <xf numFmtId="0" fontId="5" fillId="3" borderId="11" xfId="1" applyFont="1" applyFill="1" applyBorder="1" applyAlignment="1">
      <alignment horizontal="center" vertical="center" wrapText="1" shrinkToFit="1"/>
    </xf>
    <xf numFmtId="0" fontId="5" fillId="3" borderId="7" xfId="1" applyFont="1" applyFill="1" applyBorder="1" applyAlignment="1">
      <alignment horizontal="center" vertical="center" wrapText="1" shrinkToFit="1"/>
    </xf>
    <xf numFmtId="0" fontId="5" fillId="3" borderId="8" xfId="1" applyFont="1" applyFill="1" applyBorder="1" applyAlignment="1">
      <alignment horizontal="center" vertical="center" wrapText="1" shrinkToFit="1"/>
    </xf>
    <xf numFmtId="0" fontId="5" fillId="3" borderId="9" xfId="1" applyFont="1" applyFill="1" applyBorder="1" applyAlignment="1">
      <alignment horizontal="center" vertical="center" wrapText="1" shrinkToFit="1"/>
    </xf>
    <xf numFmtId="0" fontId="5" fillId="3" borderId="4" xfId="1" applyFont="1" applyFill="1" applyBorder="1" applyAlignment="1">
      <alignment horizontal="left" vertical="center"/>
    </xf>
    <xf numFmtId="0" fontId="5" fillId="3" borderId="5" xfId="1" applyFont="1" applyFill="1" applyBorder="1" applyAlignment="1">
      <alignment horizontal="left" vertical="center"/>
    </xf>
    <xf numFmtId="38" fontId="1" fillId="3" borderId="5" xfId="2" applyFont="1" applyFill="1" applyBorder="1" applyAlignment="1">
      <alignment horizontal="center" vertical="center" shrinkToFit="1"/>
    </xf>
    <xf numFmtId="0" fontId="5" fillId="3" borderId="4" xfId="1" applyFont="1" applyFill="1" applyBorder="1" applyAlignment="1">
      <alignment horizontal="center" vertical="center"/>
    </xf>
    <xf numFmtId="0" fontId="5" fillId="3" borderId="7" xfId="1" applyFont="1" applyFill="1" applyBorder="1" applyAlignment="1">
      <alignment horizontal="center" vertical="center"/>
    </xf>
    <xf numFmtId="0" fontId="1" fillId="3" borderId="7" xfId="1" applyFont="1" applyFill="1" applyBorder="1" applyAlignment="1">
      <alignment horizontal="center" vertical="center" shrinkToFit="1"/>
    </xf>
    <xf numFmtId="0" fontId="1" fillId="3" borderId="8" xfId="1" applyFont="1" applyFill="1" applyBorder="1" applyAlignment="1">
      <alignment horizontal="center" vertical="center" shrinkToFit="1"/>
    </xf>
    <xf numFmtId="0" fontId="5" fillId="3" borderId="1" xfId="1" applyFont="1" applyFill="1" applyBorder="1" applyAlignment="1">
      <alignment horizontal="left" vertical="center" indent="1"/>
    </xf>
    <xf numFmtId="0" fontId="5" fillId="3" borderId="2" xfId="1" applyFont="1" applyFill="1" applyBorder="1" applyAlignment="1">
      <alignment horizontal="left" vertical="center" indent="1"/>
    </xf>
    <xf numFmtId="0" fontId="5" fillId="3" borderId="3" xfId="1" applyFont="1" applyFill="1" applyBorder="1" applyAlignment="1">
      <alignment horizontal="left" vertical="center" indent="1"/>
    </xf>
    <xf numFmtId="0" fontId="5" fillId="3" borderId="3"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1" fillId="3" borderId="1" xfId="1" applyFill="1" applyBorder="1" applyAlignment="1">
      <alignment horizontal="center" vertical="center" shrinkToFit="1"/>
    </xf>
    <xf numFmtId="0" fontId="1" fillId="3" borderId="2" xfId="1" applyFill="1" applyBorder="1" applyAlignment="1">
      <alignment horizontal="center" vertical="center" shrinkToFit="1"/>
    </xf>
    <xf numFmtId="0" fontId="1" fillId="3" borderId="7" xfId="1" applyFill="1" applyBorder="1" applyAlignment="1">
      <alignment horizontal="center" vertical="center" shrinkToFit="1"/>
    </xf>
    <xf numFmtId="0" fontId="1" fillId="3" borderId="9" xfId="1" applyFont="1" applyFill="1" applyBorder="1" applyAlignment="1">
      <alignment horizontal="center" vertical="center" shrinkToFit="1"/>
    </xf>
    <xf numFmtId="49" fontId="1" fillId="3" borderId="4" xfId="1" applyNumberFormat="1" applyFont="1" applyFill="1" applyBorder="1" applyAlignment="1">
      <alignment horizontal="center" vertical="center" shrinkToFit="1"/>
    </xf>
    <xf numFmtId="49" fontId="1" fillId="3" borderId="5" xfId="1" applyNumberFormat="1" applyFont="1" applyFill="1" applyBorder="1" applyAlignment="1">
      <alignment horizontal="center" vertical="center" shrinkToFit="1"/>
    </xf>
    <xf numFmtId="49" fontId="1" fillId="3" borderId="6" xfId="1" applyNumberFormat="1" applyFont="1" applyFill="1" applyBorder="1" applyAlignment="1">
      <alignment horizontal="center" vertical="center" shrinkToFit="1"/>
    </xf>
    <xf numFmtId="0" fontId="6" fillId="3" borderId="12" xfId="1" applyFont="1" applyFill="1" applyBorder="1" applyAlignment="1" applyProtection="1">
      <alignment horizontal="left" vertical="center" wrapText="1"/>
    </xf>
    <xf numFmtId="0" fontId="6" fillId="3" borderId="15" xfId="1" applyFont="1" applyFill="1" applyBorder="1" applyAlignment="1" applyProtection="1">
      <alignment horizontal="left" vertical="center" wrapText="1"/>
    </xf>
    <xf numFmtId="0" fontId="6" fillId="3" borderId="19" xfId="1" applyFont="1" applyFill="1" applyBorder="1" applyAlignment="1" applyProtection="1">
      <alignment horizontal="left" vertical="center" wrapText="1"/>
    </xf>
    <xf numFmtId="0" fontId="6" fillId="3" borderId="22" xfId="1" applyFont="1" applyFill="1" applyBorder="1" applyAlignment="1" applyProtection="1">
      <alignment horizontal="left" vertical="center" wrapText="1"/>
    </xf>
    <xf numFmtId="0" fontId="6" fillId="3" borderId="28" xfId="1" applyFont="1" applyFill="1" applyBorder="1" applyAlignment="1" applyProtection="1">
      <alignment horizontal="left" vertical="center" wrapText="1"/>
    </xf>
    <xf numFmtId="0" fontId="6" fillId="3" borderId="29" xfId="1" applyFont="1" applyFill="1" applyBorder="1" applyAlignment="1" applyProtection="1">
      <alignment horizontal="left" vertical="center" wrapText="1"/>
    </xf>
    <xf numFmtId="0" fontId="5" fillId="3" borderId="17" xfId="1" applyFont="1" applyFill="1" applyBorder="1" applyAlignment="1" applyProtection="1">
      <alignment horizontal="center" vertical="center" shrinkToFit="1"/>
    </xf>
    <xf numFmtId="0" fontId="5" fillId="3" borderId="18" xfId="1" applyFont="1" applyFill="1" applyBorder="1" applyAlignment="1" applyProtection="1">
      <alignment horizontal="center" vertical="center" shrinkToFit="1"/>
    </xf>
    <xf numFmtId="0" fontId="5" fillId="3" borderId="16" xfId="1" applyFont="1" applyFill="1" applyBorder="1" applyAlignment="1" applyProtection="1">
      <alignment horizontal="center" vertical="center" shrinkToFit="1"/>
    </xf>
    <xf numFmtId="0" fontId="5" fillId="3" borderId="37" xfId="1" applyFont="1" applyFill="1" applyBorder="1" applyAlignment="1" applyProtection="1">
      <alignment horizontal="center" vertical="center" shrinkToFit="1"/>
    </xf>
    <xf numFmtId="0" fontId="23" fillId="3" borderId="38" xfId="1" applyFont="1" applyFill="1" applyBorder="1" applyAlignment="1" applyProtection="1">
      <alignment horizontal="center" vertical="center" shrinkToFit="1"/>
    </xf>
    <xf numFmtId="0" fontId="5" fillId="3" borderId="38" xfId="1" applyFont="1" applyFill="1" applyBorder="1" applyAlignment="1" applyProtection="1">
      <alignment horizontal="center" vertical="center" shrinkToFit="1"/>
    </xf>
    <xf numFmtId="0" fontId="5" fillId="3" borderId="39" xfId="1" applyFont="1" applyFill="1" applyBorder="1" applyAlignment="1" applyProtection="1">
      <alignment horizontal="center" vertical="center" shrinkToFit="1"/>
    </xf>
    <xf numFmtId="38" fontId="23" fillId="3" borderId="38" xfId="1" applyNumberFormat="1" applyFont="1" applyFill="1" applyBorder="1" applyAlignment="1" applyProtection="1">
      <alignment horizontal="center" vertical="center" shrinkToFit="1"/>
    </xf>
    <xf numFmtId="38" fontId="23" fillId="3" borderId="40" xfId="1" applyNumberFormat="1" applyFont="1" applyFill="1" applyBorder="1" applyAlignment="1" applyProtection="1">
      <alignment horizontal="center" vertical="center" shrinkToFit="1"/>
    </xf>
    <xf numFmtId="0" fontId="1" fillId="3" borderId="42" xfId="1" applyNumberFormat="1" applyFill="1" applyBorder="1" applyAlignment="1" applyProtection="1">
      <alignment horizontal="center" vertical="center" shrinkToFit="1"/>
    </xf>
    <xf numFmtId="0" fontId="1" fillId="3" borderId="42" xfId="1" applyFill="1" applyBorder="1" applyAlignment="1" applyProtection="1">
      <alignment horizontal="center" vertical="center" shrinkToFit="1"/>
    </xf>
    <xf numFmtId="0" fontId="5" fillId="3" borderId="40" xfId="1" applyFont="1" applyFill="1" applyBorder="1" applyAlignment="1" applyProtection="1">
      <alignment horizontal="center" vertical="center" shrinkToFit="1"/>
    </xf>
    <xf numFmtId="0" fontId="23" fillId="2" borderId="38" xfId="1" applyFont="1" applyFill="1" applyBorder="1" applyAlignment="1" applyProtection="1">
      <alignment horizontal="center" vertical="center" shrinkToFit="1"/>
      <protection locked="0"/>
    </xf>
    <xf numFmtId="0" fontId="23" fillId="2" borderId="39" xfId="1" applyFont="1" applyFill="1" applyBorder="1" applyAlignment="1" applyProtection="1">
      <alignment horizontal="center" vertical="center" shrinkToFit="1"/>
      <protection locked="0"/>
    </xf>
    <xf numFmtId="0" fontId="23" fillId="2" borderId="38" xfId="1" applyFont="1" applyFill="1" applyBorder="1" applyAlignment="1" applyProtection="1">
      <alignment horizontal="left" vertical="center" shrinkToFit="1"/>
      <protection locked="0"/>
    </xf>
    <xf numFmtId="0" fontId="23" fillId="2" borderId="39" xfId="1" applyFont="1" applyFill="1" applyBorder="1" applyAlignment="1" applyProtection="1">
      <alignment horizontal="left" vertical="center" shrinkToFit="1"/>
      <protection locked="0"/>
    </xf>
    <xf numFmtId="38" fontId="23" fillId="3" borderId="16" xfId="2" applyFont="1" applyFill="1" applyBorder="1" applyAlignment="1" applyProtection="1">
      <alignment horizontal="center" vertical="center" shrinkToFit="1"/>
    </xf>
    <xf numFmtId="38" fontId="23" fillId="3" borderId="17" xfId="2" applyFont="1" applyFill="1" applyBorder="1" applyAlignment="1" applyProtection="1">
      <alignment horizontal="center" vertical="center" shrinkToFit="1"/>
    </xf>
    <xf numFmtId="38" fontId="23" fillId="3" borderId="18" xfId="2" applyFont="1" applyFill="1" applyBorder="1" applyAlignment="1" applyProtection="1">
      <alignment horizontal="center" vertical="center" shrinkToFit="1"/>
    </xf>
    <xf numFmtId="0" fontId="23" fillId="3" borderId="14" xfId="1" applyFont="1" applyFill="1" applyBorder="1" applyAlignment="1" applyProtection="1">
      <alignment horizontal="center" vertical="center" wrapText="1" shrinkToFit="1"/>
    </xf>
    <xf numFmtId="0" fontId="23" fillId="3" borderId="15" xfId="1" applyFont="1" applyFill="1" applyBorder="1" applyAlignment="1" applyProtection="1">
      <alignment horizontal="center" vertical="center" wrapText="1" shrinkToFit="1"/>
    </xf>
    <xf numFmtId="0" fontId="23" fillId="3" borderId="13" xfId="1" applyFont="1" applyFill="1" applyBorder="1" applyAlignment="1" applyProtection="1">
      <alignment horizontal="center" vertical="center" wrapText="1" shrinkToFit="1"/>
    </xf>
    <xf numFmtId="0" fontId="23" fillId="3" borderId="24" xfId="1" applyFont="1" applyFill="1" applyBorder="1" applyAlignment="1" applyProtection="1">
      <alignment horizontal="center" vertical="center" wrapText="1" shrinkToFit="1"/>
    </xf>
    <xf numFmtId="0" fontId="23" fillId="3" borderId="28" xfId="1" applyFont="1" applyFill="1" applyBorder="1" applyAlignment="1" applyProtection="1">
      <alignment horizontal="center" vertical="center" wrapText="1" shrinkToFit="1"/>
    </xf>
    <xf numFmtId="0" fontId="23" fillId="3" borderId="23" xfId="1" applyFont="1" applyFill="1" applyBorder="1" applyAlignment="1" applyProtection="1">
      <alignment horizontal="center" vertical="center" wrapText="1" shrinkToFit="1"/>
    </xf>
    <xf numFmtId="0" fontId="23" fillId="2" borderId="14" xfId="1" applyFont="1" applyFill="1" applyBorder="1" applyAlignment="1" applyProtection="1">
      <alignment horizontal="center" vertical="center" wrapText="1" shrinkToFit="1"/>
      <protection locked="0"/>
    </xf>
    <xf numFmtId="0" fontId="23" fillId="2" borderId="15" xfId="1" applyFont="1" applyFill="1" applyBorder="1" applyAlignment="1" applyProtection="1">
      <alignment horizontal="center" vertical="center" wrapText="1" shrinkToFit="1"/>
      <protection locked="0"/>
    </xf>
    <xf numFmtId="0" fontId="23" fillId="2" borderId="19" xfId="1" applyFont="1" applyFill="1" applyBorder="1" applyAlignment="1" applyProtection="1">
      <alignment horizontal="center" vertical="center" wrapText="1" shrinkToFit="1"/>
      <protection locked="0"/>
    </xf>
    <xf numFmtId="0" fontId="23" fillId="2" borderId="24" xfId="1" applyFont="1" applyFill="1" applyBorder="1" applyAlignment="1" applyProtection="1">
      <alignment horizontal="center" vertical="center" wrapText="1" shrinkToFit="1"/>
      <protection locked="0"/>
    </xf>
    <xf numFmtId="0" fontId="23" fillId="2" borderId="28" xfId="1" applyFont="1" applyFill="1" applyBorder="1" applyAlignment="1" applyProtection="1">
      <alignment horizontal="center" vertical="center" wrapText="1" shrinkToFit="1"/>
      <protection locked="0"/>
    </xf>
    <xf numFmtId="0" fontId="23" fillId="2" borderId="29" xfId="1" applyFont="1" applyFill="1" applyBorder="1" applyAlignment="1" applyProtection="1">
      <alignment horizontal="center" vertical="center" wrapText="1" shrinkToFit="1"/>
      <protection locked="0"/>
    </xf>
    <xf numFmtId="178" fontId="1" fillId="3" borderId="42" xfId="1" applyNumberFormat="1" applyFill="1" applyBorder="1" applyAlignment="1" applyProtection="1">
      <alignment horizontal="center" vertical="center" shrinkToFit="1"/>
    </xf>
    <xf numFmtId="20" fontId="23" fillId="2" borderId="16" xfId="1" applyNumberFormat="1" applyFont="1" applyFill="1" applyBorder="1" applyAlignment="1" applyProtection="1">
      <alignment horizontal="center" vertical="center" shrinkToFit="1"/>
      <protection locked="0"/>
    </xf>
    <xf numFmtId="0" fontId="23" fillId="2" borderId="17" xfId="1" applyFont="1" applyFill="1" applyBorder="1" applyAlignment="1" applyProtection="1">
      <alignment horizontal="center" vertical="center" shrinkToFit="1"/>
      <protection locked="0"/>
    </xf>
    <xf numFmtId="0" fontId="23" fillId="2" borderId="18" xfId="1" applyFont="1" applyFill="1" applyBorder="1" applyAlignment="1" applyProtection="1">
      <alignment horizontal="center" vertical="center" shrinkToFit="1"/>
      <protection locked="0"/>
    </xf>
    <xf numFmtId="179" fontId="23" fillId="3" borderId="16" xfId="1" applyNumberFormat="1" applyFont="1" applyFill="1" applyBorder="1" applyAlignment="1" applyProtection="1">
      <alignment horizontal="center" vertical="center" shrinkToFit="1"/>
    </xf>
    <xf numFmtId="179" fontId="23" fillId="3" borderId="17" xfId="1" applyNumberFormat="1" applyFont="1" applyFill="1" applyBorder="1" applyAlignment="1" applyProtection="1">
      <alignment horizontal="center" vertical="center" shrinkToFit="1"/>
    </xf>
    <xf numFmtId="179" fontId="23" fillId="3" borderId="18" xfId="1" applyNumberFormat="1" applyFont="1" applyFill="1" applyBorder="1" applyAlignment="1" applyProtection="1">
      <alignment horizontal="center" vertical="center" shrinkToFit="1"/>
    </xf>
    <xf numFmtId="0" fontId="23" fillId="3" borderId="16" xfId="1" applyFont="1" applyFill="1" applyBorder="1" applyAlignment="1" applyProtection="1">
      <alignment horizontal="center" vertical="center" shrinkToFit="1"/>
    </xf>
    <xf numFmtId="0" fontId="23" fillId="3" borderId="17" xfId="1" applyFont="1" applyFill="1" applyBorder="1" applyAlignment="1" applyProtection="1">
      <alignment horizontal="center" vertical="center" shrinkToFit="1"/>
    </xf>
    <xf numFmtId="0" fontId="23" fillId="3" borderId="18" xfId="1" applyFont="1" applyFill="1" applyBorder="1" applyAlignment="1" applyProtection="1">
      <alignment horizontal="center" vertical="center" shrinkToFit="1"/>
    </xf>
    <xf numFmtId="0" fontId="23" fillId="2" borderId="30" xfId="1" applyFont="1" applyFill="1" applyBorder="1" applyAlignment="1" applyProtection="1">
      <alignment horizontal="center" vertical="center" shrinkToFit="1"/>
      <protection locked="0"/>
    </xf>
    <xf numFmtId="0" fontId="23" fillId="2" borderId="31" xfId="1" applyFont="1" applyFill="1" applyBorder="1" applyAlignment="1" applyProtection="1">
      <alignment horizontal="center" vertical="center" shrinkToFit="1"/>
      <protection locked="0"/>
    </xf>
    <xf numFmtId="0" fontId="23" fillId="2" borderId="35" xfId="1" applyFont="1" applyFill="1" applyBorder="1" applyAlignment="1" applyProtection="1">
      <alignment horizontal="center" vertical="center" shrinkToFit="1"/>
      <protection locked="0"/>
    </xf>
    <xf numFmtId="0" fontId="23" fillId="2" borderId="36" xfId="1" applyFont="1" applyFill="1" applyBorder="1" applyAlignment="1" applyProtection="1">
      <alignment horizontal="center" vertical="center" shrinkToFit="1"/>
      <protection locked="0"/>
    </xf>
    <xf numFmtId="0" fontId="23" fillId="3" borderId="14" xfId="1" applyFont="1" applyFill="1" applyBorder="1" applyAlignment="1" applyProtection="1">
      <alignment horizontal="center" vertical="center" shrinkToFit="1"/>
    </xf>
    <xf numFmtId="0" fontId="23" fillId="3" borderId="13" xfId="1" applyFont="1" applyFill="1" applyBorder="1" applyAlignment="1" applyProtection="1">
      <alignment horizontal="center" vertical="center" shrinkToFit="1"/>
    </xf>
    <xf numFmtId="0" fontId="23" fillId="3" borderId="24" xfId="1" applyFont="1" applyFill="1" applyBorder="1" applyAlignment="1" applyProtection="1">
      <alignment horizontal="center" vertical="center" shrinkToFit="1"/>
    </xf>
    <xf numFmtId="0" fontId="23" fillId="3" borderId="23" xfId="1" applyFont="1" applyFill="1" applyBorder="1" applyAlignment="1" applyProtection="1">
      <alignment horizontal="center" vertical="center" shrinkToFit="1"/>
    </xf>
    <xf numFmtId="0" fontId="23" fillId="2" borderId="32" xfId="1" applyFont="1" applyFill="1" applyBorder="1" applyAlignment="1" applyProtection="1">
      <alignment horizontal="center" vertical="center" shrinkToFit="1"/>
      <protection locked="0"/>
    </xf>
    <xf numFmtId="0" fontId="23" fillId="2" borderId="33" xfId="1" applyFont="1" applyFill="1" applyBorder="1" applyAlignment="1" applyProtection="1">
      <alignment horizontal="center" vertical="center" shrinkToFit="1"/>
      <protection locked="0"/>
    </xf>
    <xf numFmtId="0" fontId="23" fillId="2" borderId="52" xfId="1" applyFont="1" applyFill="1" applyBorder="1" applyAlignment="1" applyProtection="1">
      <alignment horizontal="center" vertical="center" shrinkToFit="1"/>
      <protection locked="0"/>
    </xf>
    <xf numFmtId="0" fontId="23" fillId="2" borderId="34" xfId="1" applyFont="1" applyFill="1" applyBorder="1" applyAlignment="1" applyProtection="1">
      <alignment horizontal="center" vertical="center" shrinkToFit="1"/>
      <protection locked="0"/>
    </xf>
    <xf numFmtId="0" fontId="5" fillId="3" borderId="14" xfId="1" applyFont="1" applyFill="1" applyBorder="1" applyAlignment="1" applyProtection="1">
      <alignment horizontal="center" vertical="center" wrapText="1"/>
    </xf>
    <xf numFmtId="0" fontId="5" fillId="3" borderId="15" xfId="1" applyFont="1" applyFill="1" applyBorder="1" applyAlignment="1" applyProtection="1">
      <alignment horizontal="center" vertical="center" wrapText="1"/>
    </xf>
    <xf numFmtId="0" fontId="5" fillId="3" borderId="13" xfId="1" applyFont="1" applyFill="1" applyBorder="1" applyAlignment="1" applyProtection="1">
      <alignment horizontal="center" vertical="center" wrapText="1"/>
    </xf>
    <xf numFmtId="0" fontId="5" fillId="3" borderId="10" xfId="1" applyFont="1" applyFill="1" applyBorder="1" applyAlignment="1" applyProtection="1">
      <alignment horizontal="center" vertical="center" wrapText="1"/>
    </xf>
    <xf numFmtId="0" fontId="5" fillId="3" borderId="0" xfId="1" applyFont="1" applyFill="1" applyBorder="1" applyAlignment="1" applyProtection="1">
      <alignment horizontal="center" vertical="center" wrapText="1"/>
    </xf>
    <xf numFmtId="0" fontId="5" fillId="3" borderId="11" xfId="1" applyFont="1" applyFill="1" applyBorder="1" applyAlignment="1" applyProtection="1">
      <alignment horizontal="center" vertical="center" wrapText="1"/>
    </xf>
    <xf numFmtId="0" fontId="5" fillId="3" borderId="24" xfId="1" applyFont="1" applyFill="1" applyBorder="1" applyAlignment="1" applyProtection="1">
      <alignment horizontal="center" vertical="center" wrapText="1"/>
    </xf>
    <xf numFmtId="0" fontId="5" fillId="3" borderId="28" xfId="1" applyFont="1" applyFill="1" applyBorder="1" applyAlignment="1" applyProtection="1">
      <alignment horizontal="center" vertical="center" wrapText="1"/>
    </xf>
    <xf numFmtId="0" fontId="5" fillId="3" borderId="23" xfId="1" applyFont="1" applyFill="1" applyBorder="1" applyAlignment="1" applyProtection="1">
      <alignment horizontal="center" vertical="center" wrapText="1"/>
    </xf>
    <xf numFmtId="0" fontId="5" fillId="3" borderId="19" xfId="1" applyFont="1" applyFill="1" applyBorder="1" applyAlignment="1" applyProtection="1">
      <alignment horizontal="center" vertical="center" wrapText="1"/>
    </xf>
    <xf numFmtId="0" fontId="5" fillId="3" borderId="21" xfId="1" applyFont="1" applyFill="1" applyBorder="1" applyAlignment="1" applyProtection="1">
      <alignment horizontal="center" vertical="center" wrapText="1"/>
    </xf>
    <xf numFmtId="0" fontId="5" fillId="3" borderId="29" xfId="1" applyFont="1" applyFill="1" applyBorder="1" applyAlignment="1" applyProtection="1">
      <alignment horizontal="center" vertical="center" wrapText="1"/>
    </xf>
    <xf numFmtId="0" fontId="5" fillId="3" borderId="1" xfId="1" applyFont="1" applyFill="1" applyBorder="1" applyAlignment="1" applyProtection="1">
      <alignment horizontal="center" vertical="center"/>
    </xf>
    <xf numFmtId="0" fontId="5" fillId="3" borderId="2" xfId="1" applyFont="1" applyFill="1" applyBorder="1" applyAlignment="1" applyProtection="1">
      <alignment horizontal="center" vertical="center"/>
    </xf>
    <xf numFmtId="0" fontId="5" fillId="3" borderId="3" xfId="1" applyFont="1" applyFill="1" applyBorder="1" applyAlignment="1" applyProtection="1">
      <alignment horizontal="center" vertical="center"/>
    </xf>
    <xf numFmtId="0" fontId="5" fillId="3" borderId="5" xfId="1" applyFont="1" applyFill="1" applyBorder="1" applyAlignment="1" applyProtection="1">
      <alignment horizontal="center" vertical="center"/>
    </xf>
    <xf numFmtId="0" fontId="5" fillId="3" borderId="6" xfId="1" applyFont="1" applyFill="1" applyBorder="1" applyAlignment="1" applyProtection="1">
      <alignment horizontal="center" vertical="center"/>
    </xf>
    <xf numFmtId="0" fontId="5" fillId="3" borderId="12" xfId="1" applyFont="1" applyFill="1" applyBorder="1" applyAlignment="1" applyProtection="1">
      <alignment horizontal="center" vertical="center"/>
    </xf>
    <xf numFmtId="0" fontId="5" fillId="3" borderId="13" xfId="1" applyFont="1" applyFill="1" applyBorder="1" applyAlignment="1" applyProtection="1">
      <alignment horizontal="center" vertical="center"/>
    </xf>
    <xf numFmtId="0" fontId="5" fillId="3" borderId="20" xfId="1" applyFont="1" applyFill="1" applyBorder="1" applyAlignment="1" applyProtection="1">
      <alignment horizontal="center" vertical="center"/>
    </xf>
    <xf numFmtId="0" fontId="5" fillId="3" borderId="11" xfId="1" applyFont="1" applyFill="1" applyBorder="1" applyAlignment="1" applyProtection="1">
      <alignment horizontal="center" vertical="center"/>
    </xf>
    <xf numFmtId="0" fontId="5" fillId="3" borderId="22" xfId="1" applyFont="1" applyFill="1" applyBorder="1" applyAlignment="1" applyProtection="1">
      <alignment horizontal="center" vertical="center"/>
    </xf>
    <xf numFmtId="0" fontId="5" fillId="3" borderId="23" xfId="1" applyFont="1" applyFill="1" applyBorder="1" applyAlignment="1" applyProtection="1">
      <alignment horizontal="center" vertical="center"/>
    </xf>
    <xf numFmtId="0" fontId="5" fillId="3" borderId="14" xfId="1" applyFont="1" applyFill="1" applyBorder="1" applyAlignment="1" applyProtection="1">
      <alignment horizontal="center" vertical="center"/>
    </xf>
    <xf numFmtId="0" fontId="5" fillId="3" borderId="10" xfId="1" applyFont="1" applyFill="1" applyBorder="1" applyAlignment="1" applyProtection="1">
      <alignment horizontal="center" vertical="center"/>
    </xf>
    <xf numFmtId="0" fontId="5" fillId="3" borderId="24" xfId="1" applyFont="1" applyFill="1" applyBorder="1" applyAlignment="1" applyProtection="1">
      <alignment horizontal="center" vertical="center"/>
    </xf>
    <xf numFmtId="0" fontId="5" fillId="3" borderId="14" xfId="1" applyFont="1" applyFill="1" applyBorder="1" applyAlignment="1" applyProtection="1">
      <alignment horizontal="center" vertical="center" textRotation="255"/>
    </xf>
    <xf numFmtId="0" fontId="5" fillId="3" borderId="10" xfId="1" applyFont="1" applyFill="1" applyBorder="1" applyAlignment="1" applyProtection="1">
      <alignment horizontal="center" vertical="center" textRotation="255"/>
    </xf>
    <xf numFmtId="0" fontId="5" fillId="3" borderId="24" xfId="1" applyFont="1" applyFill="1" applyBorder="1" applyAlignment="1" applyProtection="1">
      <alignment horizontal="center" vertical="center" textRotation="255"/>
    </xf>
    <xf numFmtId="0" fontId="5" fillId="3" borderId="15" xfId="1" applyFont="1" applyFill="1" applyBorder="1" applyAlignment="1" applyProtection="1">
      <alignment horizontal="center" vertical="center"/>
    </xf>
    <xf numFmtId="0" fontId="5" fillId="3" borderId="0" xfId="1" applyFont="1" applyFill="1" applyBorder="1" applyAlignment="1" applyProtection="1">
      <alignment horizontal="center" vertical="center"/>
    </xf>
    <xf numFmtId="0" fontId="5" fillId="3" borderId="25" xfId="1" applyFont="1" applyFill="1" applyBorder="1" applyAlignment="1" applyProtection="1">
      <alignment horizontal="center" vertical="center"/>
    </xf>
    <xf numFmtId="0" fontId="5" fillId="3" borderId="26" xfId="1" applyFont="1" applyFill="1" applyBorder="1" applyAlignment="1" applyProtection="1">
      <alignment horizontal="center" vertical="center"/>
    </xf>
    <xf numFmtId="0" fontId="5" fillId="3" borderId="4" xfId="1" applyFont="1" applyFill="1" applyBorder="1" applyAlignment="1" applyProtection="1">
      <alignment horizontal="center" vertical="center"/>
    </xf>
    <xf numFmtId="0" fontId="5" fillId="3" borderId="8" xfId="1" applyFont="1" applyFill="1" applyBorder="1" applyAlignment="1" applyProtection="1">
      <alignment horizontal="center" vertical="center"/>
    </xf>
    <xf numFmtId="0" fontId="5" fillId="3" borderId="9" xfId="1" applyFont="1" applyFill="1" applyBorder="1" applyAlignment="1" applyProtection="1">
      <alignment horizontal="center" vertical="center"/>
    </xf>
    <xf numFmtId="0" fontId="5" fillId="3" borderId="7" xfId="1" applyFont="1" applyFill="1" applyBorder="1" applyAlignment="1" applyProtection="1">
      <alignment horizontal="left" vertical="center" indent="1"/>
    </xf>
    <xf numFmtId="0" fontId="5" fillId="3" borderId="8" xfId="1" applyFont="1" applyFill="1" applyBorder="1" applyAlignment="1" applyProtection="1">
      <alignment horizontal="left" vertical="center" indent="1"/>
    </xf>
    <xf numFmtId="0" fontId="5" fillId="3" borderId="9" xfId="1" applyFont="1" applyFill="1" applyBorder="1" applyAlignment="1" applyProtection="1">
      <alignment horizontal="left" vertical="center" indent="1"/>
    </xf>
    <xf numFmtId="0" fontId="5" fillId="3" borderId="7" xfId="1" applyFont="1" applyFill="1" applyBorder="1" applyAlignment="1" applyProtection="1">
      <alignment horizontal="center" vertical="center" wrapText="1"/>
    </xf>
    <xf numFmtId="0" fontId="5" fillId="3" borderId="8" xfId="1" applyFont="1" applyFill="1" applyBorder="1" applyAlignment="1" applyProtection="1">
      <alignment horizontal="center" vertical="center" wrapText="1"/>
    </xf>
    <xf numFmtId="0" fontId="5" fillId="3" borderId="9" xfId="1" applyFont="1" applyFill="1" applyBorder="1" applyAlignment="1" applyProtection="1">
      <alignment horizontal="center" vertical="center" wrapText="1"/>
    </xf>
    <xf numFmtId="0" fontId="5" fillId="3" borderId="4" xfId="1" applyFont="1" applyFill="1" applyBorder="1" applyAlignment="1" applyProtection="1">
      <alignment horizontal="left" vertical="center"/>
    </xf>
    <xf numFmtId="0" fontId="5" fillId="3" borderId="5" xfId="1" applyFont="1" applyFill="1" applyBorder="1" applyAlignment="1" applyProtection="1">
      <alignment horizontal="left" vertical="center"/>
    </xf>
    <xf numFmtId="38" fontId="1" fillId="3" borderId="5" xfId="2" applyFont="1" applyFill="1" applyBorder="1" applyAlignment="1" applyProtection="1">
      <alignment horizontal="center" vertical="center" shrinkToFit="1"/>
    </xf>
    <xf numFmtId="0" fontId="5" fillId="3" borderId="1"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xf>
    <xf numFmtId="0" fontId="1" fillId="3" borderId="1" xfId="1" applyFont="1" applyFill="1" applyBorder="1" applyAlignment="1" applyProtection="1">
      <alignment horizontal="center" vertical="center" shrinkToFit="1"/>
    </xf>
    <xf numFmtId="0" fontId="1" fillId="3" borderId="2" xfId="1" applyFont="1" applyFill="1" applyBorder="1" applyAlignment="1" applyProtection="1">
      <alignment horizontal="center" vertical="center" shrinkToFit="1"/>
    </xf>
    <xf numFmtId="0" fontId="1" fillId="3" borderId="7" xfId="1" applyFont="1" applyFill="1" applyBorder="1" applyAlignment="1" applyProtection="1">
      <alignment horizontal="center" vertical="center" shrinkToFit="1"/>
    </xf>
    <xf numFmtId="0" fontId="1" fillId="3" borderId="8" xfId="1" applyFont="1" applyFill="1" applyBorder="1" applyAlignment="1" applyProtection="1">
      <alignment horizontal="center" vertical="center" shrinkToFit="1"/>
    </xf>
    <xf numFmtId="0" fontId="5" fillId="3" borderId="1" xfId="1" applyFont="1" applyFill="1" applyBorder="1" applyAlignment="1" applyProtection="1">
      <alignment horizontal="left" vertical="center" indent="1"/>
    </xf>
    <xf numFmtId="0" fontId="5" fillId="3" borderId="2" xfId="1" applyFont="1" applyFill="1" applyBorder="1" applyAlignment="1" applyProtection="1">
      <alignment horizontal="left" vertical="center" indent="1"/>
    </xf>
    <xf numFmtId="0" fontId="5" fillId="3" borderId="3" xfId="1" applyFont="1" applyFill="1" applyBorder="1" applyAlignment="1" applyProtection="1">
      <alignment horizontal="left" vertical="center" indent="1"/>
    </xf>
    <xf numFmtId="0" fontId="5" fillId="3" borderId="2" xfId="1" applyFont="1" applyFill="1" applyBorder="1" applyAlignment="1" applyProtection="1">
      <alignment horizontal="center" vertical="center" wrapText="1"/>
    </xf>
    <xf numFmtId="0" fontId="5" fillId="3" borderId="3" xfId="1" applyFont="1" applyFill="1" applyBorder="1" applyAlignment="1" applyProtection="1">
      <alignment horizontal="center" vertical="center" wrapText="1"/>
    </xf>
    <xf numFmtId="0" fontId="5" fillId="3" borderId="27" xfId="1" applyFont="1" applyFill="1" applyBorder="1" applyAlignment="1" applyProtection="1">
      <alignment horizontal="center" vertical="center"/>
    </xf>
    <xf numFmtId="0" fontId="5" fillId="3" borderId="28" xfId="1" applyFont="1" applyFill="1" applyBorder="1" applyAlignment="1" applyProtection="1">
      <alignment horizontal="center" vertical="center"/>
    </xf>
    <xf numFmtId="0" fontId="1" fillId="3" borderId="1" xfId="1" applyFill="1" applyBorder="1" applyAlignment="1" applyProtection="1">
      <alignment horizontal="center" vertical="center" shrinkToFit="1"/>
    </xf>
    <xf numFmtId="0" fontId="1" fillId="3" borderId="2" xfId="1" applyFill="1" applyBorder="1" applyAlignment="1" applyProtection="1">
      <alignment horizontal="center" vertical="center" shrinkToFit="1"/>
    </xf>
    <xf numFmtId="0" fontId="1" fillId="3" borderId="7" xfId="1" applyFill="1" applyBorder="1" applyAlignment="1" applyProtection="1">
      <alignment horizontal="center" vertical="center" shrinkToFit="1"/>
    </xf>
    <xf numFmtId="0" fontId="1" fillId="3" borderId="8" xfId="1" applyFill="1" applyBorder="1" applyAlignment="1" applyProtection="1">
      <alignment horizontal="center" vertical="center" shrinkToFit="1"/>
    </xf>
    <xf numFmtId="0" fontId="1" fillId="3" borderId="9" xfId="1" applyFont="1" applyFill="1" applyBorder="1" applyAlignment="1" applyProtection="1">
      <alignment horizontal="center" vertical="center" shrinkToFit="1"/>
    </xf>
    <xf numFmtId="49" fontId="1" fillId="3" borderId="4" xfId="1" applyNumberFormat="1" applyFont="1" applyFill="1" applyBorder="1" applyAlignment="1" applyProtection="1">
      <alignment horizontal="center" vertical="center" shrinkToFit="1"/>
    </xf>
    <xf numFmtId="49" fontId="1" fillId="3" borderId="5" xfId="1" applyNumberFormat="1" applyFont="1" applyFill="1" applyBorder="1" applyAlignment="1" applyProtection="1">
      <alignment horizontal="center" vertical="center" shrinkToFit="1"/>
    </xf>
    <xf numFmtId="49" fontId="1" fillId="3" borderId="6" xfId="1" applyNumberFormat="1" applyFont="1" applyFill="1" applyBorder="1" applyAlignment="1" applyProtection="1">
      <alignment horizontal="center" vertical="center" shrinkToFit="1"/>
    </xf>
    <xf numFmtId="49" fontId="1" fillId="3" borderId="1" xfId="1" applyNumberFormat="1" applyFont="1" applyFill="1" applyBorder="1" applyAlignment="1" applyProtection="1">
      <alignment horizontal="center" vertical="center" shrinkToFit="1"/>
    </xf>
    <xf numFmtId="49" fontId="1" fillId="3" borderId="2" xfId="1" applyNumberFormat="1" applyFont="1" applyFill="1" applyBorder="1" applyAlignment="1" applyProtection="1">
      <alignment horizontal="center" vertical="center" shrinkToFit="1"/>
    </xf>
    <xf numFmtId="49" fontId="1" fillId="3" borderId="3" xfId="1" applyNumberFormat="1" applyFont="1" applyFill="1" applyBorder="1" applyAlignment="1" applyProtection="1">
      <alignment horizontal="center" vertical="center" shrinkToFit="1"/>
    </xf>
    <xf numFmtId="49" fontId="1" fillId="3" borderId="7" xfId="1" applyNumberFormat="1" applyFont="1" applyFill="1" applyBorder="1" applyAlignment="1" applyProtection="1">
      <alignment horizontal="center" vertical="center" shrinkToFit="1"/>
    </xf>
    <xf numFmtId="49" fontId="1" fillId="3" borderId="8" xfId="1" applyNumberFormat="1" applyFont="1" applyFill="1" applyBorder="1" applyAlignment="1" applyProtection="1">
      <alignment horizontal="center" vertical="center" shrinkToFit="1"/>
    </xf>
    <xf numFmtId="49" fontId="1" fillId="3" borderId="9" xfId="1" applyNumberFormat="1" applyFont="1" applyFill="1" applyBorder="1" applyAlignment="1" applyProtection="1">
      <alignment horizontal="center" vertical="center" shrinkToFit="1"/>
    </xf>
    <xf numFmtId="0" fontId="1" fillId="3" borderId="3" xfId="1" applyFont="1" applyFill="1" applyBorder="1" applyAlignment="1" applyProtection="1">
      <alignment horizontal="center" vertical="center" shrinkToFit="1"/>
    </xf>
    <xf numFmtId="0" fontId="5" fillId="3" borderId="21" xfId="1" applyFont="1" applyFill="1" applyBorder="1" applyAlignment="1" applyProtection="1">
      <alignment horizontal="center" vertical="center"/>
    </xf>
    <xf numFmtId="178" fontId="1" fillId="3" borderId="4" xfId="1" applyNumberFormat="1" applyFill="1" applyBorder="1" applyAlignment="1" applyProtection="1">
      <alignment horizontal="center" vertical="center" shrinkToFit="1"/>
    </xf>
    <xf numFmtId="178" fontId="1" fillId="3" borderId="5" xfId="1" applyNumberFormat="1" applyFill="1" applyBorder="1" applyAlignment="1" applyProtection="1">
      <alignment horizontal="center" vertical="center" shrinkToFit="1"/>
    </xf>
    <xf numFmtId="178" fontId="1" fillId="3" borderId="6" xfId="1" applyNumberFormat="1" applyFill="1" applyBorder="1" applyAlignment="1" applyProtection="1">
      <alignment horizontal="center" vertical="center" shrinkToFit="1"/>
    </xf>
    <xf numFmtId="0" fontId="1" fillId="3" borderId="4" xfId="1" applyFill="1" applyBorder="1" applyAlignment="1" applyProtection="1">
      <alignment horizontal="center" vertical="center" shrinkToFit="1"/>
    </xf>
    <xf numFmtId="0" fontId="1" fillId="3" borderId="5" xfId="1" applyFill="1" applyBorder="1" applyAlignment="1" applyProtection="1">
      <alignment horizontal="center" vertical="center" shrinkToFit="1"/>
    </xf>
    <xf numFmtId="0" fontId="1" fillId="3" borderId="6" xfId="1" applyFill="1" applyBorder="1" applyAlignment="1" applyProtection="1">
      <alignment horizontal="center" vertical="center" shrinkToFit="1"/>
    </xf>
    <xf numFmtId="0" fontId="1" fillId="3" borderId="1" xfId="1" applyNumberFormat="1" applyFont="1" applyFill="1" applyBorder="1" applyAlignment="1" applyProtection="1">
      <alignment horizontal="center" vertical="center" shrinkToFit="1"/>
    </xf>
    <xf numFmtId="0" fontId="1" fillId="3" borderId="2" xfId="1" applyNumberFormat="1" applyFont="1" applyFill="1" applyBorder="1" applyAlignment="1" applyProtection="1">
      <alignment horizontal="center" vertical="center" shrinkToFit="1"/>
    </xf>
    <xf numFmtId="0" fontId="1" fillId="3" borderId="3" xfId="1" applyNumberFormat="1" applyFont="1" applyFill="1" applyBorder="1" applyAlignment="1" applyProtection="1">
      <alignment horizontal="center" vertical="center" shrinkToFit="1"/>
    </xf>
  </cellXfs>
  <cellStyles count="8">
    <cellStyle name="ハイパーリンク" xfId="5" builtinId="8"/>
    <cellStyle name="桁区切り" xfId="2" builtinId="6"/>
    <cellStyle name="桁区切り 3" xfId="7" xr:uid="{00000000-0005-0000-0000-000002000000}"/>
    <cellStyle name="標準" xfId="0" builtinId="0"/>
    <cellStyle name="標準 2" xfId="3" xr:uid="{00000000-0005-0000-0000-000004000000}"/>
    <cellStyle name="標準 2 2" xfId="4" xr:uid="{00000000-0005-0000-0000-000005000000}"/>
    <cellStyle name="標準 3" xfId="6" xr:uid="{00000000-0005-0000-0000-000006000000}"/>
    <cellStyle name="標準_別記第８号様式　実績記録表" xfId="1" xr:uid="{00000000-0005-0000-0000-000007000000}"/>
  </cellStyles>
  <dxfs count="6772">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3781425</xdr:colOff>
      <xdr:row>12</xdr:row>
      <xdr:rowOff>76200</xdr:rowOff>
    </xdr:from>
    <xdr:to>
      <xdr:col>4</xdr:col>
      <xdr:colOff>4711425</xdr:colOff>
      <xdr:row>13</xdr:row>
      <xdr:rowOff>338025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115425" y="2686050"/>
          <a:ext cx="930000" cy="9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40</xdr:col>
      <xdr:colOff>0</xdr:colOff>
      <xdr:row>1</xdr:row>
      <xdr:rowOff>0</xdr:rowOff>
    </xdr:from>
    <xdr:to>
      <xdr:col>63</xdr:col>
      <xdr:colOff>16650</xdr:colOff>
      <xdr:row>17</xdr:row>
      <xdr:rowOff>136800</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6858000" y="171450"/>
          <a:ext cx="3960000" cy="28800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latin typeface="ＭＳ Ｐゴシック" panose="020B0600070205080204" pitchFamily="50" charset="-128"/>
              <a:ea typeface="ＭＳ Ｐゴシック" panose="020B0600070205080204" pitchFamily="50" charset="-128"/>
            </a:rPr>
            <a:t>＜請求書の作成＞</a:t>
          </a:r>
          <a:endParaRPr kumimoji="1" lang="en-US" altLang="ja-JP" sz="1100" b="1">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各シートにて必要事項の入力を終えたら自動表示されます。</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黄色セルが無いことをご確認のうえ、そのまま印刷し、</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u="sng">
              <a:solidFill>
                <a:srgbClr val="FF0000"/>
              </a:solidFill>
              <a:latin typeface="ＭＳ Ｐゴシック" panose="020B0600070205080204" pitchFamily="50" charset="-128"/>
              <a:ea typeface="ＭＳ Ｐゴシック" panose="020B0600070205080204" pitchFamily="50" charset="-128"/>
            </a:rPr>
            <a:t>代表者印等（相手方登録と同じ印鑑）を押印の上、</a:t>
          </a:r>
          <a:endParaRPr kumimoji="1" lang="en-US" altLang="ja-JP" sz="110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u="sng">
              <a:solidFill>
                <a:srgbClr val="FF0000"/>
              </a:solidFill>
              <a:latin typeface="ＭＳ Ｐゴシック" panose="020B0600070205080204" pitchFamily="50" charset="-128"/>
              <a:ea typeface="ＭＳ Ｐゴシック" panose="020B0600070205080204" pitchFamily="50" charset="-128"/>
            </a:rPr>
            <a:t>明細書とともに郵送又は持参にてご提出ください。</a:t>
          </a:r>
          <a:endParaRPr kumimoji="1" lang="en-US" altLang="ja-JP" sz="1100">
            <a:latin typeface="ＭＳ Ｐゴシック" panose="020B0600070205080204" pitchFamily="50" charset="-128"/>
            <a:ea typeface="ＭＳ Ｐゴシック" panose="020B0600070205080204" pitchFamily="50" charset="-128"/>
          </a:endParaRPr>
        </a:p>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提出先は「提出先」シートをご確認ください。</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注意事項</a:t>
          </a:r>
          <a:r>
            <a:rPr kumimoji="1" lang="en-US" altLang="ja-JP" sz="1100">
              <a:latin typeface="ＭＳ Ｐゴシック" panose="020B0600070205080204" pitchFamily="50" charset="-128"/>
              <a:ea typeface="ＭＳ Ｐゴシック" panose="020B0600070205080204" pitchFamily="50" charset="-128"/>
            </a:rPr>
            <a:t>】</a:t>
          </a:r>
        </a:p>
        <a:p>
          <a:r>
            <a:rPr kumimoji="1" lang="ja-JP" altLang="en-US" sz="1100">
              <a:latin typeface="ＭＳ Ｐゴシック" panose="020B0600070205080204" pitchFamily="50" charset="-128"/>
              <a:ea typeface="ＭＳ Ｐゴシック" panose="020B0600070205080204" pitchFamily="50" charset="-128"/>
            </a:rPr>
            <a:t>○請求日について</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記入不要です。</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○押印について</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代表者の印鑑（</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相手方登録と同じ印鑑</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100">
              <a:latin typeface="ＭＳ Ｐゴシック" panose="020B0600070205080204" pitchFamily="50" charset="-128"/>
              <a:ea typeface="ＭＳ Ｐゴシック" panose="020B0600070205080204" pitchFamily="50" charset="-128"/>
            </a:rPr>
            <a:t>をご押印ください。</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0</xdr:colOff>
      <xdr:row>1</xdr:row>
      <xdr:rowOff>0</xdr:rowOff>
    </xdr:from>
    <xdr:to>
      <xdr:col>66</xdr:col>
      <xdr:colOff>16650</xdr:colOff>
      <xdr:row>15</xdr:row>
      <xdr:rowOff>311925</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6858000" y="171450"/>
          <a:ext cx="3960000" cy="39600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latin typeface="ＭＳ Ｐゴシック" panose="020B0600070205080204" pitchFamily="50" charset="-128"/>
              <a:ea typeface="ＭＳ Ｐゴシック" panose="020B0600070205080204" pitchFamily="50" charset="-128"/>
            </a:rPr>
            <a:t>＜明細書の作成＞</a:t>
          </a:r>
          <a:endParaRPr kumimoji="1" lang="en-US" altLang="ja-JP" sz="1100" b="1">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各シートにて必要事項の入力を終えたら自動表示されます。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今回請求する利用者氏名及び金額が全て正しく記載されているかどうか、</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サービス提供時に用いた実績記録表と照らし合わせてご確認ください。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もし記載されていない場合は、「利用者情報入力」シートにて、</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請求有無欄に「１」を選択していない可能性がありますので</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ご確認ください。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○利用者確認日欄について</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利用者確認日欄には、</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提供月の最終利用後に利用者に</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実績記録表の確認を得た日</a:t>
          </a:r>
          <a:r>
            <a:rPr kumimoji="1" lang="ja-JP" altLang="en-US" sz="1100" b="0">
              <a:latin typeface="ＭＳ Ｐゴシック" panose="020B0600070205080204" pitchFamily="50" charset="-128"/>
              <a:ea typeface="ＭＳ Ｐゴシック" panose="020B0600070205080204" pitchFamily="50" charset="-128"/>
            </a:rPr>
            <a:t>を事業所にてご入力ください。</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（例）</a:t>
          </a:r>
          <a:r>
            <a:rPr kumimoji="1" lang="en-US" altLang="ja-JP" sz="1100" b="0">
              <a:latin typeface="ＭＳ Ｐゴシック" panose="020B0600070205080204" pitchFamily="50" charset="-128"/>
              <a:ea typeface="ＭＳ Ｐゴシック" panose="020B0600070205080204" pitchFamily="50" charset="-128"/>
            </a:rPr>
            <a:t>4</a:t>
          </a:r>
          <a:r>
            <a:rPr kumimoji="1" lang="ja-JP" altLang="en-US" sz="1100" b="0">
              <a:latin typeface="ＭＳ Ｐゴシック" panose="020B0600070205080204" pitchFamily="50" charset="-128"/>
              <a:ea typeface="ＭＳ Ｐゴシック" panose="020B0600070205080204" pitchFamily="50" charset="-128"/>
            </a:rPr>
            <a:t>月提供における実績記録確認日が</a:t>
          </a:r>
          <a:r>
            <a:rPr kumimoji="1" lang="en-US" altLang="ja-JP" sz="1100" b="0">
              <a:latin typeface="ＭＳ Ｐゴシック" panose="020B0600070205080204" pitchFamily="50" charset="-128"/>
              <a:ea typeface="ＭＳ Ｐゴシック" panose="020B0600070205080204" pitchFamily="50" charset="-128"/>
            </a:rPr>
            <a:t>28</a:t>
          </a:r>
          <a:r>
            <a:rPr kumimoji="1" lang="ja-JP" altLang="en-US" sz="1100" b="0">
              <a:latin typeface="ＭＳ Ｐゴシック" panose="020B0600070205080204" pitchFamily="50" charset="-128"/>
              <a:ea typeface="ＭＳ Ｐゴシック" panose="020B0600070205080204" pitchFamily="50" charset="-128"/>
            </a:rPr>
            <a:t>日→</a:t>
          </a:r>
          <a:r>
            <a:rPr kumimoji="1" lang="en-US" altLang="ja-JP" sz="1100" b="0">
              <a:latin typeface="ＭＳ Ｐゴシック" panose="020B0600070205080204" pitchFamily="50" charset="-128"/>
              <a:ea typeface="ＭＳ Ｐゴシック" panose="020B0600070205080204" pitchFamily="50" charset="-128"/>
            </a:rPr>
            <a:t>"4/28"</a:t>
          </a:r>
        </a:p>
        <a:p>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印刷してから手書きでも構いません。</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必要ページ分印刷し、代表者印等（相手方登録と同じ印鑑）を</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押印の上、請求書とともに郵送又は持参にてご提出ください。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提出先は「提出先」シートをご確認ください。</a:t>
          </a:r>
          <a:endPar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36</xdr:col>
      <xdr:colOff>76200</xdr:colOff>
      <xdr:row>0</xdr:row>
      <xdr:rowOff>95250</xdr:rowOff>
    </xdr:from>
    <xdr:to>
      <xdr:col>44</xdr:col>
      <xdr:colOff>76200</xdr:colOff>
      <xdr:row>1</xdr:row>
      <xdr:rowOff>247650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076950" y="95250"/>
          <a:ext cx="1371600" cy="381000"/>
        </a:xfrm>
        <a:prstGeom prst="rect">
          <a:avLst/>
        </a:prstGeom>
        <a:solidFill>
          <a:schemeClr val="accent2">
            <a:lumMod val="20000"/>
            <a:lumOff val="80000"/>
          </a:schemeClr>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2</xdr:col>
      <xdr:colOff>19051</xdr:colOff>
      <xdr:row>31</xdr:row>
      <xdr:rowOff>228600</xdr:rowOff>
    </xdr:from>
    <xdr:to>
      <xdr:col>44</xdr:col>
      <xdr:colOff>9526</xdr:colOff>
      <xdr:row>40</xdr:row>
      <xdr:rowOff>142876</xdr:rowOff>
    </xdr:to>
    <xdr:sp macro="" textlink="">
      <xdr:nvSpPr>
        <xdr:cNvPr id="7" name="角丸四角形 6">
          <a:extLst>
            <a:ext uri="{FF2B5EF4-FFF2-40B4-BE49-F238E27FC236}">
              <a16:creationId xmlns:a16="http://schemas.microsoft.com/office/drawing/2014/main" id="{00000000-0008-0000-0500-000007000000}"/>
            </a:ext>
          </a:extLst>
        </xdr:cNvPr>
        <xdr:cNvSpPr/>
      </xdr:nvSpPr>
      <xdr:spPr>
        <a:xfrm>
          <a:off x="333376" y="7781925"/>
          <a:ext cx="7048500" cy="214312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種別</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個別支援型は１、施設等利用型は２、大学修学支援型は３をご記入ください。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始点</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終点</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プルダウンよりお選びください。「その他」の場合は例外記入欄に詳細とその理由をご記入ください。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プルダウン内容：自宅</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/GH/</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入所施設</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施設等</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大学</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その他</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「施設等」は施設等型利用型の場合にて、「大学」は大学修学支援型の場合にてお選びください。</a:t>
          </a:r>
          <a:endParaRPr lang="en-US" altLang="ja-JP" sz="1000" u="sng">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目的地</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個別支援型の場合のみ</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、目的地をご記入ください。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目的地が複数あり記入しきれない場合は、例外記入欄にご記入ください。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目的</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u="sng">
              <a:solidFill>
                <a:sysClr val="windowText" lastClr="000000"/>
              </a:solidFill>
              <a:effectLst/>
              <a:latin typeface="ＭＳ Ｐゴシック" panose="020B0600070205080204" pitchFamily="50" charset="-128"/>
              <a:ea typeface="ＭＳ Ｐゴシック" panose="020B0600070205080204" pitchFamily="50" charset="-128"/>
            </a:rPr>
            <a:t>個別支援型の場合のみ</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、プルダウンよりお選びください。目的が複数ある場合は主たるものをお選びください。</a:t>
          </a:r>
          <a:endPar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　　　　　</a:t>
          </a:r>
          <a:r>
            <a:rPr lang="en-US" altLang="ja-JP" sz="1000">
              <a:solidFill>
                <a:sysClr val="windowText" lastClr="000000"/>
              </a:solidFill>
              <a:effectLst/>
              <a:latin typeface="ＭＳ Ｐゴシック" panose="020B0600070205080204" pitchFamily="50" charset="-128"/>
              <a:ea typeface="ＭＳ Ｐゴシック" panose="020B0600070205080204" pitchFamily="50" charset="-128"/>
            </a:rPr>
            <a:t>※</a:t>
          </a:r>
          <a:r>
            <a:rPr lang="ja-JP" altLang="en-US" sz="1000">
              <a:solidFill>
                <a:sysClr val="windowText" lastClr="000000"/>
              </a:solidFill>
              <a:effectLst/>
              <a:latin typeface="ＭＳ Ｐゴシック" panose="020B0600070205080204" pitchFamily="50" charset="-128"/>
              <a:ea typeface="ＭＳ Ｐゴシック" panose="020B0600070205080204" pitchFamily="50" charset="-128"/>
            </a:rPr>
            <a:t>「奈良市移動支援事業実施要綱」別表第１に記載の「対象となる外出の種類」の欄を参考にしてください。</a:t>
          </a:r>
          <a:endParaRPr lang="ja-JP"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85724</xdr:colOff>
      <xdr:row>22</xdr:row>
      <xdr:rowOff>200025</xdr:rowOff>
    </xdr:from>
    <xdr:to>
      <xdr:col>39</xdr:col>
      <xdr:colOff>76199</xdr:colOff>
      <xdr:row>27</xdr:row>
      <xdr:rowOff>38100</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a:xfrm>
          <a:off x="85724" y="5524500"/>
          <a:ext cx="6505575" cy="107632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38099</xdr:colOff>
      <xdr:row>27</xdr:row>
      <xdr:rowOff>171450</xdr:rowOff>
    </xdr:from>
    <xdr:to>
      <xdr:col>18</xdr:col>
      <xdr:colOff>0</xdr:colOff>
      <xdr:row>31</xdr:row>
      <xdr:rowOff>95250</xdr:rowOff>
    </xdr:to>
    <xdr:sp macro="" textlink="">
      <xdr:nvSpPr>
        <xdr:cNvPr id="8" name="角丸四角形吹き出し 7">
          <a:extLst>
            <a:ext uri="{FF2B5EF4-FFF2-40B4-BE49-F238E27FC236}">
              <a16:creationId xmlns:a16="http://schemas.microsoft.com/office/drawing/2014/main" id="{00000000-0008-0000-0500-000008000000}"/>
            </a:ext>
          </a:extLst>
        </xdr:cNvPr>
        <xdr:cNvSpPr/>
      </xdr:nvSpPr>
      <xdr:spPr>
        <a:xfrm>
          <a:off x="352424" y="6734175"/>
          <a:ext cx="2562226" cy="914400"/>
        </a:xfrm>
        <a:prstGeom prst="wedgeRoundRectCallout">
          <a:avLst>
            <a:gd name="adj1" fmla="val 87728"/>
            <a:gd name="adj2" fmla="val -71997"/>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人派遣について＞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人派遣が認められており、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人派遣を行った場合、同じ内容を</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つご記入ください。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その上で、「</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人派遣」とご記入ください。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86999</xdr:colOff>
      <xdr:row>14</xdr:row>
      <xdr:rowOff>209550</xdr:rowOff>
    </xdr:from>
    <xdr:to>
      <xdr:col>39</xdr:col>
      <xdr:colOff>76199</xdr:colOff>
      <xdr:row>17</xdr:row>
      <xdr:rowOff>42600</xdr:rowOff>
    </xdr:to>
    <xdr:sp macro="" textlink="">
      <xdr:nvSpPr>
        <xdr:cNvPr id="11" name="角丸四角形 10">
          <a:extLst>
            <a:ext uri="{FF2B5EF4-FFF2-40B4-BE49-F238E27FC236}">
              <a16:creationId xmlns:a16="http://schemas.microsoft.com/office/drawing/2014/main" id="{00000000-0008-0000-0500-00000B000000}"/>
            </a:ext>
          </a:extLst>
        </xdr:cNvPr>
        <xdr:cNvSpPr/>
      </xdr:nvSpPr>
      <xdr:spPr>
        <a:xfrm>
          <a:off x="2487299" y="3552825"/>
          <a:ext cx="4104000" cy="5760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38100</xdr:colOff>
      <xdr:row>10</xdr:row>
      <xdr:rowOff>38099</xdr:rowOff>
    </xdr:from>
    <xdr:to>
      <xdr:col>42</xdr:col>
      <xdr:colOff>123825</xdr:colOff>
      <xdr:row>14</xdr:row>
      <xdr:rowOff>110549</xdr:rowOff>
    </xdr:to>
    <xdr:sp macro="" textlink="">
      <xdr:nvSpPr>
        <xdr:cNvPr id="12" name="角丸四角形吹き出し 11">
          <a:extLst>
            <a:ext uri="{FF2B5EF4-FFF2-40B4-BE49-F238E27FC236}">
              <a16:creationId xmlns:a16="http://schemas.microsoft.com/office/drawing/2014/main" id="{00000000-0008-0000-0500-00000C000000}"/>
            </a:ext>
          </a:extLst>
        </xdr:cNvPr>
        <xdr:cNvSpPr/>
      </xdr:nvSpPr>
      <xdr:spPr>
        <a:xfrm>
          <a:off x="4667250" y="2409824"/>
          <a:ext cx="2486025" cy="1044000"/>
        </a:xfrm>
        <a:prstGeom prst="wedgeRoundRectCallout">
          <a:avLst>
            <a:gd name="adj1" fmla="val -74463"/>
            <a:gd name="adj2" fmla="val 65231"/>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＜除外時間数について＞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ヘルパー運転による車移動等、サービス提供の対象外となる時間帯があれば、その時間数の合計をご記入ください。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また、その理由をご記入ください。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142875</xdr:colOff>
      <xdr:row>27</xdr:row>
      <xdr:rowOff>200024</xdr:rowOff>
    </xdr:from>
    <xdr:to>
      <xdr:col>52</xdr:col>
      <xdr:colOff>542925</xdr:colOff>
      <xdr:row>37</xdr:row>
      <xdr:rowOff>180975</xdr:rowOff>
    </xdr:to>
    <xdr:sp macro="" textlink="">
      <xdr:nvSpPr>
        <xdr:cNvPr id="15" name="角丸四角形 14">
          <a:extLst>
            <a:ext uri="{FF2B5EF4-FFF2-40B4-BE49-F238E27FC236}">
              <a16:creationId xmlns:a16="http://schemas.microsoft.com/office/drawing/2014/main" id="{00000000-0008-0000-0500-00000F000000}"/>
            </a:ext>
          </a:extLst>
        </xdr:cNvPr>
        <xdr:cNvSpPr/>
      </xdr:nvSpPr>
      <xdr:spPr>
        <a:xfrm>
          <a:off x="7686675" y="6762749"/>
          <a:ext cx="4752975" cy="2457451"/>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＜施設等利用型について＞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目的地及び目的の記入は不要です。始点又は終点を「施設等」としてください。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142875</xdr:colOff>
      <xdr:row>38</xdr:row>
      <xdr:rowOff>38101</xdr:rowOff>
    </xdr:from>
    <xdr:to>
      <xdr:col>52</xdr:col>
      <xdr:colOff>542925</xdr:colOff>
      <xdr:row>42</xdr:row>
      <xdr:rowOff>781050</xdr:rowOff>
    </xdr:to>
    <xdr:sp macro="" textlink="">
      <xdr:nvSpPr>
        <xdr:cNvPr id="16" name="角丸四角形 15">
          <a:extLst>
            <a:ext uri="{FF2B5EF4-FFF2-40B4-BE49-F238E27FC236}">
              <a16:creationId xmlns:a16="http://schemas.microsoft.com/office/drawing/2014/main" id="{00000000-0008-0000-0500-000010000000}"/>
            </a:ext>
          </a:extLst>
        </xdr:cNvPr>
        <xdr:cNvSpPr/>
      </xdr:nvSpPr>
      <xdr:spPr>
        <a:xfrm>
          <a:off x="7686675" y="9324976"/>
          <a:ext cx="4752975" cy="1876424"/>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＜大学修学支援型について＞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目的地及び目的の記入は不要です。始点及び終点を「大学」としてください。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45</xdr:col>
      <xdr:colOff>190499</xdr:colOff>
      <xdr:row>0</xdr:row>
      <xdr:rowOff>142874</xdr:rowOff>
    </xdr:from>
    <xdr:to>
      <xdr:col>52</xdr:col>
      <xdr:colOff>314325</xdr:colOff>
      <xdr:row>26</xdr:row>
      <xdr:rowOff>57150</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7734299" y="142874"/>
          <a:ext cx="4476751" cy="622935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0">
              <a:latin typeface="ＭＳ Ｐゴシック" panose="020B0600070205080204" pitchFamily="50" charset="-128"/>
              <a:ea typeface="ＭＳ Ｐゴシック" panose="020B0600070205080204" pitchFamily="50" charset="-128"/>
            </a:rPr>
            <a:t>・利用者情報シートの利用者№と同じシート名にて実績記録表を</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作成いただきます。</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・利用者情報シートに必要事項を入力し、</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請求有無欄に「</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」を入れる</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ことで利用者情報が表示されます</a:t>
          </a:r>
          <a:r>
            <a:rPr kumimoji="1" lang="ja-JP" altLang="en-US" sz="1100" b="0">
              <a:latin typeface="ＭＳ Ｐゴシック" panose="020B0600070205080204" pitchFamily="50" charset="-128"/>
              <a:ea typeface="ＭＳ Ｐゴシック" panose="020B0600070205080204" pitchFamily="50" charset="-128"/>
            </a:rPr>
            <a:t>。</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・入力する個所は</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水色セルのみ</a:t>
          </a:r>
          <a:r>
            <a:rPr kumimoji="1" lang="ja-JP" altLang="en-US" sz="1100" b="0">
              <a:latin typeface="ＭＳ Ｐゴシック" panose="020B0600070205080204" pitchFamily="50" charset="-128"/>
              <a:ea typeface="ＭＳ Ｐゴシック" panose="020B0600070205080204" pitchFamily="50" charset="-128"/>
            </a:rPr>
            <a:t>になります。</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・「日付」、「種別」、「開始時刻」、「終了時刻」、利用者情報シートの</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「決定サービス区分」、「利用者負担額」のいずれか一つでも入力が</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なければ、サービス費が表示されませんのでご注意ください。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・途中で空白行が生じることのないよう、上に詰めてご入力ください。</a:t>
          </a:r>
          <a:endParaRPr kumimoji="1" lang="en-US" altLang="ja-JP" sz="1100" b="0">
            <a:latin typeface="ＭＳ Ｐゴシック" panose="020B0600070205080204" pitchFamily="50" charset="-128"/>
            <a:ea typeface="ＭＳ Ｐゴシック" panose="020B0600070205080204" pitchFamily="50" charset="-128"/>
          </a:endParaRPr>
        </a:p>
        <a:p>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①実績記録表の様式を印刷する。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②利用者へのサービス提供の都度、「実績記録表」（紙媒体）に記録し、</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利用者及びサービス提供者の確認（署名又は押印）</a:t>
          </a:r>
          <a:r>
            <a:rPr kumimoji="1" lang="ja-JP" altLang="en-US" sz="1100" b="0">
              <a:latin typeface="ＭＳ Ｐゴシック" panose="020B0600070205080204" pitchFamily="50" charset="-128"/>
              <a:ea typeface="ＭＳ Ｐゴシック" panose="020B0600070205080204" pitchFamily="50" charset="-128"/>
            </a:rPr>
            <a:t>をもらう。</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③提供月の最終利用後に、「実績記録表」（紙媒体）の</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記載内容に</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誤りや不備がないか利用者に確認をもらう。</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④「実績記録表」（紙媒体）の内容を「実績記録表」（</a:t>
          </a:r>
          <a:r>
            <a:rPr kumimoji="1" lang="en-US" altLang="ja-JP" sz="1100" b="0">
              <a:latin typeface="ＭＳ Ｐゴシック" panose="020B0600070205080204" pitchFamily="50" charset="-128"/>
              <a:ea typeface="ＭＳ Ｐゴシック" panose="020B0600070205080204" pitchFamily="50" charset="-128"/>
            </a:rPr>
            <a:t>Excel</a:t>
          </a:r>
          <a:r>
            <a:rPr kumimoji="1" lang="ja-JP" altLang="en-US" sz="1100" b="0">
              <a:latin typeface="ＭＳ Ｐゴシック" panose="020B0600070205080204" pitchFamily="50" charset="-128"/>
              <a:ea typeface="ＭＳ Ｐゴシック" panose="020B0600070205080204" pitchFamily="50" charset="-128"/>
            </a:rPr>
            <a:t>）に入力する。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使用した実績記録表（紙媒体）と</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Excel</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の入力内容に相違があった</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none"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場合は不正請求となります</a:t>
          </a:r>
          <a:r>
            <a:rPr kumimoji="1" lang="ja-JP" altLang="en-US" sz="1100" b="0">
              <a:latin typeface="ＭＳ Ｐゴシック" panose="020B0600070205080204" pitchFamily="50" charset="-128"/>
              <a:ea typeface="ＭＳ Ｐゴシック" panose="020B0600070205080204" pitchFamily="50" charset="-128"/>
            </a:rPr>
            <a:t>のでご注意ください。</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⑤入力した</a:t>
          </a:r>
          <a:r>
            <a:rPr kumimoji="1" lang="en-US" altLang="ja-JP" sz="1100" b="0">
              <a:latin typeface="ＭＳ Ｐゴシック" panose="020B0600070205080204" pitchFamily="50" charset="-128"/>
              <a:ea typeface="ＭＳ Ｐゴシック" panose="020B0600070205080204" pitchFamily="50" charset="-128"/>
            </a:rPr>
            <a:t>Excel</a:t>
          </a:r>
          <a:r>
            <a:rPr kumimoji="1" lang="ja-JP" altLang="en-US" sz="1100" b="0">
              <a:latin typeface="ＭＳ Ｐゴシック" panose="020B0600070205080204" pitchFamily="50" charset="-128"/>
              <a:ea typeface="ＭＳ Ｐゴシック" panose="020B0600070205080204" pitchFamily="50" charset="-128"/>
            </a:rPr>
            <a:t>ファイルを</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電子申請システムを使ってデータで提出</a:t>
          </a:r>
          <a:r>
            <a:rPr kumimoji="1" lang="ja-JP" altLang="en-US" sz="1100" b="0">
              <a:latin typeface="ＭＳ Ｐゴシック" panose="020B0600070205080204" pitchFamily="50" charset="-128"/>
              <a:ea typeface="ＭＳ Ｐゴシック" panose="020B0600070205080204" pitchFamily="50" charset="-128"/>
            </a:rPr>
            <a:t>する。</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④で入力した実績記録表各シートについて印刷不要です。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メール提出は不可です。</a:t>
          </a:r>
          <a:endParaRPr kumimoji="1" lang="en-US" altLang="ja-JP" sz="1100" b="0">
            <a:latin typeface="ＭＳ Ｐゴシック" panose="020B0600070205080204" pitchFamily="50" charset="-128"/>
            <a:ea typeface="ＭＳ Ｐゴシック" panose="020B0600070205080204" pitchFamily="50" charset="-128"/>
          </a:endParaRPr>
        </a:p>
        <a:p>
          <a:r>
            <a:rPr kumimoji="1" lang="ja-JP" altLang="en-US" sz="1100" b="0">
              <a:latin typeface="ＭＳ Ｐゴシック" panose="020B0600070205080204" pitchFamily="50" charset="-128"/>
              <a:ea typeface="ＭＳ Ｐゴシック" panose="020B0600070205080204" pitchFamily="50" charset="-128"/>
            </a:rPr>
            <a:t>　　</a:t>
          </a:r>
          <a:r>
            <a:rPr kumimoji="1" lang="en-US" altLang="ja-JP" sz="1100" b="0">
              <a:latin typeface="ＭＳ Ｐゴシック" panose="020B0600070205080204" pitchFamily="50" charset="-128"/>
              <a:ea typeface="ＭＳ Ｐゴシック" panose="020B0600070205080204" pitchFamily="50" charset="-128"/>
            </a:rPr>
            <a:t>※</a:t>
          </a:r>
          <a:r>
            <a:rPr kumimoji="1" lang="ja-JP" altLang="en-US" sz="1100" b="0">
              <a:latin typeface="ＭＳ Ｐゴシック" panose="020B0600070205080204" pitchFamily="50" charset="-128"/>
              <a:ea typeface="ＭＳ Ｐゴシック" panose="020B0600070205080204" pitchFamily="50" charset="-128"/>
            </a:rPr>
            <a:t>提出先は「提出先」シートをご確認ください。</a:t>
          </a:r>
        </a:p>
        <a:p>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サービス提供時に使用した利用者及びサービス提供者確認入りの</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実績記録表（紙媒体）は事業所にて</a:t>
          </a:r>
          <a:r>
            <a:rPr kumimoji="1" lang="en-US" altLang="ja-JP" sz="1100" b="0" u="sng">
              <a:solidFill>
                <a:srgbClr val="FF0000"/>
              </a:solidFill>
              <a:latin typeface="ＭＳ Ｐゴシック" panose="020B0600070205080204" pitchFamily="50" charset="-128"/>
              <a:ea typeface="ＭＳ Ｐゴシック" panose="020B0600070205080204" pitchFamily="50" charset="-128"/>
            </a:rPr>
            <a:t>5</a:t>
          </a:r>
          <a:r>
            <a:rPr kumimoji="1" lang="ja-JP" altLang="en-US" sz="1100" b="0" u="sng">
              <a:solidFill>
                <a:srgbClr val="FF0000"/>
              </a:solidFill>
              <a:latin typeface="ＭＳ Ｐゴシック" panose="020B0600070205080204" pitchFamily="50" charset="-128"/>
              <a:ea typeface="ＭＳ Ｐゴシック" panose="020B0600070205080204" pitchFamily="50" charset="-128"/>
            </a:rPr>
            <a:t>年間保管してください。</a:t>
          </a:r>
          <a:endParaRPr kumimoji="1" lang="en-US" altLang="ja-JP" sz="1100" b="0"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　ただし、請求内容の確認のために原本の提出を求める場合が</a:t>
          </a:r>
          <a:endPar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　ありますので、適切に管理いただきますようお願いします。</a:t>
          </a:r>
        </a:p>
      </xdr:txBody>
    </xdr:sp>
    <xdr:clientData/>
  </xdr:twoCellAnchor>
  <xdr:twoCellAnchor editAs="oneCell">
    <xdr:from>
      <xdr:col>46</xdr:col>
      <xdr:colOff>95249</xdr:colOff>
      <xdr:row>30</xdr:row>
      <xdr:rowOff>19050</xdr:rowOff>
    </xdr:from>
    <xdr:to>
      <xdr:col>52</xdr:col>
      <xdr:colOff>400050</xdr:colOff>
      <xdr:row>36</xdr:row>
      <xdr:rowOff>190500</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srcRect l="7395" t="55996" r="58633" b="21343"/>
        <a:stretch/>
      </xdr:blipFill>
      <xdr:spPr>
        <a:xfrm>
          <a:off x="7877174" y="7324725"/>
          <a:ext cx="4419601" cy="1657350"/>
        </a:xfrm>
        <a:prstGeom prst="rect">
          <a:avLst/>
        </a:prstGeom>
        <a:ln>
          <a:solidFill>
            <a:sysClr val="windowText" lastClr="000000"/>
          </a:solidFill>
        </a:ln>
      </xdr:spPr>
    </xdr:pic>
    <xdr:clientData/>
  </xdr:twoCellAnchor>
  <xdr:twoCellAnchor>
    <xdr:from>
      <xdr:col>15</xdr:col>
      <xdr:colOff>86999</xdr:colOff>
      <xdr:row>18</xdr:row>
      <xdr:rowOff>209550</xdr:rowOff>
    </xdr:from>
    <xdr:to>
      <xdr:col>39</xdr:col>
      <xdr:colOff>76199</xdr:colOff>
      <xdr:row>21</xdr:row>
      <xdr:rowOff>42600</xdr:rowOff>
    </xdr:to>
    <xdr:sp macro="" textlink="">
      <xdr:nvSpPr>
        <xdr:cNvPr id="18" name="角丸四角形 17">
          <a:extLst>
            <a:ext uri="{FF2B5EF4-FFF2-40B4-BE49-F238E27FC236}">
              <a16:creationId xmlns:a16="http://schemas.microsoft.com/office/drawing/2014/main" id="{00000000-0008-0000-0500-000012000000}"/>
            </a:ext>
          </a:extLst>
        </xdr:cNvPr>
        <xdr:cNvSpPr/>
      </xdr:nvSpPr>
      <xdr:spPr>
        <a:xfrm>
          <a:off x="2487299" y="4543425"/>
          <a:ext cx="4104000" cy="5760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85725</xdr:colOff>
      <xdr:row>18</xdr:row>
      <xdr:rowOff>152399</xdr:rowOff>
    </xdr:from>
    <xdr:to>
      <xdr:col>14</xdr:col>
      <xdr:colOff>114301</xdr:colOff>
      <xdr:row>21</xdr:row>
      <xdr:rowOff>165449</xdr:rowOff>
    </xdr:to>
    <xdr:sp macro="" textlink="">
      <xdr:nvSpPr>
        <xdr:cNvPr id="13" name="角丸四角形吹き出し 12">
          <a:extLst>
            <a:ext uri="{FF2B5EF4-FFF2-40B4-BE49-F238E27FC236}">
              <a16:creationId xmlns:a16="http://schemas.microsoft.com/office/drawing/2014/main" id="{00000000-0008-0000-0500-00000D000000}"/>
            </a:ext>
          </a:extLst>
        </xdr:cNvPr>
        <xdr:cNvSpPr/>
      </xdr:nvSpPr>
      <xdr:spPr>
        <a:xfrm>
          <a:off x="276225" y="4486274"/>
          <a:ext cx="2066926" cy="756000"/>
        </a:xfrm>
        <a:prstGeom prst="wedgeRoundRectCallout">
          <a:avLst>
            <a:gd name="adj1" fmla="val 58462"/>
            <a:gd name="adj2" fmla="val 7737"/>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8</a:t>
          </a:r>
          <a:r>
            <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rPr>
            <a:t>時間以上の理由について＞</a:t>
          </a:r>
          <a:endPar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8</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時間以上の場合はその理由をご記入ください。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22</xdr:col>
      <xdr:colOff>95251</xdr:colOff>
      <xdr:row>28</xdr:row>
      <xdr:rowOff>114299</xdr:rowOff>
    </xdr:from>
    <xdr:to>
      <xdr:col>44</xdr:col>
      <xdr:colOff>19051</xdr:colOff>
      <xdr:row>31</xdr:row>
      <xdr:rowOff>127349</xdr:rowOff>
    </xdr:to>
    <xdr:sp macro="" textlink="">
      <xdr:nvSpPr>
        <xdr:cNvPr id="19" name="角丸四角形吹き出し 18">
          <a:extLst>
            <a:ext uri="{FF2B5EF4-FFF2-40B4-BE49-F238E27FC236}">
              <a16:creationId xmlns:a16="http://schemas.microsoft.com/office/drawing/2014/main" id="{00000000-0008-0000-0500-000013000000}"/>
            </a:ext>
          </a:extLst>
        </xdr:cNvPr>
        <xdr:cNvSpPr/>
      </xdr:nvSpPr>
      <xdr:spPr>
        <a:xfrm>
          <a:off x="3695701" y="6924674"/>
          <a:ext cx="3695700" cy="756000"/>
        </a:xfrm>
        <a:prstGeom prst="wedgeRoundRectCallout">
          <a:avLst>
            <a:gd name="adj1" fmla="val 47613"/>
            <a:gd name="adj2" fmla="val -108175"/>
            <a:gd name="adj3" fmla="val 16667"/>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紙媒体の実績記録表にてサービス提供の都度、</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利用者及びサービス提供者の確認（署名又は押印）</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をもらってください。</a:t>
          </a:r>
          <a:endPar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Excel</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ファイルには、</a:t>
          </a:r>
          <a:r>
            <a:rPr kumimoji="1" lang="ja-JP" altLang="en-US" sz="1000" b="0" u="sng">
              <a:solidFill>
                <a:sysClr val="windowText" lastClr="000000"/>
              </a:solidFill>
              <a:latin typeface="ＭＳ Ｐゴシック" panose="020B0600070205080204" pitchFamily="50" charset="-128"/>
              <a:ea typeface="ＭＳ Ｐゴシック" panose="020B0600070205080204" pitchFamily="50" charset="-128"/>
            </a:rPr>
            <a:t>サービス提供者名</a:t>
          </a:r>
          <a:r>
            <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rPr>
            <a:t>をご入力ください。</a:t>
          </a:r>
        </a:p>
      </xdr:txBody>
    </xdr:sp>
    <xdr:clientData/>
  </xdr:twoCellAnchor>
  <xdr:twoCellAnchor editAs="oneCell">
    <xdr:from>
      <xdr:col>46</xdr:col>
      <xdr:colOff>76200</xdr:colOff>
      <xdr:row>40</xdr:row>
      <xdr:rowOff>66675</xdr:rowOff>
    </xdr:from>
    <xdr:to>
      <xdr:col>52</xdr:col>
      <xdr:colOff>409576</xdr:colOff>
      <xdr:row>42</xdr:row>
      <xdr:rowOff>571500</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7858125" y="9848850"/>
          <a:ext cx="4448176" cy="11430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ogoform.jp/f/tt5w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E16"/>
  <sheetViews>
    <sheetView tabSelected="1" zoomScaleNormal="100" zoomScaleSheetLayoutView="100" workbookViewId="0">
      <selection activeCell="E14" sqref="E14"/>
    </sheetView>
  </sheetViews>
  <sheetFormatPr defaultRowHeight="15" customHeight="1"/>
  <cols>
    <col min="1" max="1" width="2.5" style="118" customWidth="1"/>
    <col min="2" max="2" width="37.5" style="118" customWidth="1"/>
    <col min="3" max="3" width="11.625" style="118" bestFit="1" customWidth="1"/>
    <col min="4" max="4" width="18.375" style="118" bestFit="1" customWidth="1"/>
    <col min="5" max="5" width="62.75" style="118" customWidth="1"/>
    <col min="6" max="16384" width="9" style="118"/>
  </cols>
  <sheetData>
    <row r="1" spans="1:5" ht="36.75" customHeight="1">
      <c r="A1" s="136" t="s">
        <v>325</v>
      </c>
      <c r="B1" s="136"/>
      <c r="C1" s="136"/>
      <c r="D1" s="136"/>
      <c r="E1" s="136"/>
    </row>
    <row r="2" spans="1:5" ht="15" customHeight="1">
      <c r="B2" s="118" t="s">
        <v>319</v>
      </c>
    </row>
    <row r="3" spans="1:5" ht="15" customHeight="1">
      <c r="B3" s="118" t="s">
        <v>326</v>
      </c>
    </row>
    <row r="4" spans="1:5" ht="15" customHeight="1">
      <c r="B4" s="118" t="s">
        <v>344</v>
      </c>
    </row>
    <row r="6" spans="1:5" ht="15" customHeight="1">
      <c r="B6" s="118" t="s">
        <v>339</v>
      </c>
    </row>
    <row r="7" spans="1:5" ht="15" customHeight="1">
      <c r="B7" s="118" t="s">
        <v>341</v>
      </c>
    </row>
    <row r="8" spans="1:5" ht="15" customHeight="1">
      <c r="B8" s="118" t="s">
        <v>340</v>
      </c>
    </row>
    <row r="9" spans="1:5" ht="15" customHeight="1">
      <c r="B9" s="118" t="s">
        <v>348</v>
      </c>
    </row>
    <row r="10" spans="1:5" ht="15" customHeight="1">
      <c r="B10" s="124" t="s">
        <v>342</v>
      </c>
    </row>
    <row r="12" spans="1:5" ht="18.75" customHeight="1">
      <c r="B12" s="119" t="s">
        <v>313</v>
      </c>
      <c r="C12" s="119" t="s">
        <v>346</v>
      </c>
      <c r="D12" s="119" t="s">
        <v>314</v>
      </c>
      <c r="E12" s="119" t="s">
        <v>315</v>
      </c>
    </row>
    <row r="13" spans="1:5" ht="50.25" customHeight="1">
      <c r="B13" s="132" t="s">
        <v>347</v>
      </c>
      <c r="C13" s="133" t="s">
        <v>327</v>
      </c>
      <c r="D13" s="133" t="s">
        <v>316</v>
      </c>
      <c r="E13" s="120" t="s">
        <v>343</v>
      </c>
    </row>
    <row r="14" spans="1:5" ht="31.5" customHeight="1">
      <c r="B14" s="133"/>
      <c r="C14" s="133"/>
      <c r="D14" s="133"/>
      <c r="E14" s="123" t="s">
        <v>318</v>
      </c>
    </row>
    <row r="15" spans="1:5" ht="45" customHeight="1">
      <c r="B15" s="121" t="s">
        <v>323</v>
      </c>
      <c r="C15" s="122" t="s">
        <v>328</v>
      </c>
      <c r="D15" s="122" t="s">
        <v>317</v>
      </c>
      <c r="E15" s="134" t="s">
        <v>333</v>
      </c>
    </row>
    <row r="16" spans="1:5" ht="45" customHeight="1">
      <c r="B16" s="121" t="s">
        <v>324</v>
      </c>
      <c r="C16" s="122" t="s">
        <v>328</v>
      </c>
      <c r="D16" s="122" t="s">
        <v>317</v>
      </c>
      <c r="E16" s="135"/>
    </row>
  </sheetData>
  <sheetProtection algorithmName="SHA-512" hashValue="65dsyW7M2GcHxUO1NFh8e1dWOlbnPng9CExm4G77f1k2hTQxvcUUSWwmRq3YDPp+KSejPEVbv5lnMPE7gZ4IFw==" saltValue="lrN+5rcqmLu3MCONHg/Fcg==" spinCount="100000" sheet="1" objects="1" scenarios="1" selectLockedCells="1"/>
  <mergeCells count="5">
    <mergeCell ref="B13:B14"/>
    <mergeCell ref="D13:D14"/>
    <mergeCell ref="E15:E16"/>
    <mergeCell ref="C13:C14"/>
    <mergeCell ref="A1:E1"/>
  </mergeCells>
  <phoneticPr fontId="2"/>
  <hyperlinks>
    <hyperlink ref="E14" r:id="rId1" xr:uid="{00000000-0004-0000-0000-000000000000}"/>
  </hyperlinks>
  <pageMargins left="0.7" right="0.7" top="0.75" bottom="0.75" header="0.3" footer="0.3"/>
  <pageSetup paperSize="9" scale="91"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4</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00401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00402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00403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00404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00405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00406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00407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00408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00409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00410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00411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00412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00413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00414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00415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00416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00417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00418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00419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00420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00421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00422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00423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00424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00425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00426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00427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00428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00429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00430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00431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00432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00433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00434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00435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00436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00437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00438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00439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00440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00441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00442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00443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00444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00445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00446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00447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00448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00449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00450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00451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00452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00453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00454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00455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00456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00457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00458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00459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00460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00461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00462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00463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00464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00465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00466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00467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00468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00469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00470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00471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00472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00473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00474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00475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6074" priority="225">
      <formula>AND(Z13="",BA12=1)</formula>
    </cfRule>
  </conditionalFormatting>
  <conditionalFormatting sqref="J12:M12">
    <cfRule type="expression" dxfId="6073" priority="224">
      <formula>OR(F12=2,F12=3)</formula>
    </cfRule>
  </conditionalFormatting>
  <conditionalFormatting sqref="I13:P13">
    <cfRule type="expression" dxfId="6072" priority="223">
      <formula>OR(F12=2,F12=3)</formula>
    </cfRule>
  </conditionalFormatting>
  <conditionalFormatting sqref="Z15:AM15">
    <cfRule type="expression" dxfId="6071" priority="222">
      <formula>AND(Z15="",BA14=1)</formula>
    </cfRule>
  </conditionalFormatting>
  <conditionalFormatting sqref="J14:M14">
    <cfRule type="expression" dxfId="6070" priority="221">
      <formula>OR(F14=2,F14=3)</formula>
    </cfRule>
  </conditionalFormatting>
  <conditionalFormatting sqref="I15:P15">
    <cfRule type="expression" dxfId="6069" priority="220">
      <formula>OR(F14=2,F14=3)</formula>
    </cfRule>
  </conditionalFormatting>
  <conditionalFormatting sqref="Z17:AM17">
    <cfRule type="expression" dxfId="6068" priority="219">
      <formula>AND(Z17="",BA16=1)</formula>
    </cfRule>
  </conditionalFormatting>
  <conditionalFormatting sqref="J16:M16">
    <cfRule type="expression" dxfId="6067" priority="218">
      <formula>OR(F16=2,F16=3)</formula>
    </cfRule>
  </conditionalFormatting>
  <conditionalFormatting sqref="I17:P17">
    <cfRule type="expression" dxfId="6066" priority="217">
      <formula>OR(F16=2,F16=3)</formula>
    </cfRule>
  </conditionalFormatting>
  <conditionalFormatting sqref="Z19:AM19">
    <cfRule type="expression" dxfId="6065" priority="216">
      <formula>AND(Z19="",BA18=1)</formula>
    </cfRule>
  </conditionalFormatting>
  <conditionalFormatting sqref="J18:M18">
    <cfRule type="expression" dxfId="6064" priority="215">
      <formula>OR(F18=2,F18=3)</formula>
    </cfRule>
  </conditionalFormatting>
  <conditionalFormatting sqref="I19:P19">
    <cfRule type="expression" dxfId="6063" priority="214">
      <formula>OR(F18=2,F18=3)</formula>
    </cfRule>
  </conditionalFormatting>
  <conditionalFormatting sqref="Z21:AM21">
    <cfRule type="expression" dxfId="6062" priority="213">
      <formula>AND(Z21="",BA20=1)</formula>
    </cfRule>
  </conditionalFormatting>
  <conditionalFormatting sqref="J20:M20">
    <cfRule type="expression" dxfId="6061" priority="212">
      <formula>OR(F20=2,F20=3)</formula>
    </cfRule>
  </conditionalFormatting>
  <conditionalFormatting sqref="I21:P21">
    <cfRule type="expression" dxfId="6060" priority="211">
      <formula>OR(F20=2,F20=3)</formula>
    </cfRule>
  </conditionalFormatting>
  <conditionalFormatting sqref="Z23:AM23">
    <cfRule type="expression" dxfId="6059" priority="210">
      <formula>AND(Z23="",BA22=1)</formula>
    </cfRule>
  </conditionalFormatting>
  <conditionalFormatting sqref="J22:M22">
    <cfRule type="expression" dxfId="6058" priority="209">
      <formula>OR(F22=2,F22=3)</formula>
    </cfRule>
  </conditionalFormatting>
  <conditionalFormatting sqref="I23:P23">
    <cfRule type="expression" dxfId="6057" priority="208">
      <formula>OR(F22=2,F22=3)</formula>
    </cfRule>
  </conditionalFormatting>
  <conditionalFormatting sqref="Z25:AM25">
    <cfRule type="expression" dxfId="6056" priority="207">
      <formula>AND(Z25="",BA24=1)</formula>
    </cfRule>
  </conditionalFormatting>
  <conditionalFormatting sqref="J24:M24">
    <cfRule type="expression" dxfId="6055" priority="206">
      <formula>OR(F24=2,F24=3)</formula>
    </cfRule>
  </conditionalFormatting>
  <conditionalFormatting sqref="I25:P25">
    <cfRule type="expression" dxfId="6054" priority="205">
      <formula>OR(F24=2,F24=3)</formula>
    </cfRule>
  </conditionalFormatting>
  <conditionalFormatting sqref="Z27:AM27">
    <cfRule type="expression" dxfId="6053" priority="204">
      <formula>AND(Z27="",BA26=1)</formula>
    </cfRule>
  </conditionalFormatting>
  <conditionalFormatting sqref="J26:M26">
    <cfRule type="expression" dxfId="6052" priority="203">
      <formula>OR(F26=2,F26=3)</formula>
    </cfRule>
  </conditionalFormatting>
  <conditionalFormatting sqref="I27:P27">
    <cfRule type="expression" dxfId="6051" priority="202">
      <formula>OR(F26=2,F26=3)</formula>
    </cfRule>
  </conditionalFormatting>
  <conditionalFormatting sqref="Z29:AM29">
    <cfRule type="expression" dxfId="6050" priority="201">
      <formula>AND(Z29="",BA28=1)</formula>
    </cfRule>
  </conditionalFormatting>
  <conditionalFormatting sqref="J28:M28">
    <cfRule type="expression" dxfId="6049" priority="200">
      <formula>OR(F28=2,F28=3)</formula>
    </cfRule>
  </conditionalFormatting>
  <conditionalFormatting sqref="I29:P29">
    <cfRule type="expression" dxfId="6048" priority="199">
      <formula>OR(F28=2,F28=3)</formula>
    </cfRule>
  </conditionalFormatting>
  <conditionalFormatting sqref="Z31:AM31">
    <cfRule type="expression" dxfId="6047" priority="198">
      <formula>AND(Z31="",BA30=1)</formula>
    </cfRule>
  </conditionalFormatting>
  <conditionalFormatting sqref="J30:M30">
    <cfRule type="expression" dxfId="6046" priority="197">
      <formula>OR(F30=2,F30=3)</formula>
    </cfRule>
  </conditionalFormatting>
  <conditionalFormatting sqref="I31:P31">
    <cfRule type="expression" dxfId="6045" priority="196">
      <formula>OR(F30=2,F30=3)</formula>
    </cfRule>
  </conditionalFormatting>
  <conditionalFormatting sqref="Z33:AM33">
    <cfRule type="expression" dxfId="6044" priority="195">
      <formula>AND(Z33="",BA32=1)</formula>
    </cfRule>
  </conditionalFormatting>
  <conditionalFormatting sqref="J32:M32">
    <cfRule type="expression" dxfId="6043" priority="194">
      <formula>OR(F32=2,F32=3)</formula>
    </cfRule>
  </conditionalFormatting>
  <conditionalFormatting sqref="I33:P33">
    <cfRule type="expression" dxfId="6042" priority="193">
      <formula>OR(F32=2,F32=3)</formula>
    </cfRule>
  </conditionalFormatting>
  <conditionalFormatting sqref="Z35:AM35">
    <cfRule type="expression" dxfId="6041" priority="192">
      <formula>AND(Z35="",BA34=1)</formula>
    </cfRule>
  </conditionalFormatting>
  <conditionalFormatting sqref="J34:M34">
    <cfRule type="expression" dxfId="6040" priority="191">
      <formula>OR(F34=2,F34=3)</formula>
    </cfRule>
  </conditionalFormatting>
  <conditionalFormatting sqref="I35:P35">
    <cfRule type="expression" dxfId="6039" priority="190">
      <formula>OR(F34=2,F34=3)</formula>
    </cfRule>
  </conditionalFormatting>
  <conditionalFormatting sqref="Z37:AM37">
    <cfRule type="expression" dxfId="6038" priority="189">
      <formula>AND(Z37="",BA36=1)</formula>
    </cfRule>
  </conditionalFormatting>
  <conditionalFormatting sqref="J36:M36">
    <cfRule type="expression" dxfId="6037" priority="188">
      <formula>OR(F36=2,F36=3)</formula>
    </cfRule>
  </conditionalFormatting>
  <conditionalFormatting sqref="I37:P37">
    <cfRule type="expression" dxfId="6036" priority="187">
      <formula>OR(F36=2,F36=3)</formula>
    </cfRule>
  </conditionalFormatting>
  <conditionalFormatting sqref="Z39:AM39">
    <cfRule type="expression" dxfId="6035" priority="186">
      <formula>AND(Z39="",BA38=1)</formula>
    </cfRule>
  </conditionalFormatting>
  <conditionalFormatting sqref="J38:M38">
    <cfRule type="expression" dxfId="6034" priority="185">
      <formula>OR(F38=2,F38=3)</formula>
    </cfRule>
  </conditionalFormatting>
  <conditionalFormatting sqref="I39:P39">
    <cfRule type="expression" dxfId="6033" priority="184">
      <formula>OR(F38=2,F38=3)</formula>
    </cfRule>
  </conditionalFormatting>
  <conditionalFormatting sqref="Z41:AM41">
    <cfRule type="expression" dxfId="6032" priority="183">
      <formula>AND(Z41="",BA40=1)</formula>
    </cfRule>
  </conditionalFormatting>
  <conditionalFormatting sqref="J40:M40">
    <cfRule type="expression" dxfId="6031" priority="182">
      <formula>OR(F40=2,F40=3)</formula>
    </cfRule>
  </conditionalFormatting>
  <conditionalFormatting sqref="I41:P41">
    <cfRule type="expression" dxfId="6030" priority="181">
      <formula>OR(F40=2,F40=3)</formula>
    </cfRule>
  </conditionalFormatting>
  <conditionalFormatting sqref="Z185:AM185">
    <cfRule type="expression" dxfId="6029" priority="180">
      <formula>AND(Z185="",BA184=1)</formula>
    </cfRule>
  </conditionalFormatting>
  <conditionalFormatting sqref="J184:M184">
    <cfRule type="expression" dxfId="6028" priority="179">
      <formula>OR(F184=2,F184=3)</formula>
    </cfRule>
  </conditionalFormatting>
  <conditionalFormatting sqref="I185:P185">
    <cfRule type="expression" dxfId="6027" priority="178">
      <formula>OR(F184=2,F184=3)</formula>
    </cfRule>
  </conditionalFormatting>
  <conditionalFormatting sqref="Z187:AM187">
    <cfRule type="expression" dxfId="6026" priority="177">
      <formula>AND(Z187="",BA186=1)</formula>
    </cfRule>
  </conditionalFormatting>
  <conditionalFormatting sqref="J186:M186">
    <cfRule type="expression" dxfId="6025" priority="176">
      <formula>OR(F186=2,F186=3)</formula>
    </cfRule>
  </conditionalFormatting>
  <conditionalFormatting sqref="I187:P187">
    <cfRule type="expression" dxfId="6024" priority="175">
      <formula>OR(F186=2,F186=3)</formula>
    </cfRule>
  </conditionalFormatting>
  <conditionalFormatting sqref="Z189:AM189">
    <cfRule type="expression" dxfId="6023" priority="174">
      <formula>AND(Z189="",BA188=1)</formula>
    </cfRule>
  </conditionalFormatting>
  <conditionalFormatting sqref="J188:M188">
    <cfRule type="expression" dxfId="6022" priority="173">
      <formula>OR(F188=2,F188=3)</formula>
    </cfRule>
  </conditionalFormatting>
  <conditionalFormatting sqref="I189:P189">
    <cfRule type="expression" dxfId="6021" priority="172">
      <formula>OR(F188=2,F188=3)</formula>
    </cfRule>
  </conditionalFormatting>
  <conditionalFormatting sqref="Z191:AM191">
    <cfRule type="expression" dxfId="6020" priority="171">
      <formula>AND(Z191="",BA190=1)</formula>
    </cfRule>
  </conditionalFormatting>
  <conditionalFormatting sqref="J190:M190">
    <cfRule type="expression" dxfId="6019" priority="170">
      <formula>OR(F190=2,F190=3)</formula>
    </cfRule>
  </conditionalFormatting>
  <conditionalFormatting sqref="I191:P191">
    <cfRule type="expression" dxfId="6018" priority="169">
      <formula>OR(F190=2,F190=3)</formula>
    </cfRule>
  </conditionalFormatting>
  <conditionalFormatting sqref="Z193:AM193">
    <cfRule type="expression" dxfId="6017" priority="168">
      <formula>AND(Z193="",BA192=1)</formula>
    </cfRule>
  </conditionalFormatting>
  <conditionalFormatting sqref="J192:M192">
    <cfRule type="expression" dxfId="6016" priority="167">
      <formula>OR(F192=2,F192=3)</formula>
    </cfRule>
  </conditionalFormatting>
  <conditionalFormatting sqref="I193:P193">
    <cfRule type="expression" dxfId="6015" priority="166">
      <formula>OR(F192=2,F192=3)</formula>
    </cfRule>
  </conditionalFormatting>
  <conditionalFormatting sqref="Z195:AM195">
    <cfRule type="expression" dxfId="6014" priority="165">
      <formula>AND(Z195="",BA194=1)</formula>
    </cfRule>
  </conditionalFormatting>
  <conditionalFormatting sqref="J194:M194">
    <cfRule type="expression" dxfId="6013" priority="164">
      <formula>OR(F194=2,F194=3)</formula>
    </cfRule>
  </conditionalFormatting>
  <conditionalFormatting sqref="I195:P195">
    <cfRule type="expression" dxfId="6012" priority="163">
      <formula>OR(F194=2,F194=3)</formula>
    </cfRule>
  </conditionalFormatting>
  <conditionalFormatting sqref="Z197:AM197">
    <cfRule type="expression" dxfId="6011" priority="162">
      <formula>AND(Z197="",BA196=1)</formula>
    </cfRule>
  </conditionalFormatting>
  <conditionalFormatting sqref="J196:M196">
    <cfRule type="expression" dxfId="6010" priority="161">
      <formula>OR(F196=2,F196=3)</formula>
    </cfRule>
  </conditionalFormatting>
  <conditionalFormatting sqref="I197:P197">
    <cfRule type="expression" dxfId="6009" priority="160">
      <formula>OR(F196=2,F196=3)</formula>
    </cfRule>
  </conditionalFormatting>
  <conditionalFormatting sqref="Z199:AM199">
    <cfRule type="expression" dxfId="6008" priority="159">
      <formula>AND(Z199="",BA198=1)</formula>
    </cfRule>
  </conditionalFormatting>
  <conditionalFormatting sqref="J198:M198">
    <cfRule type="expression" dxfId="6007" priority="158">
      <formula>OR(F198=2,F198=3)</formula>
    </cfRule>
  </conditionalFormatting>
  <conditionalFormatting sqref="I199:P199">
    <cfRule type="expression" dxfId="6006" priority="157">
      <formula>OR(F198=2,F198=3)</formula>
    </cfRule>
  </conditionalFormatting>
  <conditionalFormatting sqref="Z201:AM201">
    <cfRule type="expression" dxfId="6005" priority="156">
      <formula>AND(Z201="",BA200=1)</formula>
    </cfRule>
  </conditionalFormatting>
  <conditionalFormatting sqref="J200:M200">
    <cfRule type="expression" dxfId="6004" priority="155">
      <formula>OR(F200=2,F200=3)</formula>
    </cfRule>
  </conditionalFormatting>
  <conditionalFormatting sqref="I201:P201">
    <cfRule type="expression" dxfId="6003" priority="154">
      <formula>OR(F200=2,F200=3)</formula>
    </cfRule>
  </conditionalFormatting>
  <conditionalFormatting sqref="Z203:AM203">
    <cfRule type="expression" dxfId="6002" priority="153">
      <formula>AND(Z203="",BA202=1)</formula>
    </cfRule>
  </conditionalFormatting>
  <conditionalFormatting sqref="J202:M202">
    <cfRule type="expression" dxfId="6001" priority="152">
      <formula>OR(F202=2,F202=3)</formula>
    </cfRule>
  </conditionalFormatting>
  <conditionalFormatting sqref="I203:P203">
    <cfRule type="expression" dxfId="6000" priority="151">
      <formula>OR(F202=2,F202=3)</formula>
    </cfRule>
  </conditionalFormatting>
  <conditionalFormatting sqref="Z205:AM205">
    <cfRule type="expression" dxfId="5999" priority="150">
      <formula>AND(Z205="",BA204=1)</formula>
    </cfRule>
  </conditionalFormatting>
  <conditionalFormatting sqref="J204:M204">
    <cfRule type="expression" dxfId="5998" priority="149">
      <formula>OR(F204=2,F204=3)</formula>
    </cfRule>
  </conditionalFormatting>
  <conditionalFormatting sqref="I205:P205">
    <cfRule type="expression" dxfId="5997" priority="148">
      <formula>OR(F204=2,F204=3)</formula>
    </cfRule>
  </conditionalFormatting>
  <conditionalFormatting sqref="Z207:AM207">
    <cfRule type="expression" dxfId="5996" priority="147">
      <formula>AND(Z207="",BA206=1)</formula>
    </cfRule>
  </conditionalFormatting>
  <conditionalFormatting sqref="J206:M206">
    <cfRule type="expression" dxfId="5995" priority="146">
      <formula>OR(F206=2,F206=3)</formula>
    </cfRule>
  </conditionalFormatting>
  <conditionalFormatting sqref="I207:P207">
    <cfRule type="expression" dxfId="5994" priority="145">
      <formula>OR(F206=2,F206=3)</formula>
    </cfRule>
  </conditionalFormatting>
  <conditionalFormatting sqref="Z209:AM209">
    <cfRule type="expression" dxfId="5993" priority="144">
      <formula>AND(Z209="",BA208=1)</formula>
    </cfRule>
  </conditionalFormatting>
  <conditionalFormatting sqref="J208:M208">
    <cfRule type="expression" dxfId="5992" priority="143">
      <formula>OR(F208=2,F208=3)</formula>
    </cfRule>
  </conditionalFormatting>
  <conditionalFormatting sqref="I209:P209">
    <cfRule type="expression" dxfId="5991" priority="142">
      <formula>OR(F208=2,F208=3)</formula>
    </cfRule>
  </conditionalFormatting>
  <conditionalFormatting sqref="Z211:AM211">
    <cfRule type="expression" dxfId="5990" priority="141">
      <formula>AND(Z211="",BA210=1)</formula>
    </cfRule>
  </conditionalFormatting>
  <conditionalFormatting sqref="J210:M210">
    <cfRule type="expression" dxfId="5989" priority="140">
      <formula>OR(F210=2,F210=3)</formula>
    </cfRule>
  </conditionalFormatting>
  <conditionalFormatting sqref="I211:P211">
    <cfRule type="expression" dxfId="5988" priority="139">
      <formula>OR(F210=2,F210=3)</formula>
    </cfRule>
  </conditionalFormatting>
  <conditionalFormatting sqref="Z213:AM213">
    <cfRule type="expression" dxfId="5987" priority="138">
      <formula>AND(Z213="",BA212=1)</formula>
    </cfRule>
  </conditionalFormatting>
  <conditionalFormatting sqref="J212:M212">
    <cfRule type="expression" dxfId="5986" priority="137">
      <formula>OR(F212=2,F212=3)</formula>
    </cfRule>
  </conditionalFormatting>
  <conditionalFormatting sqref="I213:P213">
    <cfRule type="expression" dxfId="5985" priority="136">
      <formula>OR(F212=2,F212=3)</formula>
    </cfRule>
  </conditionalFormatting>
  <conditionalFormatting sqref="Z99:AM99">
    <cfRule type="expression" dxfId="5984" priority="135">
      <formula>AND(Z99="",BA98=1)</formula>
    </cfRule>
  </conditionalFormatting>
  <conditionalFormatting sqref="J98:M98">
    <cfRule type="expression" dxfId="5983" priority="134">
      <formula>OR(F98=2,F98=3)</formula>
    </cfRule>
  </conditionalFormatting>
  <conditionalFormatting sqref="I99:P99">
    <cfRule type="expression" dxfId="5982" priority="133">
      <formula>OR(F98=2,F98=3)</formula>
    </cfRule>
  </conditionalFormatting>
  <conditionalFormatting sqref="Z101:AM101">
    <cfRule type="expression" dxfId="5981" priority="132">
      <formula>AND(Z101="",BA100=1)</formula>
    </cfRule>
  </conditionalFormatting>
  <conditionalFormatting sqref="J100:M100">
    <cfRule type="expression" dxfId="5980" priority="131">
      <formula>OR(F100=2,F100=3)</formula>
    </cfRule>
  </conditionalFormatting>
  <conditionalFormatting sqref="I101:P101">
    <cfRule type="expression" dxfId="5979" priority="130">
      <formula>OR(F100=2,F100=3)</formula>
    </cfRule>
  </conditionalFormatting>
  <conditionalFormatting sqref="Z103:AM103">
    <cfRule type="expression" dxfId="5978" priority="129">
      <formula>AND(Z103="",BA102=1)</formula>
    </cfRule>
  </conditionalFormatting>
  <conditionalFormatting sqref="J102:M102">
    <cfRule type="expression" dxfId="5977" priority="128">
      <formula>OR(F102=2,F102=3)</formula>
    </cfRule>
  </conditionalFormatting>
  <conditionalFormatting sqref="I103:P103">
    <cfRule type="expression" dxfId="5976" priority="127">
      <formula>OR(F102=2,F102=3)</formula>
    </cfRule>
  </conditionalFormatting>
  <conditionalFormatting sqref="Z105:AM105">
    <cfRule type="expression" dxfId="5975" priority="126">
      <formula>AND(Z105="",BA104=1)</formula>
    </cfRule>
  </conditionalFormatting>
  <conditionalFormatting sqref="J104:M104">
    <cfRule type="expression" dxfId="5974" priority="125">
      <formula>OR(F104=2,F104=3)</formula>
    </cfRule>
  </conditionalFormatting>
  <conditionalFormatting sqref="I105:P105">
    <cfRule type="expression" dxfId="5973" priority="124">
      <formula>OR(F104=2,F104=3)</formula>
    </cfRule>
  </conditionalFormatting>
  <conditionalFormatting sqref="Z107:AM107">
    <cfRule type="expression" dxfId="5972" priority="123">
      <formula>AND(Z107="",BA106=1)</formula>
    </cfRule>
  </conditionalFormatting>
  <conditionalFormatting sqref="J106:M106">
    <cfRule type="expression" dxfId="5971" priority="122">
      <formula>OR(F106=2,F106=3)</formula>
    </cfRule>
  </conditionalFormatting>
  <conditionalFormatting sqref="I107:P107">
    <cfRule type="expression" dxfId="5970" priority="121">
      <formula>OR(F106=2,F106=3)</formula>
    </cfRule>
  </conditionalFormatting>
  <conditionalFormatting sqref="Z109:AM109">
    <cfRule type="expression" dxfId="5969" priority="120">
      <formula>AND(Z109="",BA108=1)</formula>
    </cfRule>
  </conditionalFormatting>
  <conditionalFormatting sqref="J108:M108">
    <cfRule type="expression" dxfId="5968" priority="119">
      <formula>OR(F108=2,F108=3)</formula>
    </cfRule>
  </conditionalFormatting>
  <conditionalFormatting sqref="I109:P109">
    <cfRule type="expression" dxfId="5967" priority="118">
      <formula>OR(F108=2,F108=3)</formula>
    </cfRule>
  </conditionalFormatting>
  <conditionalFormatting sqref="Z111:AM111">
    <cfRule type="expression" dxfId="5966" priority="117">
      <formula>AND(Z111="",BA110=1)</formula>
    </cfRule>
  </conditionalFormatting>
  <conditionalFormatting sqref="J110:M110">
    <cfRule type="expression" dxfId="5965" priority="116">
      <formula>OR(F110=2,F110=3)</formula>
    </cfRule>
  </conditionalFormatting>
  <conditionalFormatting sqref="I111:P111">
    <cfRule type="expression" dxfId="5964" priority="115">
      <formula>OR(F110=2,F110=3)</formula>
    </cfRule>
  </conditionalFormatting>
  <conditionalFormatting sqref="Z113:AM113">
    <cfRule type="expression" dxfId="5963" priority="114">
      <formula>AND(Z113="",BA112=1)</formula>
    </cfRule>
  </conditionalFormatting>
  <conditionalFormatting sqref="J112:M112">
    <cfRule type="expression" dxfId="5962" priority="113">
      <formula>OR(F112=2,F112=3)</formula>
    </cfRule>
  </conditionalFormatting>
  <conditionalFormatting sqref="I113:P113">
    <cfRule type="expression" dxfId="5961" priority="112">
      <formula>OR(F112=2,F112=3)</formula>
    </cfRule>
  </conditionalFormatting>
  <conditionalFormatting sqref="Z115:AM115">
    <cfRule type="expression" dxfId="5960" priority="111">
      <formula>AND(Z115="",BA114=1)</formula>
    </cfRule>
  </conditionalFormatting>
  <conditionalFormatting sqref="J114:M114">
    <cfRule type="expression" dxfId="5959" priority="110">
      <formula>OR(F114=2,F114=3)</formula>
    </cfRule>
  </conditionalFormatting>
  <conditionalFormatting sqref="I115:P115">
    <cfRule type="expression" dxfId="5958" priority="109">
      <formula>OR(F114=2,F114=3)</formula>
    </cfRule>
  </conditionalFormatting>
  <conditionalFormatting sqref="Z117:AM117">
    <cfRule type="expression" dxfId="5957" priority="108">
      <formula>AND(Z117="",BA116=1)</formula>
    </cfRule>
  </conditionalFormatting>
  <conditionalFormatting sqref="J116:M116">
    <cfRule type="expression" dxfId="5956" priority="107">
      <formula>OR(F116=2,F116=3)</formula>
    </cfRule>
  </conditionalFormatting>
  <conditionalFormatting sqref="I117:P117">
    <cfRule type="expression" dxfId="5955" priority="106">
      <formula>OR(F116=2,F116=3)</formula>
    </cfRule>
  </conditionalFormatting>
  <conditionalFormatting sqref="Z119:AM119">
    <cfRule type="expression" dxfId="5954" priority="105">
      <formula>AND(Z119="",BA118=1)</formula>
    </cfRule>
  </conditionalFormatting>
  <conditionalFormatting sqref="J118:M118">
    <cfRule type="expression" dxfId="5953" priority="104">
      <formula>OR(F118=2,F118=3)</formula>
    </cfRule>
  </conditionalFormatting>
  <conditionalFormatting sqref="I119:P119">
    <cfRule type="expression" dxfId="5952" priority="103">
      <formula>OR(F118=2,F118=3)</formula>
    </cfRule>
  </conditionalFormatting>
  <conditionalFormatting sqref="Z121:AM121">
    <cfRule type="expression" dxfId="5951" priority="102">
      <formula>AND(Z121="",BA120=1)</formula>
    </cfRule>
  </conditionalFormatting>
  <conditionalFormatting sqref="J120:M120">
    <cfRule type="expression" dxfId="5950" priority="101">
      <formula>OR(F120=2,F120=3)</formula>
    </cfRule>
  </conditionalFormatting>
  <conditionalFormatting sqref="I121:P121">
    <cfRule type="expression" dxfId="5949" priority="100">
      <formula>OR(F120=2,F120=3)</formula>
    </cfRule>
  </conditionalFormatting>
  <conditionalFormatting sqref="Z123:AM123">
    <cfRule type="expression" dxfId="5948" priority="99">
      <formula>AND(Z123="",BA122=1)</formula>
    </cfRule>
  </conditionalFormatting>
  <conditionalFormatting sqref="J122:M122">
    <cfRule type="expression" dxfId="5947" priority="98">
      <formula>OR(F122=2,F122=3)</formula>
    </cfRule>
  </conditionalFormatting>
  <conditionalFormatting sqref="I123:P123">
    <cfRule type="expression" dxfId="5946" priority="97">
      <formula>OR(F122=2,F122=3)</formula>
    </cfRule>
  </conditionalFormatting>
  <conditionalFormatting sqref="Z125:AM125">
    <cfRule type="expression" dxfId="5945" priority="96">
      <formula>AND(Z125="",BA124=1)</formula>
    </cfRule>
  </conditionalFormatting>
  <conditionalFormatting sqref="J124:M124">
    <cfRule type="expression" dxfId="5944" priority="95">
      <formula>OR(F124=2,F124=3)</formula>
    </cfRule>
  </conditionalFormatting>
  <conditionalFormatting sqref="I125:P125">
    <cfRule type="expression" dxfId="5943" priority="94">
      <formula>OR(F124=2,F124=3)</formula>
    </cfRule>
  </conditionalFormatting>
  <conditionalFormatting sqref="Z127:AM127">
    <cfRule type="expression" dxfId="5942" priority="93">
      <formula>AND(Z127="",BA126=1)</formula>
    </cfRule>
  </conditionalFormatting>
  <conditionalFormatting sqref="J126:M126">
    <cfRule type="expression" dxfId="5941" priority="92">
      <formula>OR(F126=2,F126=3)</formula>
    </cfRule>
  </conditionalFormatting>
  <conditionalFormatting sqref="I127:P127">
    <cfRule type="expression" dxfId="5940" priority="91">
      <formula>OR(F126=2,F126=3)</formula>
    </cfRule>
  </conditionalFormatting>
  <conditionalFormatting sqref="Z142:AM142">
    <cfRule type="expression" dxfId="5939" priority="90">
      <formula>AND(Z142="",BA141=1)</formula>
    </cfRule>
  </conditionalFormatting>
  <conditionalFormatting sqref="J141:M141">
    <cfRule type="expression" dxfId="5938" priority="89">
      <formula>OR(F141=2,F141=3)</formula>
    </cfRule>
  </conditionalFormatting>
  <conditionalFormatting sqref="I142:P142">
    <cfRule type="expression" dxfId="5937" priority="88">
      <formula>OR(F141=2,F141=3)</formula>
    </cfRule>
  </conditionalFormatting>
  <conditionalFormatting sqref="Z144:AM144">
    <cfRule type="expression" dxfId="5936" priority="87">
      <formula>AND(Z144="",BA143=1)</formula>
    </cfRule>
  </conditionalFormatting>
  <conditionalFormatting sqref="J143:M143">
    <cfRule type="expression" dxfId="5935" priority="86">
      <formula>OR(F143=2,F143=3)</formula>
    </cfRule>
  </conditionalFormatting>
  <conditionalFormatting sqref="I144:P144">
    <cfRule type="expression" dxfId="5934" priority="85">
      <formula>OR(F143=2,F143=3)</formula>
    </cfRule>
  </conditionalFormatting>
  <conditionalFormatting sqref="Z146:AM146">
    <cfRule type="expression" dxfId="5933" priority="84">
      <formula>AND(Z146="",BA145=1)</formula>
    </cfRule>
  </conditionalFormatting>
  <conditionalFormatting sqref="J145:M145">
    <cfRule type="expression" dxfId="5932" priority="83">
      <formula>OR(F145=2,F145=3)</formula>
    </cfRule>
  </conditionalFormatting>
  <conditionalFormatting sqref="I146:P146">
    <cfRule type="expression" dxfId="5931" priority="82">
      <formula>OR(F145=2,F145=3)</formula>
    </cfRule>
  </conditionalFormatting>
  <conditionalFormatting sqref="Z148:AM148">
    <cfRule type="expression" dxfId="5930" priority="81">
      <formula>AND(Z148="",BA147=1)</formula>
    </cfRule>
  </conditionalFormatting>
  <conditionalFormatting sqref="J147:M147">
    <cfRule type="expression" dxfId="5929" priority="80">
      <formula>OR(F147=2,F147=3)</formula>
    </cfRule>
  </conditionalFormatting>
  <conditionalFormatting sqref="I148:P148">
    <cfRule type="expression" dxfId="5928" priority="79">
      <formula>OR(F147=2,F147=3)</formula>
    </cfRule>
  </conditionalFormatting>
  <conditionalFormatting sqref="Z150:AM150">
    <cfRule type="expression" dxfId="5927" priority="78">
      <formula>AND(Z150="",BA149=1)</formula>
    </cfRule>
  </conditionalFormatting>
  <conditionalFormatting sqref="J149:M149">
    <cfRule type="expression" dxfId="5926" priority="77">
      <formula>OR(F149=2,F149=3)</formula>
    </cfRule>
  </conditionalFormatting>
  <conditionalFormatting sqref="I150:P150">
    <cfRule type="expression" dxfId="5925" priority="76">
      <formula>OR(F149=2,F149=3)</formula>
    </cfRule>
  </conditionalFormatting>
  <conditionalFormatting sqref="Z152:AM152">
    <cfRule type="expression" dxfId="5924" priority="75">
      <formula>AND(Z152="",BA151=1)</formula>
    </cfRule>
  </conditionalFormatting>
  <conditionalFormatting sqref="J151:M151">
    <cfRule type="expression" dxfId="5923" priority="74">
      <formula>OR(F151=2,F151=3)</formula>
    </cfRule>
  </conditionalFormatting>
  <conditionalFormatting sqref="I152:P152">
    <cfRule type="expression" dxfId="5922" priority="73">
      <formula>OR(F151=2,F151=3)</formula>
    </cfRule>
  </conditionalFormatting>
  <conditionalFormatting sqref="Z154:AM154">
    <cfRule type="expression" dxfId="5921" priority="72">
      <formula>AND(Z154="",BA153=1)</formula>
    </cfRule>
  </conditionalFormatting>
  <conditionalFormatting sqref="J153:M153">
    <cfRule type="expression" dxfId="5920" priority="71">
      <formula>OR(F153=2,F153=3)</formula>
    </cfRule>
  </conditionalFormatting>
  <conditionalFormatting sqref="I154:P154">
    <cfRule type="expression" dxfId="5919" priority="70">
      <formula>OR(F153=2,F153=3)</formula>
    </cfRule>
  </conditionalFormatting>
  <conditionalFormatting sqref="Z156:AM156">
    <cfRule type="expression" dxfId="5918" priority="69">
      <formula>AND(Z156="",BA155=1)</formula>
    </cfRule>
  </conditionalFormatting>
  <conditionalFormatting sqref="J155:M155">
    <cfRule type="expression" dxfId="5917" priority="68">
      <formula>OR(F155=2,F155=3)</formula>
    </cfRule>
  </conditionalFormatting>
  <conditionalFormatting sqref="I156:P156">
    <cfRule type="expression" dxfId="5916" priority="67">
      <formula>OR(F155=2,F155=3)</formula>
    </cfRule>
  </conditionalFormatting>
  <conditionalFormatting sqref="Z158:AM158">
    <cfRule type="expression" dxfId="5915" priority="66">
      <formula>AND(Z158="",BA157=1)</formula>
    </cfRule>
  </conditionalFormatting>
  <conditionalFormatting sqref="J157:M157">
    <cfRule type="expression" dxfId="5914" priority="65">
      <formula>OR(F157=2,F157=3)</formula>
    </cfRule>
  </conditionalFormatting>
  <conditionalFormatting sqref="I158:P158">
    <cfRule type="expression" dxfId="5913" priority="64">
      <formula>OR(F157=2,F157=3)</formula>
    </cfRule>
  </conditionalFormatting>
  <conditionalFormatting sqref="Z160:AM160">
    <cfRule type="expression" dxfId="5912" priority="63">
      <formula>AND(Z160="",BA159=1)</formula>
    </cfRule>
  </conditionalFormatting>
  <conditionalFormatting sqref="J159:M159">
    <cfRule type="expression" dxfId="5911" priority="62">
      <formula>OR(F159=2,F159=3)</formula>
    </cfRule>
  </conditionalFormatting>
  <conditionalFormatting sqref="I160:P160">
    <cfRule type="expression" dxfId="5910" priority="61">
      <formula>OR(F159=2,F159=3)</formula>
    </cfRule>
  </conditionalFormatting>
  <conditionalFormatting sqref="Z162:AM162">
    <cfRule type="expression" dxfId="5909" priority="60">
      <formula>AND(Z162="",BA161=1)</formula>
    </cfRule>
  </conditionalFormatting>
  <conditionalFormatting sqref="J161:M161">
    <cfRule type="expression" dxfId="5908" priority="59">
      <formula>OR(F161=2,F161=3)</formula>
    </cfRule>
  </conditionalFormatting>
  <conditionalFormatting sqref="I162:P162">
    <cfRule type="expression" dxfId="5907" priority="58">
      <formula>OR(F161=2,F161=3)</formula>
    </cfRule>
  </conditionalFormatting>
  <conditionalFormatting sqref="Z164:AM164">
    <cfRule type="expression" dxfId="5906" priority="57">
      <formula>AND(Z164="",BA163=1)</formula>
    </cfRule>
  </conditionalFormatting>
  <conditionalFormatting sqref="J163:M163">
    <cfRule type="expression" dxfId="5905" priority="56">
      <formula>OR(F163=2,F163=3)</formula>
    </cfRule>
  </conditionalFormatting>
  <conditionalFormatting sqref="I164:P164">
    <cfRule type="expression" dxfId="5904" priority="55">
      <formula>OR(F163=2,F163=3)</formula>
    </cfRule>
  </conditionalFormatting>
  <conditionalFormatting sqref="Z166:AM166">
    <cfRule type="expression" dxfId="5903" priority="54">
      <formula>AND(Z166="",BA165=1)</formula>
    </cfRule>
  </conditionalFormatting>
  <conditionalFormatting sqref="J165:M165">
    <cfRule type="expression" dxfId="5902" priority="53">
      <formula>OR(F165=2,F165=3)</formula>
    </cfRule>
  </conditionalFormatting>
  <conditionalFormatting sqref="I166:P166">
    <cfRule type="expression" dxfId="5901" priority="52">
      <formula>OR(F165=2,F165=3)</formula>
    </cfRule>
  </conditionalFormatting>
  <conditionalFormatting sqref="Z168:AM168">
    <cfRule type="expression" dxfId="5900" priority="51">
      <formula>AND(Z168="",BA167=1)</formula>
    </cfRule>
  </conditionalFormatting>
  <conditionalFormatting sqref="J167:M167">
    <cfRule type="expression" dxfId="5899" priority="50">
      <formula>OR(F167=2,F167=3)</formula>
    </cfRule>
  </conditionalFormatting>
  <conditionalFormatting sqref="I168:P168">
    <cfRule type="expression" dxfId="5898" priority="49">
      <formula>OR(F167=2,F167=3)</formula>
    </cfRule>
  </conditionalFormatting>
  <conditionalFormatting sqref="Z170:AM170">
    <cfRule type="expression" dxfId="5897" priority="48">
      <formula>AND(Z170="",BA169=1)</formula>
    </cfRule>
  </conditionalFormatting>
  <conditionalFormatting sqref="J169:M169">
    <cfRule type="expression" dxfId="5896" priority="47">
      <formula>OR(F169=2,F169=3)</formula>
    </cfRule>
  </conditionalFormatting>
  <conditionalFormatting sqref="I170:P170">
    <cfRule type="expression" dxfId="5895" priority="46">
      <formula>OR(F169=2,F169=3)</formula>
    </cfRule>
  </conditionalFormatting>
  <conditionalFormatting sqref="Z56:AM56">
    <cfRule type="expression" dxfId="5894" priority="45">
      <formula>AND(Z56="",BA55=1)</formula>
    </cfRule>
  </conditionalFormatting>
  <conditionalFormatting sqref="J55:M55">
    <cfRule type="expression" dxfId="5893" priority="44">
      <formula>OR(F55=2,F55=3)</formula>
    </cfRule>
  </conditionalFormatting>
  <conditionalFormatting sqref="I56:P56">
    <cfRule type="expression" dxfId="5892" priority="43">
      <formula>OR(F55=2,F55=3)</formula>
    </cfRule>
  </conditionalFormatting>
  <conditionalFormatting sqref="Z58:AM58">
    <cfRule type="expression" dxfId="5891" priority="42">
      <formula>AND(Z58="",BA57=1)</formula>
    </cfRule>
  </conditionalFormatting>
  <conditionalFormatting sqref="J57:M57">
    <cfRule type="expression" dxfId="5890" priority="41">
      <formula>OR(F57=2,F57=3)</formula>
    </cfRule>
  </conditionalFormatting>
  <conditionalFormatting sqref="I58:P58">
    <cfRule type="expression" dxfId="5889" priority="40">
      <formula>OR(F57=2,F57=3)</formula>
    </cfRule>
  </conditionalFormatting>
  <conditionalFormatting sqref="Z60:AM60">
    <cfRule type="expression" dxfId="5888" priority="39">
      <formula>AND(Z60="",BA59=1)</formula>
    </cfRule>
  </conditionalFormatting>
  <conditionalFormatting sqref="J59:M59">
    <cfRule type="expression" dxfId="5887" priority="38">
      <formula>OR(F59=2,F59=3)</formula>
    </cfRule>
  </conditionalFormatting>
  <conditionalFormatting sqref="I60:P60">
    <cfRule type="expression" dxfId="5886" priority="37">
      <formula>OR(F59=2,F59=3)</formula>
    </cfRule>
  </conditionalFormatting>
  <conditionalFormatting sqref="Z62:AM62">
    <cfRule type="expression" dxfId="5885" priority="36">
      <formula>AND(Z62="",BA61=1)</formula>
    </cfRule>
  </conditionalFormatting>
  <conditionalFormatting sqref="J61:M61">
    <cfRule type="expression" dxfId="5884" priority="35">
      <formula>OR(F61=2,F61=3)</formula>
    </cfRule>
  </conditionalFormatting>
  <conditionalFormatting sqref="I62:P62">
    <cfRule type="expression" dxfId="5883" priority="34">
      <formula>OR(F61=2,F61=3)</formula>
    </cfRule>
  </conditionalFormatting>
  <conditionalFormatting sqref="Z64:AM64">
    <cfRule type="expression" dxfId="5882" priority="33">
      <formula>AND(Z64="",BA63=1)</formula>
    </cfRule>
  </conditionalFormatting>
  <conditionalFormatting sqref="J63:M63">
    <cfRule type="expression" dxfId="5881" priority="32">
      <formula>OR(F63=2,F63=3)</formula>
    </cfRule>
  </conditionalFormatting>
  <conditionalFormatting sqref="I64:P64">
    <cfRule type="expression" dxfId="5880" priority="31">
      <formula>OR(F63=2,F63=3)</formula>
    </cfRule>
  </conditionalFormatting>
  <conditionalFormatting sqref="Z66:AM66">
    <cfRule type="expression" dxfId="5879" priority="30">
      <formula>AND(Z66="",BA65=1)</formula>
    </cfRule>
  </conditionalFormatting>
  <conditionalFormatting sqref="J65:M65">
    <cfRule type="expression" dxfId="5878" priority="29">
      <formula>OR(F65=2,F65=3)</formula>
    </cfRule>
  </conditionalFormatting>
  <conditionalFormatting sqref="I66:P66">
    <cfRule type="expression" dxfId="5877" priority="28">
      <formula>OR(F65=2,F65=3)</formula>
    </cfRule>
  </conditionalFormatting>
  <conditionalFormatting sqref="Z68:AM68">
    <cfRule type="expression" dxfId="5876" priority="27">
      <formula>AND(Z68="",BA67=1)</formula>
    </cfRule>
  </conditionalFormatting>
  <conditionalFormatting sqref="J67:M67">
    <cfRule type="expression" dxfId="5875" priority="26">
      <formula>OR(F67=2,F67=3)</formula>
    </cfRule>
  </conditionalFormatting>
  <conditionalFormatting sqref="I68:P68">
    <cfRule type="expression" dxfId="5874" priority="25">
      <formula>OR(F67=2,F67=3)</formula>
    </cfRule>
  </conditionalFormatting>
  <conditionalFormatting sqref="Z70:AM70">
    <cfRule type="expression" dxfId="5873" priority="24">
      <formula>AND(Z70="",BA69=1)</formula>
    </cfRule>
  </conditionalFormatting>
  <conditionalFormatting sqref="J69:M69">
    <cfRule type="expression" dxfId="5872" priority="23">
      <formula>OR(F69=2,F69=3)</formula>
    </cfRule>
  </conditionalFormatting>
  <conditionalFormatting sqref="I70:P70">
    <cfRule type="expression" dxfId="5871" priority="22">
      <formula>OR(F69=2,F69=3)</formula>
    </cfRule>
  </conditionalFormatting>
  <conditionalFormatting sqref="Z72:AM72">
    <cfRule type="expression" dxfId="5870" priority="21">
      <formula>AND(Z72="",BA71=1)</formula>
    </cfRule>
  </conditionalFormatting>
  <conditionalFormatting sqref="J71:M71">
    <cfRule type="expression" dxfId="5869" priority="20">
      <formula>OR(F71=2,F71=3)</formula>
    </cfRule>
  </conditionalFormatting>
  <conditionalFormatting sqref="I72:P72">
    <cfRule type="expression" dxfId="5868" priority="19">
      <formula>OR(F71=2,F71=3)</formula>
    </cfRule>
  </conditionalFormatting>
  <conditionalFormatting sqref="Z74:AM74">
    <cfRule type="expression" dxfId="5867" priority="18">
      <formula>AND(Z74="",BA73=1)</formula>
    </cfRule>
  </conditionalFormatting>
  <conditionalFormatting sqref="J73:M73">
    <cfRule type="expression" dxfId="5866" priority="17">
      <formula>OR(F73=2,F73=3)</formula>
    </cfRule>
  </conditionalFormatting>
  <conditionalFormatting sqref="I74:P74">
    <cfRule type="expression" dxfId="5865" priority="16">
      <formula>OR(F73=2,F73=3)</formula>
    </cfRule>
  </conditionalFormatting>
  <conditionalFormatting sqref="Z76:AM76">
    <cfRule type="expression" dxfId="5864" priority="15">
      <formula>AND(Z76="",BA75=1)</formula>
    </cfRule>
  </conditionalFormatting>
  <conditionalFormatting sqref="J75:M75">
    <cfRule type="expression" dxfId="5863" priority="14">
      <formula>OR(F75=2,F75=3)</formula>
    </cfRule>
  </conditionalFormatting>
  <conditionalFormatting sqref="I76:P76">
    <cfRule type="expression" dxfId="5862" priority="13">
      <formula>OR(F75=2,F75=3)</formula>
    </cfRule>
  </conditionalFormatting>
  <conditionalFormatting sqref="Z78:AM78">
    <cfRule type="expression" dxfId="5861" priority="12">
      <formula>AND(Z78="",BA77=1)</formula>
    </cfRule>
  </conditionalFormatting>
  <conditionalFormatting sqref="J77:M77">
    <cfRule type="expression" dxfId="5860" priority="11">
      <formula>OR(F77=2,F77=3)</formula>
    </cfRule>
  </conditionalFormatting>
  <conditionalFormatting sqref="I78:P78">
    <cfRule type="expression" dxfId="5859" priority="10">
      <formula>OR(F77=2,F77=3)</formula>
    </cfRule>
  </conditionalFormatting>
  <conditionalFormatting sqref="Z80:AM80">
    <cfRule type="expression" dxfId="5858" priority="9">
      <formula>AND(Z80="",BA79=1)</formula>
    </cfRule>
  </conditionalFormatting>
  <conditionalFormatting sqref="J79:M79">
    <cfRule type="expression" dxfId="5857" priority="8">
      <formula>OR(F79=2,F79=3)</formula>
    </cfRule>
  </conditionalFormatting>
  <conditionalFormatting sqref="I80:P80">
    <cfRule type="expression" dxfId="5856" priority="7">
      <formula>OR(F79=2,F79=3)</formula>
    </cfRule>
  </conditionalFormatting>
  <conditionalFormatting sqref="Z82:AM82">
    <cfRule type="expression" dxfId="5855" priority="6">
      <formula>AND(Z82="",BA81=1)</formula>
    </cfRule>
  </conditionalFormatting>
  <conditionalFormatting sqref="J81:M81">
    <cfRule type="expression" dxfId="5854" priority="5">
      <formula>OR(F81=2,F81=3)</formula>
    </cfRule>
  </conditionalFormatting>
  <conditionalFormatting sqref="I82:P82">
    <cfRule type="expression" dxfId="5853" priority="4">
      <formula>OR(F81=2,F81=3)</formula>
    </cfRule>
  </conditionalFormatting>
  <conditionalFormatting sqref="Z84:AM84">
    <cfRule type="expression" dxfId="5852" priority="3">
      <formula>AND(Z84="",BA83=1)</formula>
    </cfRule>
  </conditionalFormatting>
  <conditionalFormatting sqref="J83:M83">
    <cfRule type="expression" dxfId="5851" priority="2">
      <formula>OR(F83=2,F83=3)</formula>
    </cfRule>
  </conditionalFormatting>
  <conditionalFormatting sqref="I84:P84">
    <cfRule type="expression" dxfId="585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9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9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9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9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900-000004000000}">
      <formula1>"1,2,3"</formula1>
    </dataValidation>
    <dataValidation type="whole" imeMode="off" allowBlank="1" showInputMessage="1" showErrorMessage="1" error="1~31までの数字をご入力ください。" sqref="B141:C170 B12:C41 B184:C213 B98:C127 B55:C84" xr:uid="{00000000-0002-0000-09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9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9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9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9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9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5</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00501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00502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00503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00504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00505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00506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00507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00508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00509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00510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00511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00512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00513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00514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00515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00516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00517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00518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00519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00520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00521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00522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00523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00524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00525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00526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00527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00528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00529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00530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00531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00532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00533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00534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00535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00536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00537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00538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00539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00540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00541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00542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00543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00544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00545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00546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00547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00548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00549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00550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00551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00552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00553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00554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00555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00556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00557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00558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00559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00560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00561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00562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00563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00564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00565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00566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00567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00568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00569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00570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00571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00572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00573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00574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00575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5849" priority="225">
      <formula>AND(Z13="",BA12=1)</formula>
    </cfRule>
  </conditionalFormatting>
  <conditionalFormatting sqref="J12:M12">
    <cfRule type="expression" dxfId="5848" priority="224">
      <formula>OR(F12=2,F12=3)</formula>
    </cfRule>
  </conditionalFormatting>
  <conditionalFormatting sqref="I13:P13">
    <cfRule type="expression" dxfId="5847" priority="223">
      <formula>OR(F12=2,F12=3)</formula>
    </cfRule>
  </conditionalFormatting>
  <conditionalFormatting sqref="Z15:AM15">
    <cfRule type="expression" dxfId="5846" priority="222">
      <formula>AND(Z15="",BA14=1)</formula>
    </cfRule>
  </conditionalFormatting>
  <conditionalFormatting sqref="J14:M14">
    <cfRule type="expression" dxfId="5845" priority="221">
      <formula>OR(F14=2,F14=3)</formula>
    </cfRule>
  </conditionalFormatting>
  <conditionalFormatting sqref="I15:P15">
    <cfRule type="expression" dxfId="5844" priority="220">
      <formula>OR(F14=2,F14=3)</formula>
    </cfRule>
  </conditionalFormatting>
  <conditionalFormatting sqref="Z17:AM17">
    <cfRule type="expression" dxfId="5843" priority="219">
      <formula>AND(Z17="",BA16=1)</formula>
    </cfRule>
  </conditionalFormatting>
  <conditionalFormatting sqref="J16:M16">
    <cfRule type="expression" dxfId="5842" priority="218">
      <formula>OR(F16=2,F16=3)</formula>
    </cfRule>
  </conditionalFormatting>
  <conditionalFormatting sqref="I17:P17">
    <cfRule type="expression" dxfId="5841" priority="217">
      <formula>OR(F16=2,F16=3)</formula>
    </cfRule>
  </conditionalFormatting>
  <conditionalFormatting sqref="Z19:AM19">
    <cfRule type="expression" dxfId="5840" priority="216">
      <formula>AND(Z19="",BA18=1)</formula>
    </cfRule>
  </conditionalFormatting>
  <conditionalFormatting sqref="J18:M18">
    <cfRule type="expression" dxfId="5839" priority="215">
      <formula>OR(F18=2,F18=3)</formula>
    </cfRule>
  </conditionalFormatting>
  <conditionalFormatting sqref="I19:P19">
    <cfRule type="expression" dxfId="5838" priority="214">
      <formula>OR(F18=2,F18=3)</formula>
    </cfRule>
  </conditionalFormatting>
  <conditionalFormatting sqref="Z21:AM21">
    <cfRule type="expression" dxfId="5837" priority="213">
      <formula>AND(Z21="",BA20=1)</formula>
    </cfRule>
  </conditionalFormatting>
  <conditionalFormatting sqref="J20:M20">
    <cfRule type="expression" dxfId="5836" priority="212">
      <formula>OR(F20=2,F20=3)</formula>
    </cfRule>
  </conditionalFormatting>
  <conditionalFormatting sqref="I21:P21">
    <cfRule type="expression" dxfId="5835" priority="211">
      <formula>OR(F20=2,F20=3)</formula>
    </cfRule>
  </conditionalFormatting>
  <conditionalFormatting sqref="Z23:AM23">
    <cfRule type="expression" dxfId="5834" priority="210">
      <formula>AND(Z23="",BA22=1)</formula>
    </cfRule>
  </conditionalFormatting>
  <conditionalFormatting sqref="J22:M22">
    <cfRule type="expression" dxfId="5833" priority="209">
      <formula>OR(F22=2,F22=3)</formula>
    </cfRule>
  </conditionalFormatting>
  <conditionalFormatting sqref="I23:P23">
    <cfRule type="expression" dxfId="5832" priority="208">
      <formula>OR(F22=2,F22=3)</formula>
    </cfRule>
  </conditionalFormatting>
  <conditionalFormatting sqref="Z25:AM25">
    <cfRule type="expression" dxfId="5831" priority="207">
      <formula>AND(Z25="",BA24=1)</formula>
    </cfRule>
  </conditionalFormatting>
  <conditionalFormatting sqref="J24:M24">
    <cfRule type="expression" dxfId="5830" priority="206">
      <formula>OR(F24=2,F24=3)</formula>
    </cfRule>
  </conditionalFormatting>
  <conditionalFormatting sqref="I25:P25">
    <cfRule type="expression" dxfId="5829" priority="205">
      <formula>OR(F24=2,F24=3)</formula>
    </cfRule>
  </conditionalFormatting>
  <conditionalFormatting sqref="Z27:AM27">
    <cfRule type="expression" dxfId="5828" priority="204">
      <formula>AND(Z27="",BA26=1)</formula>
    </cfRule>
  </conditionalFormatting>
  <conditionalFormatting sqref="J26:M26">
    <cfRule type="expression" dxfId="5827" priority="203">
      <formula>OR(F26=2,F26=3)</formula>
    </cfRule>
  </conditionalFormatting>
  <conditionalFormatting sqref="I27:P27">
    <cfRule type="expression" dxfId="5826" priority="202">
      <formula>OR(F26=2,F26=3)</formula>
    </cfRule>
  </conditionalFormatting>
  <conditionalFormatting sqref="Z29:AM29">
    <cfRule type="expression" dxfId="5825" priority="201">
      <formula>AND(Z29="",BA28=1)</formula>
    </cfRule>
  </conditionalFormatting>
  <conditionalFormatting sqref="J28:M28">
    <cfRule type="expression" dxfId="5824" priority="200">
      <formula>OR(F28=2,F28=3)</formula>
    </cfRule>
  </conditionalFormatting>
  <conditionalFormatting sqref="I29:P29">
    <cfRule type="expression" dxfId="5823" priority="199">
      <formula>OR(F28=2,F28=3)</formula>
    </cfRule>
  </conditionalFormatting>
  <conditionalFormatting sqref="Z31:AM31">
    <cfRule type="expression" dxfId="5822" priority="198">
      <formula>AND(Z31="",BA30=1)</formula>
    </cfRule>
  </conditionalFormatting>
  <conditionalFormatting sqref="J30:M30">
    <cfRule type="expression" dxfId="5821" priority="197">
      <formula>OR(F30=2,F30=3)</formula>
    </cfRule>
  </conditionalFormatting>
  <conditionalFormatting sqref="I31:P31">
    <cfRule type="expression" dxfId="5820" priority="196">
      <formula>OR(F30=2,F30=3)</formula>
    </cfRule>
  </conditionalFormatting>
  <conditionalFormatting sqref="Z33:AM33">
    <cfRule type="expression" dxfId="5819" priority="195">
      <formula>AND(Z33="",BA32=1)</formula>
    </cfRule>
  </conditionalFormatting>
  <conditionalFormatting sqref="J32:M32">
    <cfRule type="expression" dxfId="5818" priority="194">
      <formula>OR(F32=2,F32=3)</formula>
    </cfRule>
  </conditionalFormatting>
  <conditionalFormatting sqref="I33:P33">
    <cfRule type="expression" dxfId="5817" priority="193">
      <formula>OR(F32=2,F32=3)</formula>
    </cfRule>
  </conditionalFormatting>
  <conditionalFormatting sqref="Z35:AM35">
    <cfRule type="expression" dxfId="5816" priority="192">
      <formula>AND(Z35="",BA34=1)</formula>
    </cfRule>
  </conditionalFormatting>
  <conditionalFormatting sqref="J34:M34">
    <cfRule type="expression" dxfId="5815" priority="191">
      <formula>OR(F34=2,F34=3)</formula>
    </cfRule>
  </conditionalFormatting>
  <conditionalFormatting sqref="I35:P35">
    <cfRule type="expression" dxfId="5814" priority="190">
      <formula>OR(F34=2,F34=3)</formula>
    </cfRule>
  </conditionalFormatting>
  <conditionalFormatting sqref="Z37:AM37">
    <cfRule type="expression" dxfId="5813" priority="189">
      <formula>AND(Z37="",BA36=1)</formula>
    </cfRule>
  </conditionalFormatting>
  <conditionalFormatting sqref="J36:M36">
    <cfRule type="expression" dxfId="5812" priority="188">
      <formula>OR(F36=2,F36=3)</formula>
    </cfRule>
  </conditionalFormatting>
  <conditionalFormatting sqref="I37:P37">
    <cfRule type="expression" dxfId="5811" priority="187">
      <formula>OR(F36=2,F36=3)</formula>
    </cfRule>
  </conditionalFormatting>
  <conditionalFormatting sqref="Z39:AM39">
    <cfRule type="expression" dxfId="5810" priority="186">
      <formula>AND(Z39="",BA38=1)</formula>
    </cfRule>
  </conditionalFormatting>
  <conditionalFormatting sqref="J38:M38">
    <cfRule type="expression" dxfId="5809" priority="185">
      <formula>OR(F38=2,F38=3)</formula>
    </cfRule>
  </conditionalFormatting>
  <conditionalFormatting sqref="I39:P39">
    <cfRule type="expression" dxfId="5808" priority="184">
      <formula>OR(F38=2,F38=3)</formula>
    </cfRule>
  </conditionalFormatting>
  <conditionalFormatting sqref="Z41:AM41">
    <cfRule type="expression" dxfId="5807" priority="183">
      <formula>AND(Z41="",BA40=1)</formula>
    </cfRule>
  </conditionalFormatting>
  <conditionalFormatting sqref="J40:M40">
    <cfRule type="expression" dxfId="5806" priority="182">
      <formula>OR(F40=2,F40=3)</formula>
    </cfRule>
  </conditionalFormatting>
  <conditionalFormatting sqref="I41:P41">
    <cfRule type="expression" dxfId="5805" priority="181">
      <formula>OR(F40=2,F40=3)</formula>
    </cfRule>
  </conditionalFormatting>
  <conditionalFormatting sqref="Z185:AM185">
    <cfRule type="expression" dxfId="5804" priority="180">
      <formula>AND(Z185="",BA184=1)</formula>
    </cfRule>
  </conditionalFormatting>
  <conditionalFormatting sqref="J184:M184">
    <cfRule type="expression" dxfId="5803" priority="179">
      <formula>OR(F184=2,F184=3)</formula>
    </cfRule>
  </conditionalFormatting>
  <conditionalFormatting sqref="I185:P185">
    <cfRule type="expression" dxfId="5802" priority="178">
      <formula>OR(F184=2,F184=3)</formula>
    </cfRule>
  </conditionalFormatting>
  <conditionalFormatting sqref="Z187:AM187">
    <cfRule type="expression" dxfId="5801" priority="177">
      <formula>AND(Z187="",BA186=1)</formula>
    </cfRule>
  </conditionalFormatting>
  <conditionalFormatting sqref="J186:M186">
    <cfRule type="expression" dxfId="5800" priority="176">
      <formula>OR(F186=2,F186=3)</formula>
    </cfRule>
  </conditionalFormatting>
  <conditionalFormatting sqref="I187:P187">
    <cfRule type="expression" dxfId="5799" priority="175">
      <formula>OR(F186=2,F186=3)</formula>
    </cfRule>
  </conditionalFormatting>
  <conditionalFormatting sqref="Z189:AM189">
    <cfRule type="expression" dxfId="5798" priority="174">
      <formula>AND(Z189="",BA188=1)</formula>
    </cfRule>
  </conditionalFormatting>
  <conditionalFormatting sqref="J188:M188">
    <cfRule type="expression" dxfId="5797" priority="173">
      <formula>OR(F188=2,F188=3)</formula>
    </cfRule>
  </conditionalFormatting>
  <conditionalFormatting sqref="I189:P189">
    <cfRule type="expression" dxfId="5796" priority="172">
      <formula>OR(F188=2,F188=3)</formula>
    </cfRule>
  </conditionalFormatting>
  <conditionalFormatting sqref="Z191:AM191">
    <cfRule type="expression" dxfId="5795" priority="171">
      <formula>AND(Z191="",BA190=1)</formula>
    </cfRule>
  </conditionalFormatting>
  <conditionalFormatting sqref="J190:M190">
    <cfRule type="expression" dxfId="5794" priority="170">
      <formula>OR(F190=2,F190=3)</formula>
    </cfRule>
  </conditionalFormatting>
  <conditionalFormatting sqref="I191:P191">
    <cfRule type="expression" dxfId="5793" priority="169">
      <formula>OR(F190=2,F190=3)</formula>
    </cfRule>
  </conditionalFormatting>
  <conditionalFormatting sqref="Z193:AM193">
    <cfRule type="expression" dxfId="5792" priority="168">
      <formula>AND(Z193="",BA192=1)</formula>
    </cfRule>
  </conditionalFormatting>
  <conditionalFormatting sqref="J192:M192">
    <cfRule type="expression" dxfId="5791" priority="167">
      <formula>OR(F192=2,F192=3)</formula>
    </cfRule>
  </conditionalFormatting>
  <conditionalFormatting sqref="I193:P193">
    <cfRule type="expression" dxfId="5790" priority="166">
      <formula>OR(F192=2,F192=3)</formula>
    </cfRule>
  </conditionalFormatting>
  <conditionalFormatting sqref="Z195:AM195">
    <cfRule type="expression" dxfId="5789" priority="165">
      <formula>AND(Z195="",BA194=1)</formula>
    </cfRule>
  </conditionalFormatting>
  <conditionalFormatting sqref="J194:M194">
    <cfRule type="expression" dxfId="5788" priority="164">
      <formula>OR(F194=2,F194=3)</formula>
    </cfRule>
  </conditionalFormatting>
  <conditionalFormatting sqref="I195:P195">
    <cfRule type="expression" dxfId="5787" priority="163">
      <formula>OR(F194=2,F194=3)</formula>
    </cfRule>
  </conditionalFormatting>
  <conditionalFormatting sqref="Z197:AM197">
    <cfRule type="expression" dxfId="5786" priority="162">
      <formula>AND(Z197="",BA196=1)</formula>
    </cfRule>
  </conditionalFormatting>
  <conditionalFormatting sqref="J196:M196">
    <cfRule type="expression" dxfId="5785" priority="161">
      <formula>OR(F196=2,F196=3)</formula>
    </cfRule>
  </conditionalFormatting>
  <conditionalFormatting sqref="I197:P197">
    <cfRule type="expression" dxfId="5784" priority="160">
      <formula>OR(F196=2,F196=3)</formula>
    </cfRule>
  </conditionalFormatting>
  <conditionalFormatting sqref="Z199:AM199">
    <cfRule type="expression" dxfId="5783" priority="159">
      <formula>AND(Z199="",BA198=1)</formula>
    </cfRule>
  </conditionalFormatting>
  <conditionalFormatting sqref="J198:M198">
    <cfRule type="expression" dxfId="5782" priority="158">
      <formula>OR(F198=2,F198=3)</formula>
    </cfRule>
  </conditionalFormatting>
  <conditionalFormatting sqref="I199:P199">
    <cfRule type="expression" dxfId="5781" priority="157">
      <formula>OR(F198=2,F198=3)</formula>
    </cfRule>
  </conditionalFormatting>
  <conditionalFormatting sqref="Z201:AM201">
    <cfRule type="expression" dxfId="5780" priority="156">
      <formula>AND(Z201="",BA200=1)</formula>
    </cfRule>
  </conditionalFormatting>
  <conditionalFormatting sqref="J200:M200">
    <cfRule type="expression" dxfId="5779" priority="155">
      <formula>OR(F200=2,F200=3)</formula>
    </cfRule>
  </conditionalFormatting>
  <conditionalFormatting sqref="I201:P201">
    <cfRule type="expression" dxfId="5778" priority="154">
      <formula>OR(F200=2,F200=3)</formula>
    </cfRule>
  </conditionalFormatting>
  <conditionalFormatting sqref="Z203:AM203">
    <cfRule type="expression" dxfId="5777" priority="153">
      <formula>AND(Z203="",BA202=1)</formula>
    </cfRule>
  </conditionalFormatting>
  <conditionalFormatting sqref="J202:M202">
    <cfRule type="expression" dxfId="5776" priority="152">
      <formula>OR(F202=2,F202=3)</formula>
    </cfRule>
  </conditionalFormatting>
  <conditionalFormatting sqref="I203:P203">
    <cfRule type="expression" dxfId="5775" priority="151">
      <formula>OR(F202=2,F202=3)</formula>
    </cfRule>
  </conditionalFormatting>
  <conditionalFormatting sqref="Z205:AM205">
    <cfRule type="expression" dxfId="5774" priority="150">
      <formula>AND(Z205="",BA204=1)</formula>
    </cfRule>
  </conditionalFormatting>
  <conditionalFormatting sqref="J204:M204">
    <cfRule type="expression" dxfId="5773" priority="149">
      <formula>OR(F204=2,F204=3)</formula>
    </cfRule>
  </conditionalFormatting>
  <conditionalFormatting sqref="I205:P205">
    <cfRule type="expression" dxfId="5772" priority="148">
      <formula>OR(F204=2,F204=3)</formula>
    </cfRule>
  </conditionalFormatting>
  <conditionalFormatting sqref="Z207:AM207">
    <cfRule type="expression" dxfId="5771" priority="147">
      <formula>AND(Z207="",BA206=1)</formula>
    </cfRule>
  </conditionalFormatting>
  <conditionalFormatting sqref="J206:M206">
    <cfRule type="expression" dxfId="5770" priority="146">
      <formula>OR(F206=2,F206=3)</formula>
    </cfRule>
  </conditionalFormatting>
  <conditionalFormatting sqref="I207:P207">
    <cfRule type="expression" dxfId="5769" priority="145">
      <formula>OR(F206=2,F206=3)</formula>
    </cfRule>
  </conditionalFormatting>
  <conditionalFormatting sqref="Z209:AM209">
    <cfRule type="expression" dxfId="5768" priority="144">
      <formula>AND(Z209="",BA208=1)</formula>
    </cfRule>
  </conditionalFormatting>
  <conditionalFormatting sqref="J208:M208">
    <cfRule type="expression" dxfId="5767" priority="143">
      <formula>OR(F208=2,F208=3)</formula>
    </cfRule>
  </conditionalFormatting>
  <conditionalFormatting sqref="I209:P209">
    <cfRule type="expression" dxfId="5766" priority="142">
      <formula>OR(F208=2,F208=3)</formula>
    </cfRule>
  </conditionalFormatting>
  <conditionalFormatting sqref="Z211:AM211">
    <cfRule type="expression" dxfId="5765" priority="141">
      <formula>AND(Z211="",BA210=1)</formula>
    </cfRule>
  </conditionalFormatting>
  <conditionalFormatting sqref="J210:M210">
    <cfRule type="expression" dxfId="5764" priority="140">
      <formula>OR(F210=2,F210=3)</formula>
    </cfRule>
  </conditionalFormatting>
  <conditionalFormatting sqref="I211:P211">
    <cfRule type="expression" dxfId="5763" priority="139">
      <formula>OR(F210=2,F210=3)</formula>
    </cfRule>
  </conditionalFormatting>
  <conditionalFormatting sqref="Z213:AM213">
    <cfRule type="expression" dxfId="5762" priority="138">
      <formula>AND(Z213="",BA212=1)</formula>
    </cfRule>
  </conditionalFormatting>
  <conditionalFormatting sqref="J212:M212">
    <cfRule type="expression" dxfId="5761" priority="137">
      <formula>OR(F212=2,F212=3)</formula>
    </cfRule>
  </conditionalFormatting>
  <conditionalFormatting sqref="I213:P213">
    <cfRule type="expression" dxfId="5760" priority="136">
      <formula>OR(F212=2,F212=3)</formula>
    </cfRule>
  </conditionalFormatting>
  <conditionalFormatting sqref="Z99:AM99">
    <cfRule type="expression" dxfId="5759" priority="135">
      <formula>AND(Z99="",BA98=1)</formula>
    </cfRule>
  </conditionalFormatting>
  <conditionalFormatting sqref="J98:M98">
    <cfRule type="expression" dxfId="5758" priority="134">
      <formula>OR(F98=2,F98=3)</formula>
    </cfRule>
  </conditionalFormatting>
  <conditionalFormatting sqref="I99:P99">
    <cfRule type="expression" dxfId="5757" priority="133">
      <formula>OR(F98=2,F98=3)</formula>
    </cfRule>
  </conditionalFormatting>
  <conditionalFormatting sqref="Z101:AM101">
    <cfRule type="expression" dxfId="5756" priority="132">
      <formula>AND(Z101="",BA100=1)</formula>
    </cfRule>
  </conditionalFormatting>
  <conditionalFormatting sqref="J100:M100">
    <cfRule type="expression" dxfId="5755" priority="131">
      <formula>OR(F100=2,F100=3)</formula>
    </cfRule>
  </conditionalFormatting>
  <conditionalFormatting sqref="I101:P101">
    <cfRule type="expression" dxfId="5754" priority="130">
      <formula>OR(F100=2,F100=3)</formula>
    </cfRule>
  </conditionalFormatting>
  <conditionalFormatting sqref="Z103:AM103">
    <cfRule type="expression" dxfId="5753" priority="129">
      <formula>AND(Z103="",BA102=1)</formula>
    </cfRule>
  </conditionalFormatting>
  <conditionalFormatting sqref="J102:M102">
    <cfRule type="expression" dxfId="5752" priority="128">
      <formula>OR(F102=2,F102=3)</formula>
    </cfRule>
  </conditionalFormatting>
  <conditionalFormatting sqref="I103:P103">
    <cfRule type="expression" dxfId="5751" priority="127">
      <formula>OR(F102=2,F102=3)</formula>
    </cfRule>
  </conditionalFormatting>
  <conditionalFormatting sqref="Z105:AM105">
    <cfRule type="expression" dxfId="5750" priority="126">
      <formula>AND(Z105="",BA104=1)</formula>
    </cfRule>
  </conditionalFormatting>
  <conditionalFormatting sqref="J104:M104">
    <cfRule type="expression" dxfId="5749" priority="125">
      <formula>OR(F104=2,F104=3)</formula>
    </cfRule>
  </conditionalFormatting>
  <conditionalFormatting sqref="I105:P105">
    <cfRule type="expression" dxfId="5748" priority="124">
      <formula>OR(F104=2,F104=3)</formula>
    </cfRule>
  </conditionalFormatting>
  <conditionalFormatting sqref="Z107:AM107">
    <cfRule type="expression" dxfId="5747" priority="123">
      <formula>AND(Z107="",BA106=1)</formula>
    </cfRule>
  </conditionalFormatting>
  <conditionalFormatting sqref="J106:M106">
    <cfRule type="expression" dxfId="5746" priority="122">
      <formula>OR(F106=2,F106=3)</formula>
    </cfRule>
  </conditionalFormatting>
  <conditionalFormatting sqref="I107:P107">
    <cfRule type="expression" dxfId="5745" priority="121">
      <formula>OR(F106=2,F106=3)</formula>
    </cfRule>
  </conditionalFormatting>
  <conditionalFormatting sqref="Z109:AM109">
    <cfRule type="expression" dxfId="5744" priority="120">
      <formula>AND(Z109="",BA108=1)</formula>
    </cfRule>
  </conditionalFormatting>
  <conditionalFormatting sqref="J108:M108">
    <cfRule type="expression" dxfId="5743" priority="119">
      <formula>OR(F108=2,F108=3)</formula>
    </cfRule>
  </conditionalFormatting>
  <conditionalFormatting sqref="I109:P109">
    <cfRule type="expression" dxfId="5742" priority="118">
      <formula>OR(F108=2,F108=3)</formula>
    </cfRule>
  </conditionalFormatting>
  <conditionalFormatting sqref="Z111:AM111">
    <cfRule type="expression" dxfId="5741" priority="117">
      <formula>AND(Z111="",BA110=1)</formula>
    </cfRule>
  </conditionalFormatting>
  <conditionalFormatting sqref="J110:M110">
    <cfRule type="expression" dxfId="5740" priority="116">
      <formula>OR(F110=2,F110=3)</formula>
    </cfRule>
  </conditionalFormatting>
  <conditionalFormatting sqref="I111:P111">
    <cfRule type="expression" dxfId="5739" priority="115">
      <formula>OR(F110=2,F110=3)</formula>
    </cfRule>
  </conditionalFormatting>
  <conditionalFormatting sqref="Z113:AM113">
    <cfRule type="expression" dxfId="5738" priority="114">
      <formula>AND(Z113="",BA112=1)</formula>
    </cfRule>
  </conditionalFormatting>
  <conditionalFormatting sqref="J112:M112">
    <cfRule type="expression" dxfId="5737" priority="113">
      <formula>OR(F112=2,F112=3)</formula>
    </cfRule>
  </conditionalFormatting>
  <conditionalFormatting sqref="I113:P113">
    <cfRule type="expression" dxfId="5736" priority="112">
      <formula>OR(F112=2,F112=3)</formula>
    </cfRule>
  </conditionalFormatting>
  <conditionalFormatting sqref="Z115:AM115">
    <cfRule type="expression" dxfId="5735" priority="111">
      <formula>AND(Z115="",BA114=1)</formula>
    </cfRule>
  </conditionalFormatting>
  <conditionalFormatting sqref="J114:M114">
    <cfRule type="expression" dxfId="5734" priority="110">
      <formula>OR(F114=2,F114=3)</formula>
    </cfRule>
  </conditionalFormatting>
  <conditionalFormatting sqref="I115:P115">
    <cfRule type="expression" dxfId="5733" priority="109">
      <formula>OR(F114=2,F114=3)</formula>
    </cfRule>
  </conditionalFormatting>
  <conditionalFormatting sqref="Z117:AM117">
    <cfRule type="expression" dxfId="5732" priority="108">
      <formula>AND(Z117="",BA116=1)</formula>
    </cfRule>
  </conditionalFormatting>
  <conditionalFormatting sqref="J116:M116">
    <cfRule type="expression" dxfId="5731" priority="107">
      <formula>OR(F116=2,F116=3)</formula>
    </cfRule>
  </conditionalFormatting>
  <conditionalFormatting sqref="I117:P117">
    <cfRule type="expression" dxfId="5730" priority="106">
      <formula>OR(F116=2,F116=3)</formula>
    </cfRule>
  </conditionalFormatting>
  <conditionalFormatting sqref="Z119:AM119">
    <cfRule type="expression" dxfId="5729" priority="105">
      <formula>AND(Z119="",BA118=1)</formula>
    </cfRule>
  </conditionalFormatting>
  <conditionalFormatting sqref="J118:M118">
    <cfRule type="expression" dxfId="5728" priority="104">
      <formula>OR(F118=2,F118=3)</formula>
    </cfRule>
  </conditionalFormatting>
  <conditionalFormatting sqref="I119:P119">
    <cfRule type="expression" dxfId="5727" priority="103">
      <formula>OR(F118=2,F118=3)</formula>
    </cfRule>
  </conditionalFormatting>
  <conditionalFormatting sqref="Z121:AM121">
    <cfRule type="expression" dxfId="5726" priority="102">
      <formula>AND(Z121="",BA120=1)</formula>
    </cfRule>
  </conditionalFormatting>
  <conditionalFormatting sqref="J120:M120">
    <cfRule type="expression" dxfId="5725" priority="101">
      <formula>OR(F120=2,F120=3)</formula>
    </cfRule>
  </conditionalFormatting>
  <conditionalFormatting sqref="I121:P121">
    <cfRule type="expression" dxfId="5724" priority="100">
      <formula>OR(F120=2,F120=3)</formula>
    </cfRule>
  </conditionalFormatting>
  <conditionalFormatting sqref="Z123:AM123">
    <cfRule type="expression" dxfId="5723" priority="99">
      <formula>AND(Z123="",BA122=1)</formula>
    </cfRule>
  </conditionalFormatting>
  <conditionalFormatting sqref="J122:M122">
    <cfRule type="expression" dxfId="5722" priority="98">
      <formula>OR(F122=2,F122=3)</formula>
    </cfRule>
  </conditionalFormatting>
  <conditionalFormatting sqref="I123:P123">
    <cfRule type="expression" dxfId="5721" priority="97">
      <formula>OR(F122=2,F122=3)</formula>
    </cfRule>
  </conditionalFormatting>
  <conditionalFormatting sqref="Z125:AM125">
    <cfRule type="expression" dxfId="5720" priority="96">
      <formula>AND(Z125="",BA124=1)</formula>
    </cfRule>
  </conditionalFormatting>
  <conditionalFormatting sqref="J124:M124">
    <cfRule type="expression" dxfId="5719" priority="95">
      <formula>OR(F124=2,F124=3)</formula>
    </cfRule>
  </conditionalFormatting>
  <conditionalFormatting sqref="I125:P125">
    <cfRule type="expression" dxfId="5718" priority="94">
      <formula>OR(F124=2,F124=3)</formula>
    </cfRule>
  </conditionalFormatting>
  <conditionalFormatting sqref="Z127:AM127">
    <cfRule type="expression" dxfId="5717" priority="93">
      <formula>AND(Z127="",BA126=1)</formula>
    </cfRule>
  </conditionalFormatting>
  <conditionalFormatting sqref="J126:M126">
    <cfRule type="expression" dxfId="5716" priority="92">
      <formula>OR(F126=2,F126=3)</formula>
    </cfRule>
  </conditionalFormatting>
  <conditionalFormatting sqref="I127:P127">
    <cfRule type="expression" dxfId="5715" priority="91">
      <formula>OR(F126=2,F126=3)</formula>
    </cfRule>
  </conditionalFormatting>
  <conditionalFormatting sqref="Z142:AM142">
    <cfRule type="expression" dxfId="5714" priority="90">
      <formula>AND(Z142="",BA141=1)</formula>
    </cfRule>
  </conditionalFormatting>
  <conditionalFormatting sqref="J141:M141">
    <cfRule type="expression" dxfId="5713" priority="89">
      <formula>OR(F141=2,F141=3)</formula>
    </cfRule>
  </conditionalFormatting>
  <conditionalFormatting sqref="I142:P142">
    <cfRule type="expression" dxfId="5712" priority="88">
      <formula>OR(F141=2,F141=3)</formula>
    </cfRule>
  </conditionalFormatting>
  <conditionalFormatting sqref="Z144:AM144">
    <cfRule type="expression" dxfId="5711" priority="87">
      <formula>AND(Z144="",BA143=1)</formula>
    </cfRule>
  </conditionalFormatting>
  <conditionalFormatting sqref="J143:M143">
    <cfRule type="expression" dxfId="5710" priority="86">
      <formula>OR(F143=2,F143=3)</formula>
    </cfRule>
  </conditionalFormatting>
  <conditionalFormatting sqref="I144:P144">
    <cfRule type="expression" dxfId="5709" priority="85">
      <formula>OR(F143=2,F143=3)</formula>
    </cfRule>
  </conditionalFormatting>
  <conditionalFormatting sqref="Z146:AM146">
    <cfRule type="expression" dxfId="5708" priority="84">
      <formula>AND(Z146="",BA145=1)</formula>
    </cfRule>
  </conditionalFormatting>
  <conditionalFormatting sqref="J145:M145">
    <cfRule type="expression" dxfId="5707" priority="83">
      <formula>OR(F145=2,F145=3)</formula>
    </cfRule>
  </conditionalFormatting>
  <conditionalFormatting sqref="I146:P146">
    <cfRule type="expression" dxfId="5706" priority="82">
      <formula>OR(F145=2,F145=3)</formula>
    </cfRule>
  </conditionalFormatting>
  <conditionalFormatting sqref="Z148:AM148">
    <cfRule type="expression" dxfId="5705" priority="81">
      <formula>AND(Z148="",BA147=1)</formula>
    </cfRule>
  </conditionalFormatting>
  <conditionalFormatting sqref="J147:M147">
    <cfRule type="expression" dxfId="5704" priority="80">
      <formula>OR(F147=2,F147=3)</formula>
    </cfRule>
  </conditionalFormatting>
  <conditionalFormatting sqref="I148:P148">
    <cfRule type="expression" dxfId="5703" priority="79">
      <formula>OR(F147=2,F147=3)</formula>
    </cfRule>
  </conditionalFormatting>
  <conditionalFormatting sqref="Z150:AM150">
    <cfRule type="expression" dxfId="5702" priority="78">
      <formula>AND(Z150="",BA149=1)</formula>
    </cfRule>
  </conditionalFormatting>
  <conditionalFormatting sqref="J149:M149">
    <cfRule type="expression" dxfId="5701" priority="77">
      <formula>OR(F149=2,F149=3)</formula>
    </cfRule>
  </conditionalFormatting>
  <conditionalFormatting sqref="I150:P150">
    <cfRule type="expression" dxfId="5700" priority="76">
      <formula>OR(F149=2,F149=3)</formula>
    </cfRule>
  </conditionalFormatting>
  <conditionalFormatting sqref="Z152:AM152">
    <cfRule type="expression" dxfId="5699" priority="75">
      <formula>AND(Z152="",BA151=1)</formula>
    </cfRule>
  </conditionalFormatting>
  <conditionalFormatting sqref="J151:M151">
    <cfRule type="expression" dxfId="5698" priority="74">
      <formula>OR(F151=2,F151=3)</formula>
    </cfRule>
  </conditionalFormatting>
  <conditionalFormatting sqref="I152:P152">
    <cfRule type="expression" dxfId="5697" priority="73">
      <formula>OR(F151=2,F151=3)</formula>
    </cfRule>
  </conditionalFormatting>
  <conditionalFormatting sqref="Z154:AM154">
    <cfRule type="expression" dxfId="5696" priority="72">
      <formula>AND(Z154="",BA153=1)</formula>
    </cfRule>
  </conditionalFormatting>
  <conditionalFormatting sqref="J153:M153">
    <cfRule type="expression" dxfId="5695" priority="71">
      <formula>OR(F153=2,F153=3)</formula>
    </cfRule>
  </conditionalFormatting>
  <conditionalFormatting sqref="I154:P154">
    <cfRule type="expression" dxfId="5694" priority="70">
      <formula>OR(F153=2,F153=3)</formula>
    </cfRule>
  </conditionalFormatting>
  <conditionalFormatting sqref="Z156:AM156">
    <cfRule type="expression" dxfId="5693" priority="69">
      <formula>AND(Z156="",BA155=1)</formula>
    </cfRule>
  </conditionalFormatting>
  <conditionalFormatting sqref="J155:M155">
    <cfRule type="expression" dxfId="5692" priority="68">
      <formula>OR(F155=2,F155=3)</formula>
    </cfRule>
  </conditionalFormatting>
  <conditionalFormatting sqref="I156:P156">
    <cfRule type="expression" dxfId="5691" priority="67">
      <formula>OR(F155=2,F155=3)</formula>
    </cfRule>
  </conditionalFormatting>
  <conditionalFormatting sqref="Z158:AM158">
    <cfRule type="expression" dxfId="5690" priority="66">
      <formula>AND(Z158="",BA157=1)</formula>
    </cfRule>
  </conditionalFormatting>
  <conditionalFormatting sqref="J157:M157">
    <cfRule type="expression" dxfId="5689" priority="65">
      <formula>OR(F157=2,F157=3)</formula>
    </cfRule>
  </conditionalFormatting>
  <conditionalFormatting sqref="I158:P158">
    <cfRule type="expression" dxfId="5688" priority="64">
      <formula>OR(F157=2,F157=3)</formula>
    </cfRule>
  </conditionalFormatting>
  <conditionalFormatting sqref="Z160:AM160">
    <cfRule type="expression" dxfId="5687" priority="63">
      <formula>AND(Z160="",BA159=1)</formula>
    </cfRule>
  </conditionalFormatting>
  <conditionalFormatting sqref="J159:M159">
    <cfRule type="expression" dxfId="5686" priority="62">
      <formula>OR(F159=2,F159=3)</formula>
    </cfRule>
  </conditionalFormatting>
  <conditionalFormatting sqref="I160:P160">
    <cfRule type="expression" dxfId="5685" priority="61">
      <formula>OR(F159=2,F159=3)</formula>
    </cfRule>
  </conditionalFormatting>
  <conditionalFormatting sqref="Z162:AM162">
    <cfRule type="expression" dxfId="5684" priority="60">
      <formula>AND(Z162="",BA161=1)</formula>
    </cfRule>
  </conditionalFormatting>
  <conditionalFormatting sqref="J161:M161">
    <cfRule type="expression" dxfId="5683" priority="59">
      <formula>OR(F161=2,F161=3)</formula>
    </cfRule>
  </conditionalFormatting>
  <conditionalFormatting sqref="I162:P162">
    <cfRule type="expression" dxfId="5682" priority="58">
      <formula>OR(F161=2,F161=3)</formula>
    </cfRule>
  </conditionalFormatting>
  <conditionalFormatting sqref="Z164:AM164">
    <cfRule type="expression" dxfId="5681" priority="57">
      <formula>AND(Z164="",BA163=1)</formula>
    </cfRule>
  </conditionalFormatting>
  <conditionalFormatting sqref="J163:M163">
    <cfRule type="expression" dxfId="5680" priority="56">
      <formula>OR(F163=2,F163=3)</formula>
    </cfRule>
  </conditionalFormatting>
  <conditionalFormatting sqref="I164:P164">
    <cfRule type="expression" dxfId="5679" priority="55">
      <formula>OR(F163=2,F163=3)</formula>
    </cfRule>
  </conditionalFormatting>
  <conditionalFormatting sqref="Z166:AM166">
    <cfRule type="expression" dxfId="5678" priority="54">
      <formula>AND(Z166="",BA165=1)</formula>
    </cfRule>
  </conditionalFormatting>
  <conditionalFormatting sqref="J165:M165">
    <cfRule type="expression" dxfId="5677" priority="53">
      <formula>OR(F165=2,F165=3)</formula>
    </cfRule>
  </conditionalFormatting>
  <conditionalFormatting sqref="I166:P166">
    <cfRule type="expression" dxfId="5676" priority="52">
      <formula>OR(F165=2,F165=3)</formula>
    </cfRule>
  </conditionalFormatting>
  <conditionalFormatting sqref="Z168:AM168">
    <cfRule type="expression" dxfId="5675" priority="51">
      <formula>AND(Z168="",BA167=1)</formula>
    </cfRule>
  </conditionalFormatting>
  <conditionalFormatting sqref="J167:M167">
    <cfRule type="expression" dxfId="5674" priority="50">
      <formula>OR(F167=2,F167=3)</formula>
    </cfRule>
  </conditionalFormatting>
  <conditionalFormatting sqref="I168:P168">
    <cfRule type="expression" dxfId="5673" priority="49">
      <formula>OR(F167=2,F167=3)</formula>
    </cfRule>
  </conditionalFormatting>
  <conditionalFormatting sqref="Z170:AM170">
    <cfRule type="expression" dxfId="5672" priority="48">
      <formula>AND(Z170="",BA169=1)</formula>
    </cfRule>
  </conditionalFormatting>
  <conditionalFormatting sqref="J169:M169">
    <cfRule type="expression" dxfId="5671" priority="47">
      <formula>OR(F169=2,F169=3)</formula>
    </cfRule>
  </conditionalFormatting>
  <conditionalFormatting sqref="I170:P170">
    <cfRule type="expression" dxfId="5670" priority="46">
      <formula>OR(F169=2,F169=3)</formula>
    </cfRule>
  </conditionalFormatting>
  <conditionalFormatting sqref="Z56:AM56">
    <cfRule type="expression" dxfId="5669" priority="45">
      <formula>AND(Z56="",BA55=1)</formula>
    </cfRule>
  </conditionalFormatting>
  <conditionalFormatting sqref="J55:M55">
    <cfRule type="expression" dxfId="5668" priority="44">
      <formula>OR(F55=2,F55=3)</formula>
    </cfRule>
  </conditionalFormatting>
  <conditionalFormatting sqref="I56:P56">
    <cfRule type="expression" dxfId="5667" priority="43">
      <formula>OR(F55=2,F55=3)</formula>
    </cfRule>
  </conditionalFormatting>
  <conditionalFormatting sqref="Z58:AM58">
    <cfRule type="expression" dxfId="5666" priority="42">
      <formula>AND(Z58="",BA57=1)</formula>
    </cfRule>
  </conditionalFormatting>
  <conditionalFormatting sqref="J57:M57">
    <cfRule type="expression" dxfId="5665" priority="41">
      <formula>OR(F57=2,F57=3)</formula>
    </cfRule>
  </conditionalFormatting>
  <conditionalFormatting sqref="I58:P58">
    <cfRule type="expression" dxfId="5664" priority="40">
      <formula>OR(F57=2,F57=3)</formula>
    </cfRule>
  </conditionalFormatting>
  <conditionalFormatting sqref="Z60:AM60">
    <cfRule type="expression" dxfId="5663" priority="39">
      <formula>AND(Z60="",BA59=1)</formula>
    </cfRule>
  </conditionalFormatting>
  <conditionalFormatting sqref="J59:M59">
    <cfRule type="expression" dxfId="5662" priority="38">
      <formula>OR(F59=2,F59=3)</formula>
    </cfRule>
  </conditionalFormatting>
  <conditionalFormatting sqref="I60:P60">
    <cfRule type="expression" dxfId="5661" priority="37">
      <formula>OR(F59=2,F59=3)</formula>
    </cfRule>
  </conditionalFormatting>
  <conditionalFormatting sqref="Z62:AM62">
    <cfRule type="expression" dxfId="5660" priority="36">
      <formula>AND(Z62="",BA61=1)</formula>
    </cfRule>
  </conditionalFormatting>
  <conditionalFormatting sqref="J61:M61">
    <cfRule type="expression" dxfId="5659" priority="35">
      <formula>OR(F61=2,F61=3)</formula>
    </cfRule>
  </conditionalFormatting>
  <conditionalFormatting sqref="I62:P62">
    <cfRule type="expression" dxfId="5658" priority="34">
      <formula>OR(F61=2,F61=3)</formula>
    </cfRule>
  </conditionalFormatting>
  <conditionalFormatting sqref="Z64:AM64">
    <cfRule type="expression" dxfId="5657" priority="33">
      <formula>AND(Z64="",BA63=1)</formula>
    </cfRule>
  </conditionalFormatting>
  <conditionalFormatting sqref="J63:M63">
    <cfRule type="expression" dxfId="5656" priority="32">
      <formula>OR(F63=2,F63=3)</formula>
    </cfRule>
  </conditionalFormatting>
  <conditionalFormatting sqref="I64:P64">
    <cfRule type="expression" dxfId="5655" priority="31">
      <formula>OR(F63=2,F63=3)</formula>
    </cfRule>
  </conditionalFormatting>
  <conditionalFormatting sqref="Z66:AM66">
    <cfRule type="expression" dxfId="5654" priority="30">
      <formula>AND(Z66="",BA65=1)</formula>
    </cfRule>
  </conditionalFormatting>
  <conditionalFormatting sqref="J65:M65">
    <cfRule type="expression" dxfId="5653" priority="29">
      <formula>OR(F65=2,F65=3)</formula>
    </cfRule>
  </conditionalFormatting>
  <conditionalFormatting sqref="I66:P66">
    <cfRule type="expression" dxfId="5652" priority="28">
      <formula>OR(F65=2,F65=3)</formula>
    </cfRule>
  </conditionalFormatting>
  <conditionalFormatting sqref="Z68:AM68">
    <cfRule type="expression" dxfId="5651" priority="27">
      <formula>AND(Z68="",BA67=1)</formula>
    </cfRule>
  </conditionalFormatting>
  <conditionalFormatting sqref="J67:M67">
    <cfRule type="expression" dxfId="5650" priority="26">
      <formula>OR(F67=2,F67=3)</formula>
    </cfRule>
  </conditionalFormatting>
  <conditionalFormatting sqref="I68:P68">
    <cfRule type="expression" dxfId="5649" priority="25">
      <formula>OR(F67=2,F67=3)</formula>
    </cfRule>
  </conditionalFormatting>
  <conditionalFormatting sqref="Z70:AM70">
    <cfRule type="expression" dxfId="5648" priority="24">
      <formula>AND(Z70="",BA69=1)</formula>
    </cfRule>
  </conditionalFormatting>
  <conditionalFormatting sqref="J69:M69">
    <cfRule type="expression" dxfId="5647" priority="23">
      <formula>OR(F69=2,F69=3)</formula>
    </cfRule>
  </conditionalFormatting>
  <conditionalFormatting sqref="I70:P70">
    <cfRule type="expression" dxfId="5646" priority="22">
      <formula>OR(F69=2,F69=3)</formula>
    </cfRule>
  </conditionalFormatting>
  <conditionalFormatting sqref="Z72:AM72">
    <cfRule type="expression" dxfId="5645" priority="21">
      <formula>AND(Z72="",BA71=1)</formula>
    </cfRule>
  </conditionalFormatting>
  <conditionalFormatting sqref="J71:M71">
    <cfRule type="expression" dxfId="5644" priority="20">
      <formula>OR(F71=2,F71=3)</formula>
    </cfRule>
  </conditionalFormatting>
  <conditionalFormatting sqref="I72:P72">
    <cfRule type="expression" dxfId="5643" priority="19">
      <formula>OR(F71=2,F71=3)</formula>
    </cfRule>
  </conditionalFormatting>
  <conditionalFormatting sqref="Z74:AM74">
    <cfRule type="expression" dxfId="5642" priority="18">
      <formula>AND(Z74="",BA73=1)</formula>
    </cfRule>
  </conditionalFormatting>
  <conditionalFormatting sqref="J73:M73">
    <cfRule type="expression" dxfId="5641" priority="17">
      <formula>OR(F73=2,F73=3)</formula>
    </cfRule>
  </conditionalFormatting>
  <conditionalFormatting sqref="I74:P74">
    <cfRule type="expression" dxfId="5640" priority="16">
      <formula>OR(F73=2,F73=3)</formula>
    </cfRule>
  </conditionalFormatting>
  <conditionalFormatting sqref="Z76:AM76">
    <cfRule type="expression" dxfId="5639" priority="15">
      <formula>AND(Z76="",BA75=1)</formula>
    </cfRule>
  </conditionalFormatting>
  <conditionalFormatting sqref="J75:M75">
    <cfRule type="expression" dxfId="5638" priority="14">
      <formula>OR(F75=2,F75=3)</formula>
    </cfRule>
  </conditionalFormatting>
  <conditionalFormatting sqref="I76:P76">
    <cfRule type="expression" dxfId="5637" priority="13">
      <formula>OR(F75=2,F75=3)</formula>
    </cfRule>
  </conditionalFormatting>
  <conditionalFormatting sqref="Z78:AM78">
    <cfRule type="expression" dxfId="5636" priority="12">
      <formula>AND(Z78="",BA77=1)</formula>
    </cfRule>
  </conditionalFormatting>
  <conditionalFormatting sqref="J77:M77">
    <cfRule type="expression" dxfId="5635" priority="11">
      <formula>OR(F77=2,F77=3)</formula>
    </cfRule>
  </conditionalFormatting>
  <conditionalFormatting sqref="I78:P78">
    <cfRule type="expression" dxfId="5634" priority="10">
      <formula>OR(F77=2,F77=3)</formula>
    </cfRule>
  </conditionalFormatting>
  <conditionalFormatting sqref="Z80:AM80">
    <cfRule type="expression" dxfId="5633" priority="9">
      <formula>AND(Z80="",BA79=1)</formula>
    </cfRule>
  </conditionalFormatting>
  <conditionalFormatting sqref="J79:M79">
    <cfRule type="expression" dxfId="5632" priority="8">
      <formula>OR(F79=2,F79=3)</formula>
    </cfRule>
  </conditionalFormatting>
  <conditionalFormatting sqref="I80:P80">
    <cfRule type="expression" dxfId="5631" priority="7">
      <formula>OR(F79=2,F79=3)</formula>
    </cfRule>
  </conditionalFormatting>
  <conditionalFormatting sqref="Z82:AM82">
    <cfRule type="expression" dxfId="5630" priority="6">
      <formula>AND(Z82="",BA81=1)</formula>
    </cfRule>
  </conditionalFormatting>
  <conditionalFormatting sqref="J81:M81">
    <cfRule type="expression" dxfId="5629" priority="5">
      <formula>OR(F81=2,F81=3)</formula>
    </cfRule>
  </conditionalFormatting>
  <conditionalFormatting sqref="I82:P82">
    <cfRule type="expression" dxfId="5628" priority="4">
      <formula>OR(F81=2,F81=3)</formula>
    </cfRule>
  </conditionalFormatting>
  <conditionalFormatting sqref="Z84:AM84">
    <cfRule type="expression" dxfId="5627" priority="3">
      <formula>AND(Z84="",BA83=1)</formula>
    </cfRule>
  </conditionalFormatting>
  <conditionalFormatting sqref="J83:M83">
    <cfRule type="expression" dxfId="5626" priority="2">
      <formula>OR(F83=2,F83=3)</formula>
    </cfRule>
  </conditionalFormatting>
  <conditionalFormatting sqref="I84:P84">
    <cfRule type="expression" dxfId="562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A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A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A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A00-000003000000}"/>
    <dataValidation type="whole" imeMode="off" allowBlank="1" showInputMessage="1" showErrorMessage="1" error="1~31までの数字をご入力ください。" sqref="B141:C170 B12:C41 B184:C213 B98:C127 B55:C84" xr:uid="{00000000-0002-0000-0A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A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A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A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A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A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A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6</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00601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00602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00603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00604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00605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00606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00607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00608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00609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00610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00611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00612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00613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00614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00615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00616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00617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00618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00619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00620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00621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00622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00623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00624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00625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00626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00627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00628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00629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00630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00631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00632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00633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00634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00635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00636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00637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00638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00639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00640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00641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00642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00643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00644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00645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00646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00647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00648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00649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00650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00651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00652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00653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00654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00655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00656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00657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00658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00659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00660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00661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00662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00663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00664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00665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00666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00667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00668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00669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00670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00671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00672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00673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00674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00675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5624" priority="225">
      <formula>AND(Z13="",BA12=1)</formula>
    </cfRule>
  </conditionalFormatting>
  <conditionalFormatting sqref="J12:M12">
    <cfRule type="expression" dxfId="5623" priority="224">
      <formula>OR(F12=2,F12=3)</formula>
    </cfRule>
  </conditionalFormatting>
  <conditionalFormatting sqref="I13:P13">
    <cfRule type="expression" dxfId="5622" priority="223">
      <formula>OR(F12=2,F12=3)</formula>
    </cfRule>
  </conditionalFormatting>
  <conditionalFormatting sqref="Z15:AM15">
    <cfRule type="expression" dxfId="5621" priority="222">
      <formula>AND(Z15="",BA14=1)</formula>
    </cfRule>
  </conditionalFormatting>
  <conditionalFormatting sqref="J14:M14">
    <cfRule type="expression" dxfId="5620" priority="221">
      <formula>OR(F14=2,F14=3)</formula>
    </cfRule>
  </conditionalFormatting>
  <conditionalFormatting sqref="I15:P15">
    <cfRule type="expression" dxfId="5619" priority="220">
      <formula>OR(F14=2,F14=3)</formula>
    </cfRule>
  </conditionalFormatting>
  <conditionalFormatting sqref="Z17:AM17">
    <cfRule type="expression" dxfId="5618" priority="219">
      <formula>AND(Z17="",BA16=1)</formula>
    </cfRule>
  </conditionalFormatting>
  <conditionalFormatting sqref="J16:M16">
    <cfRule type="expression" dxfId="5617" priority="218">
      <formula>OR(F16=2,F16=3)</formula>
    </cfRule>
  </conditionalFormatting>
  <conditionalFormatting sqref="I17:P17">
    <cfRule type="expression" dxfId="5616" priority="217">
      <formula>OR(F16=2,F16=3)</formula>
    </cfRule>
  </conditionalFormatting>
  <conditionalFormatting sqref="Z19:AM19">
    <cfRule type="expression" dxfId="5615" priority="216">
      <formula>AND(Z19="",BA18=1)</formula>
    </cfRule>
  </conditionalFormatting>
  <conditionalFormatting sqref="J18:M18">
    <cfRule type="expression" dxfId="5614" priority="215">
      <formula>OR(F18=2,F18=3)</formula>
    </cfRule>
  </conditionalFormatting>
  <conditionalFormatting sqref="I19:P19">
    <cfRule type="expression" dxfId="5613" priority="214">
      <formula>OR(F18=2,F18=3)</formula>
    </cfRule>
  </conditionalFormatting>
  <conditionalFormatting sqref="Z21:AM21">
    <cfRule type="expression" dxfId="5612" priority="213">
      <formula>AND(Z21="",BA20=1)</formula>
    </cfRule>
  </conditionalFormatting>
  <conditionalFormatting sqref="J20:M20">
    <cfRule type="expression" dxfId="5611" priority="212">
      <formula>OR(F20=2,F20=3)</formula>
    </cfRule>
  </conditionalFormatting>
  <conditionalFormatting sqref="I21:P21">
    <cfRule type="expression" dxfId="5610" priority="211">
      <formula>OR(F20=2,F20=3)</formula>
    </cfRule>
  </conditionalFormatting>
  <conditionalFormatting sqref="Z23:AM23">
    <cfRule type="expression" dxfId="5609" priority="210">
      <formula>AND(Z23="",BA22=1)</formula>
    </cfRule>
  </conditionalFormatting>
  <conditionalFormatting sqref="J22:M22">
    <cfRule type="expression" dxfId="5608" priority="209">
      <formula>OR(F22=2,F22=3)</formula>
    </cfRule>
  </conditionalFormatting>
  <conditionalFormatting sqref="I23:P23">
    <cfRule type="expression" dxfId="5607" priority="208">
      <formula>OR(F22=2,F22=3)</formula>
    </cfRule>
  </conditionalFormatting>
  <conditionalFormatting sqref="Z25:AM25">
    <cfRule type="expression" dxfId="5606" priority="207">
      <formula>AND(Z25="",BA24=1)</formula>
    </cfRule>
  </conditionalFormatting>
  <conditionalFormatting sqref="J24:M24">
    <cfRule type="expression" dxfId="5605" priority="206">
      <formula>OR(F24=2,F24=3)</formula>
    </cfRule>
  </conditionalFormatting>
  <conditionalFormatting sqref="I25:P25">
    <cfRule type="expression" dxfId="5604" priority="205">
      <formula>OR(F24=2,F24=3)</formula>
    </cfRule>
  </conditionalFormatting>
  <conditionalFormatting sqref="Z27:AM27">
    <cfRule type="expression" dxfId="5603" priority="204">
      <formula>AND(Z27="",BA26=1)</formula>
    </cfRule>
  </conditionalFormatting>
  <conditionalFormatting sqref="J26:M26">
    <cfRule type="expression" dxfId="5602" priority="203">
      <formula>OR(F26=2,F26=3)</formula>
    </cfRule>
  </conditionalFormatting>
  <conditionalFormatting sqref="I27:P27">
    <cfRule type="expression" dxfId="5601" priority="202">
      <formula>OR(F26=2,F26=3)</formula>
    </cfRule>
  </conditionalFormatting>
  <conditionalFormatting sqref="Z29:AM29">
    <cfRule type="expression" dxfId="5600" priority="201">
      <formula>AND(Z29="",BA28=1)</formula>
    </cfRule>
  </conditionalFormatting>
  <conditionalFormatting sqref="J28:M28">
    <cfRule type="expression" dxfId="5599" priority="200">
      <formula>OR(F28=2,F28=3)</formula>
    </cfRule>
  </conditionalFormatting>
  <conditionalFormatting sqref="I29:P29">
    <cfRule type="expression" dxfId="5598" priority="199">
      <formula>OR(F28=2,F28=3)</formula>
    </cfRule>
  </conditionalFormatting>
  <conditionalFormatting sqref="Z31:AM31">
    <cfRule type="expression" dxfId="5597" priority="198">
      <formula>AND(Z31="",BA30=1)</formula>
    </cfRule>
  </conditionalFormatting>
  <conditionalFormatting sqref="J30:M30">
    <cfRule type="expression" dxfId="5596" priority="197">
      <formula>OR(F30=2,F30=3)</formula>
    </cfRule>
  </conditionalFormatting>
  <conditionalFormatting sqref="I31:P31">
    <cfRule type="expression" dxfId="5595" priority="196">
      <formula>OR(F30=2,F30=3)</formula>
    </cfRule>
  </conditionalFormatting>
  <conditionalFormatting sqref="Z33:AM33">
    <cfRule type="expression" dxfId="5594" priority="195">
      <formula>AND(Z33="",BA32=1)</formula>
    </cfRule>
  </conditionalFormatting>
  <conditionalFormatting sqref="J32:M32">
    <cfRule type="expression" dxfId="5593" priority="194">
      <formula>OR(F32=2,F32=3)</formula>
    </cfRule>
  </conditionalFormatting>
  <conditionalFormatting sqref="I33:P33">
    <cfRule type="expression" dxfId="5592" priority="193">
      <formula>OR(F32=2,F32=3)</formula>
    </cfRule>
  </conditionalFormatting>
  <conditionalFormatting sqref="Z35:AM35">
    <cfRule type="expression" dxfId="5591" priority="192">
      <formula>AND(Z35="",BA34=1)</formula>
    </cfRule>
  </conditionalFormatting>
  <conditionalFormatting sqref="J34:M34">
    <cfRule type="expression" dxfId="5590" priority="191">
      <formula>OR(F34=2,F34=3)</formula>
    </cfRule>
  </conditionalFormatting>
  <conditionalFormatting sqref="I35:P35">
    <cfRule type="expression" dxfId="5589" priority="190">
      <formula>OR(F34=2,F34=3)</formula>
    </cfRule>
  </conditionalFormatting>
  <conditionalFormatting sqref="Z37:AM37">
    <cfRule type="expression" dxfId="5588" priority="189">
      <formula>AND(Z37="",BA36=1)</formula>
    </cfRule>
  </conditionalFormatting>
  <conditionalFormatting sqref="J36:M36">
    <cfRule type="expression" dxfId="5587" priority="188">
      <formula>OR(F36=2,F36=3)</formula>
    </cfRule>
  </conditionalFormatting>
  <conditionalFormatting sqref="I37:P37">
    <cfRule type="expression" dxfId="5586" priority="187">
      <formula>OR(F36=2,F36=3)</formula>
    </cfRule>
  </conditionalFormatting>
  <conditionalFormatting sqref="Z39:AM39">
    <cfRule type="expression" dxfId="5585" priority="186">
      <formula>AND(Z39="",BA38=1)</formula>
    </cfRule>
  </conditionalFormatting>
  <conditionalFormatting sqref="J38:M38">
    <cfRule type="expression" dxfId="5584" priority="185">
      <formula>OR(F38=2,F38=3)</formula>
    </cfRule>
  </conditionalFormatting>
  <conditionalFormatting sqref="I39:P39">
    <cfRule type="expression" dxfId="5583" priority="184">
      <formula>OR(F38=2,F38=3)</formula>
    </cfRule>
  </conditionalFormatting>
  <conditionalFormatting sqref="Z41:AM41">
    <cfRule type="expression" dxfId="5582" priority="183">
      <formula>AND(Z41="",BA40=1)</formula>
    </cfRule>
  </conditionalFormatting>
  <conditionalFormatting sqref="J40:M40">
    <cfRule type="expression" dxfId="5581" priority="182">
      <formula>OR(F40=2,F40=3)</formula>
    </cfRule>
  </conditionalFormatting>
  <conditionalFormatting sqref="I41:P41">
    <cfRule type="expression" dxfId="5580" priority="181">
      <formula>OR(F40=2,F40=3)</formula>
    </cfRule>
  </conditionalFormatting>
  <conditionalFormatting sqref="Z185:AM185">
    <cfRule type="expression" dxfId="5579" priority="180">
      <formula>AND(Z185="",BA184=1)</formula>
    </cfRule>
  </conditionalFormatting>
  <conditionalFormatting sqref="J184:M184">
    <cfRule type="expression" dxfId="5578" priority="179">
      <formula>OR(F184=2,F184=3)</formula>
    </cfRule>
  </conditionalFormatting>
  <conditionalFormatting sqref="I185:P185">
    <cfRule type="expression" dxfId="5577" priority="178">
      <formula>OR(F184=2,F184=3)</formula>
    </cfRule>
  </conditionalFormatting>
  <conditionalFormatting sqref="Z187:AM187">
    <cfRule type="expression" dxfId="5576" priority="177">
      <formula>AND(Z187="",BA186=1)</formula>
    </cfRule>
  </conditionalFormatting>
  <conditionalFormatting sqref="J186:M186">
    <cfRule type="expression" dxfId="5575" priority="176">
      <formula>OR(F186=2,F186=3)</formula>
    </cfRule>
  </conditionalFormatting>
  <conditionalFormatting sqref="I187:P187">
    <cfRule type="expression" dxfId="5574" priority="175">
      <formula>OR(F186=2,F186=3)</formula>
    </cfRule>
  </conditionalFormatting>
  <conditionalFormatting sqref="Z189:AM189">
    <cfRule type="expression" dxfId="5573" priority="174">
      <formula>AND(Z189="",BA188=1)</formula>
    </cfRule>
  </conditionalFormatting>
  <conditionalFormatting sqref="J188:M188">
    <cfRule type="expression" dxfId="5572" priority="173">
      <formula>OR(F188=2,F188=3)</formula>
    </cfRule>
  </conditionalFormatting>
  <conditionalFormatting sqref="I189:P189">
    <cfRule type="expression" dxfId="5571" priority="172">
      <formula>OR(F188=2,F188=3)</formula>
    </cfRule>
  </conditionalFormatting>
  <conditionalFormatting sqref="Z191:AM191">
    <cfRule type="expression" dxfId="5570" priority="171">
      <formula>AND(Z191="",BA190=1)</formula>
    </cfRule>
  </conditionalFormatting>
  <conditionalFormatting sqref="J190:M190">
    <cfRule type="expression" dxfId="5569" priority="170">
      <formula>OR(F190=2,F190=3)</formula>
    </cfRule>
  </conditionalFormatting>
  <conditionalFormatting sqref="I191:P191">
    <cfRule type="expression" dxfId="5568" priority="169">
      <formula>OR(F190=2,F190=3)</formula>
    </cfRule>
  </conditionalFormatting>
  <conditionalFormatting sqref="Z193:AM193">
    <cfRule type="expression" dxfId="5567" priority="168">
      <formula>AND(Z193="",BA192=1)</formula>
    </cfRule>
  </conditionalFormatting>
  <conditionalFormatting sqref="J192:M192">
    <cfRule type="expression" dxfId="5566" priority="167">
      <formula>OR(F192=2,F192=3)</formula>
    </cfRule>
  </conditionalFormatting>
  <conditionalFormatting sqref="I193:P193">
    <cfRule type="expression" dxfId="5565" priority="166">
      <formula>OR(F192=2,F192=3)</formula>
    </cfRule>
  </conditionalFormatting>
  <conditionalFormatting sqref="Z195:AM195">
    <cfRule type="expression" dxfId="5564" priority="165">
      <formula>AND(Z195="",BA194=1)</formula>
    </cfRule>
  </conditionalFormatting>
  <conditionalFormatting sqref="J194:M194">
    <cfRule type="expression" dxfId="5563" priority="164">
      <formula>OR(F194=2,F194=3)</formula>
    </cfRule>
  </conditionalFormatting>
  <conditionalFormatting sqref="I195:P195">
    <cfRule type="expression" dxfId="5562" priority="163">
      <formula>OR(F194=2,F194=3)</formula>
    </cfRule>
  </conditionalFormatting>
  <conditionalFormatting sqref="Z197:AM197">
    <cfRule type="expression" dxfId="5561" priority="162">
      <formula>AND(Z197="",BA196=1)</formula>
    </cfRule>
  </conditionalFormatting>
  <conditionalFormatting sqref="J196:M196">
    <cfRule type="expression" dxfId="5560" priority="161">
      <formula>OR(F196=2,F196=3)</formula>
    </cfRule>
  </conditionalFormatting>
  <conditionalFormatting sqref="I197:P197">
    <cfRule type="expression" dxfId="5559" priority="160">
      <formula>OR(F196=2,F196=3)</formula>
    </cfRule>
  </conditionalFormatting>
  <conditionalFormatting sqref="Z199:AM199">
    <cfRule type="expression" dxfId="5558" priority="159">
      <formula>AND(Z199="",BA198=1)</formula>
    </cfRule>
  </conditionalFormatting>
  <conditionalFormatting sqref="J198:M198">
    <cfRule type="expression" dxfId="5557" priority="158">
      <formula>OR(F198=2,F198=3)</formula>
    </cfRule>
  </conditionalFormatting>
  <conditionalFormatting sqref="I199:P199">
    <cfRule type="expression" dxfId="5556" priority="157">
      <formula>OR(F198=2,F198=3)</formula>
    </cfRule>
  </conditionalFormatting>
  <conditionalFormatting sqref="Z201:AM201">
    <cfRule type="expression" dxfId="5555" priority="156">
      <formula>AND(Z201="",BA200=1)</formula>
    </cfRule>
  </conditionalFormatting>
  <conditionalFormatting sqref="J200:M200">
    <cfRule type="expression" dxfId="5554" priority="155">
      <formula>OR(F200=2,F200=3)</formula>
    </cfRule>
  </conditionalFormatting>
  <conditionalFormatting sqref="I201:P201">
    <cfRule type="expression" dxfId="5553" priority="154">
      <formula>OR(F200=2,F200=3)</formula>
    </cfRule>
  </conditionalFormatting>
  <conditionalFormatting sqref="Z203:AM203">
    <cfRule type="expression" dxfId="5552" priority="153">
      <formula>AND(Z203="",BA202=1)</formula>
    </cfRule>
  </conditionalFormatting>
  <conditionalFormatting sqref="J202:M202">
    <cfRule type="expression" dxfId="5551" priority="152">
      <formula>OR(F202=2,F202=3)</formula>
    </cfRule>
  </conditionalFormatting>
  <conditionalFormatting sqref="I203:P203">
    <cfRule type="expression" dxfId="5550" priority="151">
      <formula>OR(F202=2,F202=3)</formula>
    </cfRule>
  </conditionalFormatting>
  <conditionalFormatting sqref="Z205:AM205">
    <cfRule type="expression" dxfId="5549" priority="150">
      <formula>AND(Z205="",BA204=1)</formula>
    </cfRule>
  </conditionalFormatting>
  <conditionalFormatting sqref="J204:M204">
    <cfRule type="expression" dxfId="5548" priority="149">
      <formula>OR(F204=2,F204=3)</formula>
    </cfRule>
  </conditionalFormatting>
  <conditionalFormatting sqref="I205:P205">
    <cfRule type="expression" dxfId="5547" priority="148">
      <formula>OR(F204=2,F204=3)</formula>
    </cfRule>
  </conditionalFormatting>
  <conditionalFormatting sqref="Z207:AM207">
    <cfRule type="expression" dxfId="5546" priority="147">
      <formula>AND(Z207="",BA206=1)</formula>
    </cfRule>
  </conditionalFormatting>
  <conditionalFormatting sqref="J206:M206">
    <cfRule type="expression" dxfId="5545" priority="146">
      <formula>OR(F206=2,F206=3)</formula>
    </cfRule>
  </conditionalFormatting>
  <conditionalFormatting sqref="I207:P207">
    <cfRule type="expression" dxfId="5544" priority="145">
      <formula>OR(F206=2,F206=3)</formula>
    </cfRule>
  </conditionalFormatting>
  <conditionalFormatting sqref="Z209:AM209">
    <cfRule type="expression" dxfId="5543" priority="144">
      <formula>AND(Z209="",BA208=1)</formula>
    </cfRule>
  </conditionalFormatting>
  <conditionalFormatting sqref="J208:M208">
    <cfRule type="expression" dxfId="5542" priority="143">
      <formula>OR(F208=2,F208=3)</formula>
    </cfRule>
  </conditionalFormatting>
  <conditionalFormatting sqref="I209:P209">
    <cfRule type="expression" dxfId="5541" priority="142">
      <formula>OR(F208=2,F208=3)</formula>
    </cfRule>
  </conditionalFormatting>
  <conditionalFormatting sqref="Z211:AM211">
    <cfRule type="expression" dxfId="5540" priority="141">
      <formula>AND(Z211="",BA210=1)</formula>
    </cfRule>
  </conditionalFormatting>
  <conditionalFormatting sqref="J210:M210">
    <cfRule type="expression" dxfId="5539" priority="140">
      <formula>OR(F210=2,F210=3)</formula>
    </cfRule>
  </conditionalFormatting>
  <conditionalFormatting sqref="I211:P211">
    <cfRule type="expression" dxfId="5538" priority="139">
      <formula>OR(F210=2,F210=3)</formula>
    </cfRule>
  </conditionalFormatting>
  <conditionalFormatting sqref="Z213:AM213">
    <cfRule type="expression" dxfId="5537" priority="138">
      <formula>AND(Z213="",BA212=1)</formula>
    </cfRule>
  </conditionalFormatting>
  <conditionalFormatting sqref="J212:M212">
    <cfRule type="expression" dxfId="5536" priority="137">
      <formula>OR(F212=2,F212=3)</formula>
    </cfRule>
  </conditionalFormatting>
  <conditionalFormatting sqref="I213:P213">
    <cfRule type="expression" dxfId="5535" priority="136">
      <formula>OR(F212=2,F212=3)</formula>
    </cfRule>
  </conditionalFormatting>
  <conditionalFormatting sqref="Z99:AM99">
    <cfRule type="expression" dxfId="5534" priority="135">
      <formula>AND(Z99="",BA98=1)</formula>
    </cfRule>
  </conditionalFormatting>
  <conditionalFormatting sqref="J98:M98">
    <cfRule type="expression" dxfId="5533" priority="134">
      <formula>OR(F98=2,F98=3)</formula>
    </cfRule>
  </conditionalFormatting>
  <conditionalFormatting sqref="I99:P99">
    <cfRule type="expression" dxfId="5532" priority="133">
      <formula>OR(F98=2,F98=3)</formula>
    </cfRule>
  </conditionalFormatting>
  <conditionalFormatting sqref="Z101:AM101">
    <cfRule type="expression" dxfId="5531" priority="132">
      <formula>AND(Z101="",BA100=1)</formula>
    </cfRule>
  </conditionalFormatting>
  <conditionalFormatting sqref="J100:M100">
    <cfRule type="expression" dxfId="5530" priority="131">
      <formula>OR(F100=2,F100=3)</formula>
    </cfRule>
  </conditionalFormatting>
  <conditionalFormatting sqref="I101:P101">
    <cfRule type="expression" dxfId="5529" priority="130">
      <formula>OR(F100=2,F100=3)</formula>
    </cfRule>
  </conditionalFormatting>
  <conditionalFormatting sqref="Z103:AM103">
    <cfRule type="expression" dxfId="5528" priority="129">
      <formula>AND(Z103="",BA102=1)</formula>
    </cfRule>
  </conditionalFormatting>
  <conditionalFormatting sqref="J102:M102">
    <cfRule type="expression" dxfId="5527" priority="128">
      <formula>OR(F102=2,F102=3)</formula>
    </cfRule>
  </conditionalFormatting>
  <conditionalFormatting sqref="I103:P103">
    <cfRule type="expression" dxfId="5526" priority="127">
      <formula>OR(F102=2,F102=3)</formula>
    </cfRule>
  </conditionalFormatting>
  <conditionalFormatting sqref="Z105:AM105">
    <cfRule type="expression" dxfId="5525" priority="126">
      <formula>AND(Z105="",BA104=1)</formula>
    </cfRule>
  </conditionalFormatting>
  <conditionalFormatting sqref="J104:M104">
    <cfRule type="expression" dxfId="5524" priority="125">
      <formula>OR(F104=2,F104=3)</formula>
    </cfRule>
  </conditionalFormatting>
  <conditionalFormatting sqref="I105:P105">
    <cfRule type="expression" dxfId="5523" priority="124">
      <formula>OR(F104=2,F104=3)</formula>
    </cfRule>
  </conditionalFormatting>
  <conditionalFormatting sqref="Z107:AM107">
    <cfRule type="expression" dxfId="5522" priority="123">
      <formula>AND(Z107="",BA106=1)</formula>
    </cfRule>
  </conditionalFormatting>
  <conditionalFormatting sqref="J106:M106">
    <cfRule type="expression" dxfId="5521" priority="122">
      <formula>OR(F106=2,F106=3)</formula>
    </cfRule>
  </conditionalFormatting>
  <conditionalFormatting sqref="I107:P107">
    <cfRule type="expression" dxfId="5520" priority="121">
      <formula>OR(F106=2,F106=3)</formula>
    </cfRule>
  </conditionalFormatting>
  <conditionalFormatting sqref="Z109:AM109">
    <cfRule type="expression" dxfId="5519" priority="120">
      <formula>AND(Z109="",BA108=1)</formula>
    </cfRule>
  </conditionalFormatting>
  <conditionalFormatting sqref="J108:M108">
    <cfRule type="expression" dxfId="5518" priority="119">
      <formula>OR(F108=2,F108=3)</formula>
    </cfRule>
  </conditionalFormatting>
  <conditionalFormatting sqref="I109:P109">
    <cfRule type="expression" dxfId="5517" priority="118">
      <formula>OR(F108=2,F108=3)</formula>
    </cfRule>
  </conditionalFormatting>
  <conditionalFormatting sqref="Z111:AM111">
    <cfRule type="expression" dxfId="5516" priority="117">
      <formula>AND(Z111="",BA110=1)</formula>
    </cfRule>
  </conditionalFormatting>
  <conditionalFormatting sqref="J110:M110">
    <cfRule type="expression" dxfId="5515" priority="116">
      <formula>OR(F110=2,F110=3)</formula>
    </cfRule>
  </conditionalFormatting>
  <conditionalFormatting sqref="I111:P111">
    <cfRule type="expression" dxfId="5514" priority="115">
      <formula>OR(F110=2,F110=3)</formula>
    </cfRule>
  </conditionalFormatting>
  <conditionalFormatting sqref="Z113:AM113">
    <cfRule type="expression" dxfId="5513" priority="114">
      <formula>AND(Z113="",BA112=1)</formula>
    </cfRule>
  </conditionalFormatting>
  <conditionalFormatting sqref="J112:M112">
    <cfRule type="expression" dxfId="5512" priority="113">
      <formula>OR(F112=2,F112=3)</formula>
    </cfRule>
  </conditionalFormatting>
  <conditionalFormatting sqref="I113:P113">
    <cfRule type="expression" dxfId="5511" priority="112">
      <formula>OR(F112=2,F112=3)</formula>
    </cfRule>
  </conditionalFormatting>
  <conditionalFormatting sqref="Z115:AM115">
    <cfRule type="expression" dxfId="5510" priority="111">
      <formula>AND(Z115="",BA114=1)</formula>
    </cfRule>
  </conditionalFormatting>
  <conditionalFormatting sqref="J114:M114">
    <cfRule type="expression" dxfId="5509" priority="110">
      <formula>OR(F114=2,F114=3)</formula>
    </cfRule>
  </conditionalFormatting>
  <conditionalFormatting sqref="I115:P115">
    <cfRule type="expression" dxfId="5508" priority="109">
      <formula>OR(F114=2,F114=3)</formula>
    </cfRule>
  </conditionalFormatting>
  <conditionalFormatting sqref="Z117:AM117">
    <cfRule type="expression" dxfId="5507" priority="108">
      <formula>AND(Z117="",BA116=1)</formula>
    </cfRule>
  </conditionalFormatting>
  <conditionalFormatting sqref="J116:M116">
    <cfRule type="expression" dxfId="5506" priority="107">
      <formula>OR(F116=2,F116=3)</formula>
    </cfRule>
  </conditionalFormatting>
  <conditionalFormatting sqref="I117:P117">
    <cfRule type="expression" dxfId="5505" priority="106">
      <formula>OR(F116=2,F116=3)</formula>
    </cfRule>
  </conditionalFormatting>
  <conditionalFormatting sqref="Z119:AM119">
    <cfRule type="expression" dxfId="5504" priority="105">
      <formula>AND(Z119="",BA118=1)</formula>
    </cfRule>
  </conditionalFormatting>
  <conditionalFormatting sqref="J118:M118">
    <cfRule type="expression" dxfId="5503" priority="104">
      <formula>OR(F118=2,F118=3)</formula>
    </cfRule>
  </conditionalFormatting>
  <conditionalFormatting sqref="I119:P119">
    <cfRule type="expression" dxfId="5502" priority="103">
      <formula>OR(F118=2,F118=3)</formula>
    </cfRule>
  </conditionalFormatting>
  <conditionalFormatting sqref="Z121:AM121">
    <cfRule type="expression" dxfId="5501" priority="102">
      <formula>AND(Z121="",BA120=1)</formula>
    </cfRule>
  </conditionalFormatting>
  <conditionalFormatting sqref="J120:M120">
    <cfRule type="expression" dxfId="5500" priority="101">
      <formula>OR(F120=2,F120=3)</formula>
    </cfRule>
  </conditionalFormatting>
  <conditionalFormatting sqref="I121:P121">
    <cfRule type="expression" dxfId="5499" priority="100">
      <formula>OR(F120=2,F120=3)</formula>
    </cfRule>
  </conditionalFormatting>
  <conditionalFormatting sqref="Z123:AM123">
    <cfRule type="expression" dxfId="5498" priority="99">
      <formula>AND(Z123="",BA122=1)</formula>
    </cfRule>
  </conditionalFormatting>
  <conditionalFormatting sqref="J122:M122">
    <cfRule type="expression" dxfId="5497" priority="98">
      <formula>OR(F122=2,F122=3)</formula>
    </cfRule>
  </conditionalFormatting>
  <conditionalFormatting sqref="I123:P123">
    <cfRule type="expression" dxfId="5496" priority="97">
      <formula>OR(F122=2,F122=3)</formula>
    </cfRule>
  </conditionalFormatting>
  <conditionalFormatting sqref="Z125:AM125">
    <cfRule type="expression" dxfId="5495" priority="96">
      <formula>AND(Z125="",BA124=1)</formula>
    </cfRule>
  </conditionalFormatting>
  <conditionalFormatting sqref="J124:M124">
    <cfRule type="expression" dxfId="5494" priority="95">
      <formula>OR(F124=2,F124=3)</formula>
    </cfRule>
  </conditionalFormatting>
  <conditionalFormatting sqref="I125:P125">
    <cfRule type="expression" dxfId="5493" priority="94">
      <formula>OR(F124=2,F124=3)</formula>
    </cfRule>
  </conditionalFormatting>
  <conditionalFormatting sqref="Z127:AM127">
    <cfRule type="expression" dxfId="5492" priority="93">
      <formula>AND(Z127="",BA126=1)</formula>
    </cfRule>
  </conditionalFormatting>
  <conditionalFormatting sqref="J126:M126">
    <cfRule type="expression" dxfId="5491" priority="92">
      <formula>OR(F126=2,F126=3)</formula>
    </cfRule>
  </conditionalFormatting>
  <conditionalFormatting sqref="I127:P127">
    <cfRule type="expression" dxfId="5490" priority="91">
      <formula>OR(F126=2,F126=3)</formula>
    </cfRule>
  </conditionalFormatting>
  <conditionalFormatting sqref="Z142:AM142">
    <cfRule type="expression" dxfId="5489" priority="90">
      <formula>AND(Z142="",BA141=1)</formula>
    </cfRule>
  </conditionalFormatting>
  <conditionalFormatting sqref="J141:M141">
    <cfRule type="expression" dxfId="5488" priority="89">
      <formula>OR(F141=2,F141=3)</formula>
    </cfRule>
  </conditionalFormatting>
  <conditionalFormatting sqref="I142:P142">
    <cfRule type="expression" dxfId="5487" priority="88">
      <formula>OR(F141=2,F141=3)</formula>
    </cfRule>
  </conditionalFormatting>
  <conditionalFormatting sqref="Z144:AM144">
    <cfRule type="expression" dxfId="5486" priority="87">
      <formula>AND(Z144="",BA143=1)</formula>
    </cfRule>
  </conditionalFormatting>
  <conditionalFormatting sqref="J143:M143">
    <cfRule type="expression" dxfId="5485" priority="86">
      <formula>OR(F143=2,F143=3)</formula>
    </cfRule>
  </conditionalFormatting>
  <conditionalFormatting sqref="I144:P144">
    <cfRule type="expression" dxfId="5484" priority="85">
      <formula>OR(F143=2,F143=3)</formula>
    </cfRule>
  </conditionalFormatting>
  <conditionalFormatting sqref="Z146:AM146">
    <cfRule type="expression" dxfId="5483" priority="84">
      <formula>AND(Z146="",BA145=1)</formula>
    </cfRule>
  </conditionalFormatting>
  <conditionalFormatting sqref="J145:M145">
    <cfRule type="expression" dxfId="5482" priority="83">
      <formula>OR(F145=2,F145=3)</formula>
    </cfRule>
  </conditionalFormatting>
  <conditionalFormatting sqref="I146:P146">
    <cfRule type="expression" dxfId="5481" priority="82">
      <formula>OR(F145=2,F145=3)</formula>
    </cfRule>
  </conditionalFormatting>
  <conditionalFormatting sqref="Z148:AM148">
    <cfRule type="expression" dxfId="5480" priority="81">
      <formula>AND(Z148="",BA147=1)</formula>
    </cfRule>
  </conditionalFormatting>
  <conditionalFormatting sqref="J147:M147">
    <cfRule type="expression" dxfId="5479" priority="80">
      <formula>OR(F147=2,F147=3)</formula>
    </cfRule>
  </conditionalFormatting>
  <conditionalFormatting sqref="I148:P148">
    <cfRule type="expression" dxfId="5478" priority="79">
      <formula>OR(F147=2,F147=3)</formula>
    </cfRule>
  </conditionalFormatting>
  <conditionalFormatting sqref="Z150:AM150">
    <cfRule type="expression" dxfId="5477" priority="78">
      <formula>AND(Z150="",BA149=1)</formula>
    </cfRule>
  </conditionalFormatting>
  <conditionalFormatting sqref="J149:M149">
    <cfRule type="expression" dxfId="5476" priority="77">
      <formula>OR(F149=2,F149=3)</formula>
    </cfRule>
  </conditionalFormatting>
  <conditionalFormatting sqref="I150:P150">
    <cfRule type="expression" dxfId="5475" priority="76">
      <formula>OR(F149=2,F149=3)</formula>
    </cfRule>
  </conditionalFormatting>
  <conditionalFormatting sqref="Z152:AM152">
    <cfRule type="expression" dxfId="5474" priority="75">
      <formula>AND(Z152="",BA151=1)</formula>
    </cfRule>
  </conditionalFormatting>
  <conditionalFormatting sqref="J151:M151">
    <cfRule type="expression" dxfId="5473" priority="74">
      <formula>OR(F151=2,F151=3)</formula>
    </cfRule>
  </conditionalFormatting>
  <conditionalFormatting sqref="I152:P152">
    <cfRule type="expression" dxfId="5472" priority="73">
      <formula>OR(F151=2,F151=3)</formula>
    </cfRule>
  </conditionalFormatting>
  <conditionalFormatting sqref="Z154:AM154">
    <cfRule type="expression" dxfId="5471" priority="72">
      <formula>AND(Z154="",BA153=1)</formula>
    </cfRule>
  </conditionalFormatting>
  <conditionalFormatting sqref="J153:M153">
    <cfRule type="expression" dxfId="5470" priority="71">
      <formula>OR(F153=2,F153=3)</formula>
    </cfRule>
  </conditionalFormatting>
  <conditionalFormatting sqref="I154:P154">
    <cfRule type="expression" dxfId="5469" priority="70">
      <formula>OR(F153=2,F153=3)</formula>
    </cfRule>
  </conditionalFormatting>
  <conditionalFormatting sqref="Z156:AM156">
    <cfRule type="expression" dxfId="5468" priority="69">
      <formula>AND(Z156="",BA155=1)</formula>
    </cfRule>
  </conditionalFormatting>
  <conditionalFormatting sqref="J155:M155">
    <cfRule type="expression" dxfId="5467" priority="68">
      <formula>OR(F155=2,F155=3)</formula>
    </cfRule>
  </conditionalFormatting>
  <conditionalFormatting sqref="I156:P156">
    <cfRule type="expression" dxfId="5466" priority="67">
      <formula>OR(F155=2,F155=3)</formula>
    </cfRule>
  </conditionalFormatting>
  <conditionalFormatting sqref="Z158:AM158">
    <cfRule type="expression" dxfId="5465" priority="66">
      <formula>AND(Z158="",BA157=1)</formula>
    </cfRule>
  </conditionalFormatting>
  <conditionalFormatting sqref="J157:M157">
    <cfRule type="expression" dxfId="5464" priority="65">
      <formula>OR(F157=2,F157=3)</formula>
    </cfRule>
  </conditionalFormatting>
  <conditionalFormatting sqref="I158:P158">
    <cfRule type="expression" dxfId="5463" priority="64">
      <formula>OR(F157=2,F157=3)</formula>
    </cfRule>
  </conditionalFormatting>
  <conditionalFormatting sqref="Z160:AM160">
    <cfRule type="expression" dxfId="5462" priority="63">
      <formula>AND(Z160="",BA159=1)</formula>
    </cfRule>
  </conditionalFormatting>
  <conditionalFormatting sqref="J159:M159">
    <cfRule type="expression" dxfId="5461" priority="62">
      <formula>OR(F159=2,F159=3)</formula>
    </cfRule>
  </conditionalFormatting>
  <conditionalFormatting sqref="I160:P160">
    <cfRule type="expression" dxfId="5460" priority="61">
      <formula>OR(F159=2,F159=3)</formula>
    </cfRule>
  </conditionalFormatting>
  <conditionalFormatting sqref="Z162:AM162">
    <cfRule type="expression" dxfId="5459" priority="60">
      <formula>AND(Z162="",BA161=1)</formula>
    </cfRule>
  </conditionalFormatting>
  <conditionalFormatting sqref="J161:M161">
    <cfRule type="expression" dxfId="5458" priority="59">
      <formula>OR(F161=2,F161=3)</formula>
    </cfRule>
  </conditionalFormatting>
  <conditionalFormatting sqref="I162:P162">
    <cfRule type="expression" dxfId="5457" priority="58">
      <formula>OR(F161=2,F161=3)</formula>
    </cfRule>
  </conditionalFormatting>
  <conditionalFormatting sqref="Z164:AM164">
    <cfRule type="expression" dxfId="5456" priority="57">
      <formula>AND(Z164="",BA163=1)</formula>
    </cfRule>
  </conditionalFormatting>
  <conditionalFormatting sqref="J163:M163">
    <cfRule type="expression" dxfId="5455" priority="56">
      <formula>OR(F163=2,F163=3)</formula>
    </cfRule>
  </conditionalFormatting>
  <conditionalFormatting sqref="I164:P164">
    <cfRule type="expression" dxfId="5454" priority="55">
      <formula>OR(F163=2,F163=3)</formula>
    </cfRule>
  </conditionalFormatting>
  <conditionalFormatting sqref="Z166:AM166">
    <cfRule type="expression" dxfId="5453" priority="54">
      <formula>AND(Z166="",BA165=1)</formula>
    </cfRule>
  </conditionalFormatting>
  <conditionalFormatting sqref="J165:M165">
    <cfRule type="expression" dxfId="5452" priority="53">
      <formula>OR(F165=2,F165=3)</formula>
    </cfRule>
  </conditionalFormatting>
  <conditionalFormatting sqref="I166:P166">
    <cfRule type="expression" dxfId="5451" priority="52">
      <formula>OR(F165=2,F165=3)</formula>
    </cfRule>
  </conditionalFormatting>
  <conditionalFormatting sqref="Z168:AM168">
    <cfRule type="expression" dxfId="5450" priority="51">
      <formula>AND(Z168="",BA167=1)</formula>
    </cfRule>
  </conditionalFormatting>
  <conditionalFormatting sqref="J167:M167">
    <cfRule type="expression" dxfId="5449" priority="50">
      <formula>OR(F167=2,F167=3)</formula>
    </cfRule>
  </conditionalFormatting>
  <conditionalFormatting sqref="I168:P168">
    <cfRule type="expression" dxfId="5448" priority="49">
      <formula>OR(F167=2,F167=3)</formula>
    </cfRule>
  </conditionalFormatting>
  <conditionalFormatting sqref="Z170:AM170">
    <cfRule type="expression" dxfId="5447" priority="48">
      <formula>AND(Z170="",BA169=1)</formula>
    </cfRule>
  </conditionalFormatting>
  <conditionalFormatting sqref="J169:M169">
    <cfRule type="expression" dxfId="5446" priority="47">
      <formula>OR(F169=2,F169=3)</formula>
    </cfRule>
  </conditionalFormatting>
  <conditionalFormatting sqref="I170:P170">
    <cfRule type="expression" dxfId="5445" priority="46">
      <formula>OR(F169=2,F169=3)</formula>
    </cfRule>
  </conditionalFormatting>
  <conditionalFormatting sqref="Z56:AM56">
    <cfRule type="expression" dxfId="5444" priority="45">
      <formula>AND(Z56="",BA55=1)</formula>
    </cfRule>
  </conditionalFormatting>
  <conditionalFormatting sqref="J55:M55">
    <cfRule type="expression" dxfId="5443" priority="44">
      <formula>OR(F55=2,F55=3)</formula>
    </cfRule>
  </conditionalFormatting>
  <conditionalFormatting sqref="I56:P56">
    <cfRule type="expression" dxfId="5442" priority="43">
      <formula>OR(F55=2,F55=3)</formula>
    </cfRule>
  </conditionalFormatting>
  <conditionalFormatting sqref="Z58:AM58">
    <cfRule type="expression" dxfId="5441" priority="42">
      <formula>AND(Z58="",BA57=1)</formula>
    </cfRule>
  </conditionalFormatting>
  <conditionalFormatting sqref="J57:M57">
    <cfRule type="expression" dxfId="5440" priority="41">
      <formula>OR(F57=2,F57=3)</formula>
    </cfRule>
  </conditionalFormatting>
  <conditionalFormatting sqref="I58:P58">
    <cfRule type="expression" dxfId="5439" priority="40">
      <formula>OR(F57=2,F57=3)</formula>
    </cfRule>
  </conditionalFormatting>
  <conditionalFormatting sqref="Z60:AM60">
    <cfRule type="expression" dxfId="5438" priority="39">
      <formula>AND(Z60="",BA59=1)</formula>
    </cfRule>
  </conditionalFormatting>
  <conditionalFormatting sqref="J59:M59">
    <cfRule type="expression" dxfId="5437" priority="38">
      <formula>OR(F59=2,F59=3)</formula>
    </cfRule>
  </conditionalFormatting>
  <conditionalFormatting sqref="I60:P60">
    <cfRule type="expression" dxfId="5436" priority="37">
      <formula>OR(F59=2,F59=3)</formula>
    </cfRule>
  </conditionalFormatting>
  <conditionalFormatting sqref="Z62:AM62">
    <cfRule type="expression" dxfId="5435" priority="36">
      <formula>AND(Z62="",BA61=1)</formula>
    </cfRule>
  </conditionalFormatting>
  <conditionalFormatting sqref="J61:M61">
    <cfRule type="expression" dxfId="5434" priority="35">
      <formula>OR(F61=2,F61=3)</formula>
    </cfRule>
  </conditionalFormatting>
  <conditionalFormatting sqref="I62:P62">
    <cfRule type="expression" dxfId="5433" priority="34">
      <formula>OR(F61=2,F61=3)</formula>
    </cfRule>
  </conditionalFormatting>
  <conditionalFormatting sqref="Z64:AM64">
    <cfRule type="expression" dxfId="5432" priority="33">
      <formula>AND(Z64="",BA63=1)</formula>
    </cfRule>
  </conditionalFormatting>
  <conditionalFormatting sqref="J63:M63">
    <cfRule type="expression" dxfId="5431" priority="32">
      <formula>OR(F63=2,F63=3)</formula>
    </cfRule>
  </conditionalFormatting>
  <conditionalFormatting sqref="I64:P64">
    <cfRule type="expression" dxfId="5430" priority="31">
      <formula>OR(F63=2,F63=3)</formula>
    </cfRule>
  </conditionalFormatting>
  <conditionalFormatting sqref="Z66:AM66">
    <cfRule type="expression" dxfId="5429" priority="30">
      <formula>AND(Z66="",BA65=1)</formula>
    </cfRule>
  </conditionalFormatting>
  <conditionalFormatting sqref="J65:M65">
    <cfRule type="expression" dxfId="5428" priority="29">
      <formula>OR(F65=2,F65=3)</formula>
    </cfRule>
  </conditionalFormatting>
  <conditionalFormatting sqref="I66:P66">
    <cfRule type="expression" dxfId="5427" priority="28">
      <formula>OR(F65=2,F65=3)</formula>
    </cfRule>
  </conditionalFormatting>
  <conditionalFormatting sqref="Z68:AM68">
    <cfRule type="expression" dxfId="5426" priority="27">
      <formula>AND(Z68="",BA67=1)</formula>
    </cfRule>
  </conditionalFormatting>
  <conditionalFormatting sqref="J67:M67">
    <cfRule type="expression" dxfId="5425" priority="26">
      <formula>OR(F67=2,F67=3)</formula>
    </cfRule>
  </conditionalFormatting>
  <conditionalFormatting sqref="I68:P68">
    <cfRule type="expression" dxfId="5424" priority="25">
      <formula>OR(F67=2,F67=3)</formula>
    </cfRule>
  </conditionalFormatting>
  <conditionalFormatting sqref="Z70:AM70">
    <cfRule type="expression" dxfId="5423" priority="24">
      <formula>AND(Z70="",BA69=1)</formula>
    </cfRule>
  </conditionalFormatting>
  <conditionalFormatting sqref="J69:M69">
    <cfRule type="expression" dxfId="5422" priority="23">
      <formula>OR(F69=2,F69=3)</formula>
    </cfRule>
  </conditionalFormatting>
  <conditionalFormatting sqref="I70:P70">
    <cfRule type="expression" dxfId="5421" priority="22">
      <formula>OR(F69=2,F69=3)</formula>
    </cfRule>
  </conditionalFormatting>
  <conditionalFormatting sqref="Z72:AM72">
    <cfRule type="expression" dxfId="5420" priority="21">
      <formula>AND(Z72="",BA71=1)</formula>
    </cfRule>
  </conditionalFormatting>
  <conditionalFormatting sqref="J71:M71">
    <cfRule type="expression" dxfId="5419" priority="20">
      <formula>OR(F71=2,F71=3)</formula>
    </cfRule>
  </conditionalFormatting>
  <conditionalFormatting sqref="I72:P72">
    <cfRule type="expression" dxfId="5418" priority="19">
      <formula>OR(F71=2,F71=3)</formula>
    </cfRule>
  </conditionalFormatting>
  <conditionalFormatting sqref="Z74:AM74">
    <cfRule type="expression" dxfId="5417" priority="18">
      <formula>AND(Z74="",BA73=1)</formula>
    </cfRule>
  </conditionalFormatting>
  <conditionalFormatting sqref="J73:M73">
    <cfRule type="expression" dxfId="5416" priority="17">
      <formula>OR(F73=2,F73=3)</formula>
    </cfRule>
  </conditionalFormatting>
  <conditionalFormatting sqref="I74:P74">
    <cfRule type="expression" dxfId="5415" priority="16">
      <formula>OR(F73=2,F73=3)</formula>
    </cfRule>
  </conditionalFormatting>
  <conditionalFormatting sqref="Z76:AM76">
    <cfRule type="expression" dxfId="5414" priority="15">
      <formula>AND(Z76="",BA75=1)</formula>
    </cfRule>
  </conditionalFormatting>
  <conditionalFormatting sqref="J75:M75">
    <cfRule type="expression" dxfId="5413" priority="14">
      <formula>OR(F75=2,F75=3)</formula>
    </cfRule>
  </conditionalFormatting>
  <conditionalFormatting sqref="I76:P76">
    <cfRule type="expression" dxfId="5412" priority="13">
      <formula>OR(F75=2,F75=3)</formula>
    </cfRule>
  </conditionalFormatting>
  <conditionalFormatting sqref="Z78:AM78">
    <cfRule type="expression" dxfId="5411" priority="12">
      <formula>AND(Z78="",BA77=1)</formula>
    </cfRule>
  </conditionalFormatting>
  <conditionalFormatting sqref="J77:M77">
    <cfRule type="expression" dxfId="5410" priority="11">
      <formula>OR(F77=2,F77=3)</formula>
    </cfRule>
  </conditionalFormatting>
  <conditionalFormatting sqref="I78:P78">
    <cfRule type="expression" dxfId="5409" priority="10">
      <formula>OR(F77=2,F77=3)</formula>
    </cfRule>
  </conditionalFormatting>
  <conditionalFormatting sqref="Z80:AM80">
    <cfRule type="expression" dxfId="5408" priority="9">
      <formula>AND(Z80="",BA79=1)</formula>
    </cfRule>
  </conditionalFormatting>
  <conditionalFormatting sqref="J79:M79">
    <cfRule type="expression" dxfId="5407" priority="8">
      <formula>OR(F79=2,F79=3)</formula>
    </cfRule>
  </conditionalFormatting>
  <conditionalFormatting sqref="I80:P80">
    <cfRule type="expression" dxfId="5406" priority="7">
      <formula>OR(F79=2,F79=3)</formula>
    </cfRule>
  </conditionalFormatting>
  <conditionalFormatting sqref="Z82:AM82">
    <cfRule type="expression" dxfId="5405" priority="6">
      <formula>AND(Z82="",BA81=1)</formula>
    </cfRule>
  </conditionalFormatting>
  <conditionalFormatting sqref="J81:M81">
    <cfRule type="expression" dxfId="5404" priority="5">
      <formula>OR(F81=2,F81=3)</formula>
    </cfRule>
  </conditionalFormatting>
  <conditionalFormatting sqref="I82:P82">
    <cfRule type="expression" dxfId="5403" priority="4">
      <formula>OR(F81=2,F81=3)</formula>
    </cfRule>
  </conditionalFormatting>
  <conditionalFormatting sqref="Z84:AM84">
    <cfRule type="expression" dxfId="5402" priority="3">
      <formula>AND(Z84="",BA83=1)</formula>
    </cfRule>
  </conditionalFormatting>
  <conditionalFormatting sqref="J83:M83">
    <cfRule type="expression" dxfId="5401" priority="2">
      <formula>OR(F83=2,F83=3)</formula>
    </cfRule>
  </conditionalFormatting>
  <conditionalFormatting sqref="I84:P84">
    <cfRule type="expression" dxfId="540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B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B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B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B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B00-000004000000}">
      <formula1>"1,2,3"</formula1>
    </dataValidation>
    <dataValidation type="whole" imeMode="off" allowBlank="1" showInputMessage="1" showErrorMessage="1" error="1~31までの数字をご入力ください。" sqref="B141:C170 B12:C41 B184:C213 B98:C127 B55:C84" xr:uid="{00000000-0002-0000-0B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B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B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B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B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B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7</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00701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00702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00703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00704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00705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00706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00707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00708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00709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00710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00711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00712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00713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00714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00715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00716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00717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00718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00719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00720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00721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00722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00723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00724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00725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00726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00727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00728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00729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00730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00731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00732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00733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00734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00735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00736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00737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00738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00739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00740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00741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00742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00743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00744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00745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00746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00747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00748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00749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00750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00751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00752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00753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00754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00755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00756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00757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00758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00759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00760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00761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00762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00763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00764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00765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00766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00767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00768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00769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00770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00771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00772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00773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00774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00775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5399" priority="225">
      <formula>AND(Z13="",BA12=1)</formula>
    </cfRule>
  </conditionalFormatting>
  <conditionalFormatting sqref="J12:M12">
    <cfRule type="expression" dxfId="5398" priority="224">
      <formula>OR(F12=2,F12=3)</formula>
    </cfRule>
  </conditionalFormatting>
  <conditionalFormatting sqref="I13:P13">
    <cfRule type="expression" dxfId="5397" priority="223">
      <formula>OR(F12=2,F12=3)</formula>
    </cfRule>
  </conditionalFormatting>
  <conditionalFormatting sqref="Z15:AM15">
    <cfRule type="expression" dxfId="5396" priority="222">
      <formula>AND(Z15="",BA14=1)</formula>
    </cfRule>
  </conditionalFormatting>
  <conditionalFormatting sqref="J14:M14">
    <cfRule type="expression" dxfId="5395" priority="221">
      <formula>OR(F14=2,F14=3)</formula>
    </cfRule>
  </conditionalFormatting>
  <conditionalFormatting sqref="I15:P15">
    <cfRule type="expression" dxfId="5394" priority="220">
      <formula>OR(F14=2,F14=3)</formula>
    </cfRule>
  </conditionalFormatting>
  <conditionalFormatting sqref="Z17:AM17">
    <cfRule type="expression" dxfId="5393" priority="219">
      <formula>AND(Z17="",BA16=1)</formula>
    </cfRule>
  </conditionalFormatting>
  <conditionalFormatting sqref="J16:M16">
    <cfRule type="expression" dxfId="5392" priority="218">
      <formula>OR(F16=2,F16=3)</formula>
    </cfRule>
  </conditionalFormatting>
  <conditionalFormatting sqref="I17:P17">
    <cfRule type="expression" dxfId="5391" priority="217">
      <formula>OR(F16=2,F16=3)</formula>
    </cfRule>
  </conditionalFormatting>
  <conditionalFormatting sqref="Z19:AM19">
    <cfRule type="expression" dxfId="5390" priority="216">
      <formula>AND(Z19="",BA18=1)</formula>
    </cfRule>
  </conditionalFormatting>
  <conditionalFormatting sqref="J18:M18">
    <cfRule type="expression" dxfId="5389" priority="215">
      <formula>OR(F18=2,F18=3)</formula>
    </cfRule>
  </conditionalFormatting>
  <conditionalFormatting sqref="I19:P19">
    <cfRule type="expression" dxfId="5388" priority="214">
      <formula>OR(F18=2,F18=3)</formula>
    </cfRule>
  </conditionalFormatting>
  <conditionalFormatting sqref="Z21:AM21">
    <cfRule type="expression" dxfId="5387" priority="213">
      <formula>AND(Z21="",BA20=1)</formula>
    </cfRule>
  </conditionalFormatting>
  <conditionalFormatting sqref="J20:M20">
    <cfRule type="expression" dxfId="5386" priority="212">
      <formula>OR(F20=2,F20=3)</formula>
    </cfRule>
  </conditionalFormatting>
  <conditionalFormatting sqref="I21:P21">
    <cfRule type="expression" dxfId="5385" priority="211">
      <formula>OR(F20=2,F20=3)</formula>
    </cfRule>
  </conditionalFormatting>
  <conditionalFormatting sqref="Z23:AM23">
    <cfRule type="expression" dxfId="5384" priority="210">
      <formula>AND(Z23="",BA22=1)</formula>
    </cfRule>
  </conditionalFormatting>
  <conditionalFormatting sqref="J22:M22">
    <cfRule type="expression" dxfId="5383" priority="209">
      <formula>OR(F22=2,F22=3)</formula>
    </cfRule>
  </conditionalFormatting>
  <conditionalFormatting sqref="I23:P23">
    <cfRule type="expression" dxfId="5382" priority="208">
      <formula>OR(F22=2,F22=3)</formula>
    </cfRule>
  </conditionalFormatting>
  <conditionalFormatting sqref="Z25:AM25">
    <cfRule type="expression" dxfId="5381" priority="207">
      <formula>AND(Z25="",BA24=1)</formula>
    </cfRule>
  </conditionalFormatting>
  <conditionalFormatting sqref="J24:M24">
    <cfRule type="expression" dxfId="5380" priority="206">
      <formula>OR(F24=2,F24=3)</formula>
    </cfRule>
  </conditionalFormatting>
  <conditionalFormatting sqref="I25:P25">
    <cfRule type="expression" dxfId="5379" priority="205">
      <formula>OR(F24=2,F24=3)</formula>
    </cfRule>
  </conditionalFormatting>
  <conditionalFormatting sqref="Z27:AM27">
    <cfRule type="expression" dxfId="5378" priority="204">
      <formula>AND(Z27="",BA26=1)</formula>
    </cfRule>
  </conditionalFormatting>
  <conditionalFormatting sqref="J26:M26">
    <cfRule type="expression" dxfId="5377" priority="203">
      <formula>OR(F26=2,F26=3)</formula>
    </cfRule>
  </conditionalFormatting>
  <conditionalFormatting sqref="I27:P27">
    <cfRule type="expression" dxfId="5376" priority="202">
      <formula>OR(F26=2,F26=3)</formula>
    </cfRule>
  </conditionalFormatting>
  <conditionalFormatting sqref="Z29:AM29">
    <cfRule type="expression" dxfId="5375" priority="201">
      <formula>AND(Z29="",BA28=1)</formula>
    </cfRule>
  </conditionalFormatting>
  <conditionalFormatting sqref="J28:M28">
    <cfRule type="expression" dxfId="5374" priority="200">
      <formula>OR(F28=2,F28=3)</formula>
    </cfRule>
  </conditionalFormatting>
  <conditionalFormatting sqref="I29:P29">
    <cfRule type="expression" dxfId="5373" priority="199">
      <formula>OR(F28=2,F28=3)</formula>
    </cfRule>
  </conditionalFormatting>
  <conditionalFormatting sqref="Z31:AM31">
    <cfRule type="expression" dxfId="5372" priority="198">
      <formula>AND(Z31="",BA30=1)</formula>
    </cfRule>
  </conditionalFormatting>
  <conditionalFormatting sqref="J30:M30">
    <cfRule type="expression" dxfId="5371" priority="197">
      <formula>OR(F30=2,F30=3)</formula>
    </cfRule>
  </conditionalFormatting>
  <conditionalFormatting sqref="I31:P31">
    <cfRule type="expression" dxfId="5370" priority="196">
      <formula>OR(F30=2,F30=3)</formula>
    </cfRule>
  </conditionalFormatting>
  <conditionalFormatting sqref="Z33:AM33">
    <cfRule type="expression" dxfId="5369" priority="195">
      <formula>AND(Z33="",BA32=1)</formula>
    </cfRule>
  </conditionalFormatting>
  <conditionalFormatting sqref="J32:M32">
    <cfRule type="expression" dxfId="5368" priority="194">
      <formula>OR(F32=2,F32=3)</formula>
    </cfRule>
  </conditionalFormatting>
  <conditionalFormatting sqref="I33:P33">
    <cfRule type="expression" dxfId="5367" priority="193">
      <formula>OR(F32=2,F32=3)</formula>
    </cfRule>
  </conditionalFormatting>
  <conditionalFormatting sqref="Z35:AM35">
    <cfRule type="expression" dxfId="5366" priority="192">
      <formula>AND(Z35="",BA34=1)</formula>
    </cfRule>
  </conditionalFormatting>
  <conditionalFormatting sqref="J34:M34">
    <cfRule type="expression" dxfId="5365" priority="191">
      <formula>OR(F34=2,F34=3)</formula>
    </cfRule>
  </conditionalFormatting>
  <conditionalFormatting sqref="I35:P35">
    <cfRule type="expression" dxfId="5364" priority="190">
      <formula>OR(F34=2,F34=3)</formula>
    </cfRule>
  </conditionalFormatting>
  <conditionalFormatting sqref="Z37:AM37">
    <cfRule type="expression" dxfId="5363" priority="189">
      <formula>AND(Z37="",BA36=1)</formula>
    </cfRule>
  </conditionalFormatting>
  <conditionalFormatting sqref="J36:M36">
    <cfRule type="expression" dxfId="5362" priority="188">
      <formula>OR(F36=2,F36=3)</formula>
    </cfRule>
  </conditionalFormatting>
  <conditionalFormatting sqref="I37:P37">
    <cfRule type="expression" dxfId="5361" priority="187">
      <formula>OR(F36=2,F36=3)</formula>
    </cfRule>
  </conditionalFormatting>
  <conditionalFormatting sqref="Z39:AM39">
    <cfRule type="expression" dxfId="5360" priority="186">
      <formula>AND(Z39="",BA38=1)</formula>
    </cfRule>
  </conditionalFormatting>
  <conditionalFormatting sqref="J38:M38">
    <cfRule type="expression" dxfId="5359" priority="185">
      <formula>OR(F38=2,F38=3)</formula>
    </cfRule>
  </conditionalFormatting>
  <conditionalFormatting sqref="I39:P39">
    <cfRule type="expression" dxfId="5358" priority="184">
      <formula>OR(F38=2,F38=3)</formula>
    </cfRule>
  </conditionalFormatting>
  <conditionalFormatting sqref="Z41:AM41">
    <cfRule type="expression" dxfId="5357" priority="183">
      <formula>AND(Z41="",BA40=1)</formula>
    </cfRule>
  </conditionalFormatting>
  <conditionalFormatting sqref="J40:M40">
    <cfRule type="expression" dxfId="5356" priority="182">
      <formula>OR(F40=2,F40=3)</formula>
    </cfRule>
  </conditionalFormatting>
  <conditionalFormatting sqref="I41:P41">
    <cfRule type="expression" dxfId="5355" priority="181">
      <formula>OR(F40=2,F40=3)</formula>
    </cfRule>
  </conditionalFormatting>
  <conditionalFormatting sqref="Z185:AM185">
    <cfRule type="expression" dxfId="5354" priority="180">
      <formula>AND(Z185="",BA184=1)</formula>
    </cfRule>
  </conditionalFormatting>
  <conditionalFormatting sqref="J184:M184">
    <cfRule type="expression" dxfId="5353" priority="179">
      <formula>OR(F184=2,F184=3)</formula>
    </cfRule>
  </conditionalFormatting>
  <conditionalFormatting sqref="I185:P185">
    <cfRule type="expression" dxfId="5352" priority="178">
      <formula>OR(F184=2,F184=3)</formula>
    </cfRule>
  </conditionalFormatting>
  <conditionalFormatting sqref="Z187:AM187">
    <cfRule type="expression" dxfId="5351" priority="177">
      <formula>AND(Z187="",BA186=1)</formula>
    </cfRule>
  </conditionalFormatting>
  <conditionalFormatting sqref="J186:M186">
    <cfRule type="expression" dxfId="5350" priority="176">
      <formula>OR(F186=2,F186=3)</formula>
    </cfRule>
  </conditionalFormatting>
  <conditionalFormatting sqref="I187:P187">
    <cfRule type="expression" dxfId="5349" priority="175">
      <formula>OR(F186=2,F186=3)</formula>
    </cfRule>
  </conditionalFormatting>
  <conditionalFormatting sqref="Z189:AM189">
    <cfRule type="expression" dxfId="5348" priority="174">
      <formula>AND(Z189="",BA188=1)</formula>
    </cfRule>
  </conditionalFormatting>
  <conditionalFormatting sqref="J188:M188">
    <cfRule type="expression" dxfId="5347" priority="173">
      <formula>OR(F188=2,F188=3)</formula>
    </cfRule>
  </conditionalFormatting>
  <conditionalFormatting sqref="I189:P189">
    <cfRule type="expression" dxfId="5346" priority="172">
      <formula>OR(F188=2,F188=3)</formula>
    </cfRule>
  </conditionalFormatting>
  <conditionalFormatting sqref="Z191:AM191">
    <cfRule type="expression" dxfId="5345" priority="171">
      <formula>AND(Z191="",BA190=1)</formula>
    </cfRule>
  </conditionalFormatting>
  <conditionalFormatting sqref="J190:M190">
    <cfRule type="expression" dxfId="5344" priority="170">
      <formula>OR(F190=2,F190=3)</formula>
    </cfRule>
  </conditionalFormatting>
  <conditionalFormatting sqref="I191:P191">
    <cfRule type="expression" dxfId="5343" priority="169">
      <formula>OR(F190=2,F190=3)</formula>
    </cfRule>
  </conditionalFormatting>
  <conditionalFormatting sqref="Z193:AM193">
    <cfRule type="expression" dxfId="5342" priority="168">
      <formula>AND(Z193="",BA192=1)</formula>
    </cfRule>
  </conditionalFormatting>
  <conditionalFormatting sqref="J192:M192">
    <cfRule type="expression" dxfId="5341" priority="167">
      <formula>OR(F192=2,F192=3)</formula>
    </cfRule>
  </conditionalFormatting>
  <conditionalFormatting sqref="I193:P193">
    <cfRule type="expression" dxfId="5340" priority="166">
      <formula>OR(F192=2,F192=3)</formula>
    </cfRule>
  </conditionalFormatting>
  <conditionalFormatting sqref="Z195:AM195">
    <cfRule type="expression" dxfId="5339" priority="165">
      <formula>AND(Z195="",BA194=1)</formula>
    </cfRule>
  </conditionalFormatting>
  <conditionalFormatting sqref="J194:M194">
    <cfRule type="expression" dxfId="5338" priority="164">
      <formula>OR(F194=2,F194=3)</formula>
    </cfRule>
  </conditionalFormatting>
  <conditionalFormatting sqref="I195:P195">
    <cfRule type="expression" dxfId="5337" priority="163">
      <formula>OR(F194=2,F194=3)</formula>
    </cfRule>
  </conditionalFormatting>
  <conditionalFormatting sqref="Z197:AM197">
    <cfRule type="expression" dxfId="5336" priority="162">
      <formula>AND(Z197="",BA196=1)</formula>
    </cfRule>
  </conditionalFormatting>
  <conditionalFormatting sqref="J196:M196">
    <cfRule type="expression" dxfId="5335" priority="161">
      <formula>OR(F196=2,F196=3)</formula>
    </cfRule>
  </conditionalFormatting>
  <conditionalFormatting sqref="I197:P197">
    <cfRule type="expression" dxfId="5334" priority="160">
      <formula>OR(F196=2,F196=3)</formula>
    </cfRule>
  </conditionalFormatting>
  <conditionalFormatting sqref="Z199:AM199">
    <cfRule type="expression" dxfId="5333" priority="159">
      <formula>AND(Z199="",BA198=1)</formula>
    </cfRule>
  </conditionalFormatting>
  <conditionalFormatting sqref="J198:M198">
    <cfRule type="expression" dxfId="5332" priority="158">
      <formula>OR(F198=2,F198=3)</formula>
    </cfRule>
  </conditionalFormatting>
  <conditionalFormatting sqref="I199:P199">
    <cfRule type="expression" dxfId="5331" priority="157">
      <formula>OR(F198=2,F198=3)</formula>
    </cfRule>
  </conditionalFormatting>
  <conditionalFormatting sqref="Z201:AM201">
    <cfRule type="expression" dxfId="5330" priority="156">
      <formula>AND(Z201="",BA200=1)</formula>
    </cfRule>
  </conditionalFormatting>
  <conditionalFormatting sqref="J200:M200">
    <cfRule type="expression" dxfId="5329" priority="155">
      <formula>OR(F200=2,F200=3)</formula>
    </cfRule>
  </conditionalFormatting>
  <conditionalFormatting sqref="I201:P201">
    <cfRule type="expression" dxfId="5328" priority="154">
      <formula>OR(F200=2,F200=3)</formula>
    </cfRule>
  </conditionalFormatting>
  <conditionalFormatting sqref="Z203:AM203">
    <cfRule type="expression" dxfId="5327" priority="153">
      <formula>AND(Z203="",BA202=1)</formula>
    </cfRule>
  </conditionalFormatting>
  <conditionalFormatting sqref="J202:M202">
    <cfRule type="expression" dxfId="5326" priority="152">
      <formula>OR(F202=2,F202=3)</formula>
    </cfRule>
  </conditionalFormatting>
  <conditionalFormatting sqref="I203:P203">
    <cfRule type="expression" dxfId="5325" priority="151">
      <formula>OR(F202=2,F202=3)</formula>
    </cfRule>
  </conditionalFormatting>
  <conditionalFormatting sqref="Z205:AM205">
    <cfRule type="expression" dxfId="5324" priority="150">
      <formula>AND(Z205="",BA204=1)</formula>
    </cfRule>
  </conditionalFormatting>
  <conditionalFormatting sqref="J204:M204">
    <cfRule type="expression" dxfId="5323" priority="149">
      <formula>OR(F204=2,F204=3)</formula>
    </cfRule>
  </conditionalFormatting>
  <conditionalFormatting sqref="I205:P205">
    <cfRule type="expression" dxfId="5322" priority="148">
      <formula>OR(F204=2,F204=3)</formula>
    </cfRule>
  </conditionalFormatting>
  <conditionalFormatting sqref="Z207:AM207">
    <cfRule type="expression" dxfId="5321" priority="147">
      <formula>AND(Z207="",BA206=1)</formula>
    </cfRule>
  </conditionalFormatting>
  <conditionalFormatting sqref="J206:M206">
    <cfRule type="expression" dxfId="5320" priority="146">
      <formula>OR(F206=2,F206=3)</formula>
    </cfRule>
  </conditionalFormatting>
  <conditionalFormatting sqref="I207:P207">
    <cfRule type="expression" dxfId="5319" priority="145">
      <formula>OR(F206=2,F206=3)</formula>
    </cfRule>
  </conditionalFormatting>
  <conditionalFormatting sqref="Z209:AM209">
    <cfRule type="expression" dxfId="5318" priority="144">
      <formula>AND(Z209="",BA208=1)</formula>
    </cfRule>
  </conditionalFormatting>
  <conditionalFormatting sqref="J208:M208">
    <cfRule type="expression" dxfId="5317" priority="143">
      <formula>OR(F208=2,F208=3)</formula>
    </cfRule>
  </conditionalFormatting>
  <conditionalFormatting sqref="I209:P209">
    <cfRule type="expression" dxfId="5316" priority="142">
      <formula>OR(F208=2,F208=3)</formula>
    </cfRule>
  </conditionalFormatting>
  <conditionalFormatting sqref="Z211:AM211">
    <cfRule type="expression" dxfId="5315" priority="141">
      <formula>AND(Z211="",BA210=1)</formula>
    </cfRule>
  </conditionalFormatting>
  <conditionalFormatting sqref="J210:M210">
    <cfRule type="expression" dxfId="5314" priority="140">
      <formula>OR(F210=2,F210=3)</formula>
    </cfRule>
  </conditionalFormatting>
  <conditionalFormatting sqref="I211:P211">
    <cfRule type="expression" dxfId="5313" priority="139">
      <formula>OR(F210=2,F210=3)</formula>
    </cfRule>
  </conditionalFormatting>
  <conditionalFormatting sqref="Z213:AM213">
    <cfRule type="expression" dxfId="5312" priority="138">
      <formula>AND(Z213="",BA212=1)</formula>
    </cfRule>
  </conditionalFormatting>
  <conditionalFormatting sqref="J212:M212">
    <cfRule type="expression" dxfId="5311" priority="137">
      <formula>OR(F212=2,F212=3)</formula>
    </cfRule>
  </conditionalFormatting>
  <conditionalFormatting sqref="I213:P213">
    <cfRule type="expression" dxfId="5310" priority="136">
      <formula>OR(F212=2,F212=3)</formula>
    </cfRule>
  </conditionalFormatting>
  <conditionalFormatting sqref="Z99:AM99">
    <cfRule type="expression" dxfId="5309" priority="135">
      <formula>AND(Z99="",BA98=1)</formula>
    </cfRule>
  </conditionalFormatting>
  <conditionalFormatting sqref="J98:M98">
    <cfRule type="expression" dxfId="5308" priority="134">
      <formula>OR(F98=2,F98=3)</formula>
    </cfRule>
  </conditionalFormatting>
  <conditionalFormatting sqref="I99:P99">
    <cfRule type="expression" dxfId="5307" priority="133">
      <formula>OR(F98=2,F98=3)</formula>
    </cfRule>
  </conditionalFormatting>
  <conditionalFormatting sqref="Z101:AM101">
    <cfRule type="expression" dxfId="5306" priority="132">
      <formula>AND(Z101="",BA100=1)</formula>
    </cfRule>
  </conditionalFormatting>
  <conditionalFormatting sqref="J100:M100">
    <cfRule type="expression" dxfId="5305" priority="131">
      <formula>OR(F100=2,F100=3)</formula>
    </cfRule>
  </conditionalFormatting>
  <conditionalFormatting sqref="I101:P101">
    <cfRule type="expression" dxfId="5304" priority="130">
      <formula>OR(F100=2,F100=3)</formula>
    </cfRule>
  </conditionalFormatting>
  <conditionalFormatting sqref="Z103:AM103">
    <cfRule type="expression" dxfId="5303" priority="129">
      <formula>AND(Z103="",BA102=1)</formula>
    </cfRule>
  </conditionalFormatting>
  <conditionalFormatting sqref="J102:M102">
    <cfRule type="expression" dxfId="5302" priority="128">
      <formula>OR(F102=2,F102=3)</formula>
    </cfRule>
  </conditionalFormatting>
  <conditionalFormatting sqref="I103:P103">
    <cfRule type="expression" dxfId="5301" priority="127">
      <formula>OR(F102=2,F102=3)</formula>
    </cfRule>
  </conditionalFormatting>
  <conditionalFormatting sqref="Z105:AM105">
    <cfRule type="expression" dxfId="5300" priority="126">
      <formula>AND(Z105="",BA104=1)</formula>
    </cfRule>
  </conditionalFormatting>
  <conditionalFormatting sqref="J104:M104">
    <cfRule type="expression" dxfId="5299" priority="125">
      <formula>OR(F104=2,F104=3)</formula>
    </cfRule>
  </conditionalFormatting>
  <conditionalFormatting sqref="I105:P105">
    <cfRule type="expression" dxfId="5298" priority="124">
      <formula>OR(F104=2,F104=3)</formula>
    </cfRule>
  </conditionalFormatting>
  <conditionalFormatting sqref="Z107:AM107">
    <cfRule type="expression" dxfId="5297" priority="123">
      <formula>AND(Z107="",BA106=1)</formula>
    </cfRule>
  </conditionalFormatting>
  <conditionalFormatting sqref="J106:M106">
    <cfRule type="expression" dxfId="5296" priority="122">
      <formula>OR(F106=2,F106=3)</formula>
    </cfRule>
  </conditionalFormatting>
  <conditionalFormatting sqref="I107:P107">
    <cfRule type="expression" dxfId="5295" priority="121">
      <formula>OR(F106=2,F106=3)</formula>
    </cfRule>
  </conditionalFormatting>
  <conditionalFormatting sqref="Z109:AM109">
    <cfRule type="expression" dxfId="5294" priority="120">
      <formula>AND(Z109="",BA108=1)</formula>
    </cfRule>
  </conditionalFormatting>
  <conditionalFormatting sqref="J108:M108">
    <cfRule type="expression" dxfId="5293" priority="119">
      <formula>OR(F108=2,F108=3)</formula>
    </cfRule>
  </conditionalFormatting>
  <conditionalFormatting sqref="I109:P109">
    <cfRule type="expression" dxfId="5292" priority="118">
      <formula>OR(F108=2,F108=3)</formula>
    </cfRule>
  </conditionalFormatting>
  <conditionalFormatting sqref="Z111:AM111">
    <cfRule type="expression" dxfId="5291" priority="117">
      <formula>AND(Z111="",BA110=1)</formula>
    </cfRule>
  </conditionalFormatting>
  <conditionalFormatting sqref="J110:M110">
    <cfRule type="expression" dxfId="5290" priority="116">
      <formula>OR(F110=2,F110=3)</formula>
    </cfRule>
  </conditionalFormatting>
  <conditionalFormatting sqref="I111:P111">
    <cfRule type="expression" dxfId="5289" priority="115">
      <formula>OR(F110=2,F110=3)</formula>
    </cfRule>
  </conditionalFormatting>
  <conditionalFormatting sqref="Z113:AM113">
    <cfRule type="expression" dxfId="5288" priority="114">
      <formula>AND(Z113="",BA112=1)</formula>
    </cfRule>
  </conditionalFormatting>
  <conditionalFormatting sqref="J112:M112">
    <cfRule type="expression" dxfId="5287" priority="113">
      <formula>OR(F112=2,F112=3)</formula>
    </cfRule>
  </conditionalFormatting>
  <conditionalFormatting sqref="I113:P113">
    <cfRule type="expression" dxfId="5286" priority="112">
      <formula>OR(F112=2,F112=3)</formula>
    </cfRule>
  </conditionalFormatting>
  <conditionalFormatting sqref="Z115:AM115">
    <cfRule type="expression" dxfId="5285" priority="111">
      <formula>AND(Z115="",BA114=1)</formula>
    </cfRule>
  </conditionalFormatting>
  <conditionalFormatting sqref="J114:M114">
    <cfRule type="expression" dxfId="5284" priority="110">
      <formula>OR(F114=2,F114=3)</formula>
    </cfRule>
  </conditionalFormatting>
  <conditionalFormatting sqref="I115:P115">
    <cfRule type="expression" dxfId="5283" priority="109">
      <formula>OR(F114=2,F114=3)</formula>
    </cfRule>
  </conditionalFormatting>
  <conditionalFormatting sqref="Z117:AM117">
    <cfRule type="expression" dxfId="5282" priority="108">
      <formula>AND(Z117="",BA116=1)</formula>
    </cfRule>
  </conditionalFormatting>
  <conditionalFormatting sqref="J116:M116">
    <cfRule type="expression" dxfId="5281" priority="107">
      <formula>OR(F116=2,F116=3)</formula>
    </cfRule>
  </conditionalFormatting>
  <conditionalFormatting sqref="I117:P117">
    <cfRule type="expression" dxfId="5280" priority="106">
      <formula>OR(F116=2,F116=3)</formula>
    </cfRule>
  </conditionalFormatting>
  <conditionalFormatting sqref="Z119:AM119">
    <cfRule type="expression" dxfId="5279" priority="105">
      <formula>AND(Z119="",BA118=1)</formula>
    </cfRule>
  </conditionalFormatting>
  <conditionalFormatting sqref="J118:M118">
    <cfRule type="expression" dxfId="5278" priority="104">
      <formula>OR(F118=2,F118=3)</formula>
    </cfRule>
  </conditionalFormatting>
  <conditionalFormatting sqref="I119:P119">
    <cfRule type="expression" dxfId="5277" priority="103">
      <formula>OR(F118=2,F118=3)</formula>
    </cfRule>
  </conditionalFormatting>
  <conditionalFormatting sqref="Z121:AM121">
    <cfRule type="expression" dxfId="5276" priority="102">
      <formula>AND(Z121="",BA120=1)</formula>
    </cfRule>
  </conditionalFormatting>
  <conditionalFormatting sqref="J120:M120">
    <cfRule type="expression" dxfId="5275" priority="101">
      <formula>OR(F120=2,F120=3)</formula>
    </cfRule>
  </conditionalFormatting>
  <conditionalFormatting sqref="I121:P121">
    <cfRule type="expression" dxfId="5274" priority="100">
      <formula>OR(F120=2,F120=3)</formula>
    </cfRule>
  </conditionalFormatting>
  <conditionalFormatting sqref="Z123:AM123">
    <cfRule type="expression" dxfId="5273" priority="99">
      <formula>AND(Z123="",BA122=1)</formula>
    </cfRule>
  </conditionalFormatting>
  <conditionalFormatting sqref="J122:M122">
    <cfRule type="expression" dxfId="5272" priority="98">
      <formula>OR(F122=2,F122=3)</formula>
    </cfRule>
  </conditionalFormatting>
  <conditionalFormatting sqref="I123:P123">
    <cfRule type="expression" dxfId="5271" priority="97">
      <formula>OR(F122=2,F122=3)</formula>
    </cfRule>
  </conditionalFormatting>
  <conditionalFormatting sqref="Z125:AM125">
    <cfRule type="expression" dxfId="5270" priority="96">
      <formula>AND(Z125="",BA124=1)</formula>
    </cfRule>
  </conditionalFormatting>
  <conditionalFormatting sqref="J124:M124">
    <cfRule type="expression" dxfId="5269" priority="95">
      <formula>OR(F124=2,F124=3)</formula>
    </cfRule>
  </conditionalFormatting>
  <conditionalFormatting sqref="I125:P125">
    <cfRule type="expression" dxfId="5268" priority="94">
      <formula>OR(F124=2,F124=3)</formula>
    </cfRule>
  </conditionalFormatting>
  <conditionalFormatting sqref="Z127:AM127">
    <cfRule type="expression" dxfId="5267" priority="93">
      <formula>AND(Z127="",BA126=1)</formula>
    </cfRule>
  </conditionalFormatting>
  <conditionalFormatting sqref="J126:M126">
    <cfRule type="expression" dxfId="5266" priority="92">
      <formula>OR(F126=2,F126=3)</formula>
    </cfRule>
  </conditionalFormatting>
  <conditionalFormatting sqref="I127:P127">
    <cfRule type="expression" dxfId="5265" priority="91">
      <formula>OR(F126=2,F126=3)</formula>
    </cfRule>
  </conditionalFormatting>
  <conditionalFormatting sqref="Z142:AM142">
    <cfRule type="expression" dxfId="5264" priority="90">
      <formula>AND(Z142="",BA141=1)</formula>
    </cfRule>
  </conditionalFormatting>
  <conditionalFormatting sqref="J141:M141">
    <cfRule type="expression" dxfId="5263" priority="89">
      <formula>OR(F141=2,F141=3)</formula>
    </cfRule>
  </conditionalFormatting>
  <conditionalFormatting sqref="I142:P142">
    <cfRule type="expression" dxfId="5262" priority="88">
      <formula>OR(F141=2,F141=3)</formula>
    </cfRule>
  </conditionalFormatting>
  <conditionalFormatting sqref="Z144:AM144">
    <cfRule type="expression" dxfId="5261" priority="87">
      <formula>AND(Z144="",BA143=1)</formula>
    </cfRule>
  </conditionalFormatting>
  <conditionalFormatting sqref="J143:M143">
    <cfRule type="expression" dxfId="5260" priority="86">
      <formula>OR(F143=2,F143=3)</formula>
    </cfRule>
  </conditionalFormatting>
  <conditionalFormatting sqref="I144:P144">
    <cfRule type="expression" dxfId="5259" priority="85">
      <formula>OR(F143=2,F143=3)</formula>
    </cfRule>
  </conditionalFormatting>
  <conditionalFormatting sqref="Z146:AM146">
    <cfRule type="expression" dxfId="5258" priority="84">
      <formula>AND(Z146="",BA145=1)</formula>
    </cfRule>
  </conditionalFormatting>
  <conditionalFormatting sqref="J145:M145">
    <cfRule type="expression" dxfId="5257" priority="83">
      <formula>OR(F145=2,F145=3)</formula>
    </cfRule>
  </conditionalFormatting>
  <conditionalFormatting sqref="I146:P146">
    <cfRule type="expression" dxfId="5256" priority="82">
      <formula>OR(F145=2,F145=3)</formula>
    </cfRule>
  </conditionalFormatting>
  <conditionalFormatting sqref="Z148:AM148">
    <cfRule type="expression" dxfId="5255" priority="81">
      <formula>AND(Z148="",BA147=1)</formula>
    </cfRule>
  </conditionalFormatting>
  <conditionalFormatting sqref="J147:M147">
    <cfRule type="expression" dxfId="5254" priority="80">
      <formula>OR(F147=2,F147=3)</formula>
    </cfRule>
  </conditionalFormatting>
  <conditionalFormatting sqref="I148:P148">
    <cfRule type="expression" dxfId="5253" priority="79">
      <formula>OR(F147=2,F147=3)</formula>
    </cfRule>
  </conditionalFormatting>
  <conditionalFormatting sqref="Z150:AM150">
    <cfRule type="expression" dxfId="5252" priority="78">
      <formula>AND(Z150="",BA149=1)</formula>
    </cfRule>
  </conditionalFormatting>
  <conditionalFormatting sqref="J149:M149">
    <cfRule type="expression" dxfId="5251" priority="77">
      <formula>OR(F149=2,F149=3)</formula>
    </cfRule>
  </conditionalFormatting>
  <conditionalFormatting sqref="I150:P150">
    <cfRule type="expression" dxfId="5250" priority="76">
      <formula>OR(F149=2,F149=3)</formula>
    </cfRule>
  </conditionalFormatting>
  <conditionalFormatting sqref="Z152:AM152">
    <cfRule type="expression" dxfId="5249" priority="75">
      <formula>AND(Z152="",BA151=1)</formula>
    </cfRule>
  </conditionalFormatting>
  <conditionalFormatting sqref="J151:M151">
    <cfRule type="expression" dxfId="5248" priority="74">
      <formula>OR(F151=2,F151=3)</formula>
    </cfRule>
  </conditionalFormatting>
  <conditionalFormatting sqref="I152:P152">
    <cfRule type="expression" dxfId="5247" priority="73">
      <formula>OR(F151=2,F151=3)</formula>
    </cfRule>
  </conditionalFormatting>
  <conditionalFormatting sqref="Z154:AM154">
    <cfRule type="expression" dxfId="5246" priority="72">
      <formula>AND(Z154="",BA153=1)</formula>
    </cfRule>
  </conditionalFormatting>
  <conditionalFormatting sqref="J153:M153">
    <cfRule type="expression" dxfId="5245" priority="71">
      <formula>OR(F153=2,F153=3)</formula>
    </cfRule>
  </conditionalFormatting>
  <conditionalFormatting sqref="I154:P154">
    <cfRule type="expression" dxfId="5244" priority="70">
      <formula>OR(F153=2,F153=3)</formula>
    </cfRule>
  </conditionalFormatting>
  <conditionalFormatting sqref="Z156:AM156">
    <cfRule type="expression" dxfId="5243" priority="69">
      <formula>AND(Z156="",BA155=1)</formula>
    </cfRule>
  </conditionalFormatting>
  <conditionalFormatting sqref="J155:M155">
    <cfRule type="expression" dxfId="5242" priority="68">
      <formula>OR(F155=2,F155=3)</formula>
    </cfRule>
  </conditionalFormatting>
  <conditionalFormatting sqref="I156:P156">
    <cfRule type="expression" dxfId="5241" priority="67">
      <formula>OR(F155=2,F155=3)</formula>
    </cfRule>
  </conditionalFormatting>
  <conditionalFormatting sqref="Z158:AM158">
    <cfRule type="expression" dxfId="5240" priority="66">
      <formula>AND(Z158="",BA157=1)</formula>
    </cfRule>
  </conditionalFormatting>
  <conditionalFormatting sqref="J157:M157">
    <cfRule type="expression" dxfId="5239" priority="65">
      <formula>OR(F157=2,F157=3)</formula>
    </cfRule>
  </conditionalFormatting>
  <conditionalFormatting sqref="I158:P158">
    <cfRule type="expression" dxfId="5238" priority="64">
      <formula>OR(F157=2,F157=3)</formula>
    </cfRule>
  </conditionalFormatting>
  <conditionalFormatting sqref="Z160:AM160">
    <cfRule type="expression" dxfId="5237" priority="63">
      <formula>AND(Z160="",BA159=1)</formula>
    </cfRule>
  </conditionalFormatting>
  <conditionalFormatting sqref="J159:M159">
    <cfRule type="expression" dxfId="5236" priority="62">
      <formula>OR(F159=2,F159=3)</formula>
    </cfRule>
  </conditionalFormatting>
  <conditionalFormatting sqref="I160:P160">
    <cfRule type="expression" dxfId="5235" priority="61">
      <formula>OR(F159=2,F159=3)</formula>
    </cfRule>
  </conditionalFormatting>
  <conditionalFormatting sqref="Z162:AM162">
    <cfRule type="expression" dxfId="5234" priority="60">
      <formula>AND(Z162="",BA161=1)</formula>
    </cfRule>
  </conditionalFormatting>
  <conditionalFormatting sqref="J161:M161">
    <cfRule type="expression" dxfId="5233" priority="59">
      <formula>OR(F161=2,F161=3)</formula>
    </cfRule>
  </conditionalFormatting>
  <conditionalFormatting sqref="I162:P162">
    <cfRule type="expression" dxfId="5232" priority="58">
      <formula>OR(F161=2,F161=3)</formula>
    </cfRule>
  </conditionalFormatting>
  <conditionalFormatting sqref="Z164:AM164">
    <cfRule type="expression" dxfId="5231" priority="57">
      <formula>AND(Z164="",BA163=1)</formula>
    </cfRule>
  </conditionalFormatting>
  <conditionalFormatting sqref="J163:M163">
    <cfRule type="expression" dxfId="5230" priority="56">
      <formula>OR(F163=2,F163=3)</formula>
    </cfRule>
  </conditionalFormatting>
  <conditionalFormatting sqref="I164:P164">
    <cfRule type="expression" dxfId="5229" priority="55">
      <formula>OR(F163=2,F163=3)</formula>
    </cfRule>
  </conditionalFormatting>
  <conditionalFormatting sqref="Z166:AM166">
    <cfRule type="expression" dxfId="5228" priority="54">
      <formula>AND(Z166="",BA165=1)</formula>
    </cfRule>
  </conditionalFormatting>
  <conditionalFormatting sqref="J165:M165">
    <cfRule type="expression" dxfId="5227" priority="53">
      <formula>OR(F165=2,F165=3)</formula>
    </cfRule>
  </conditionalFormatting>
  <conditionalFormatting sqref="I166:P166">
    <cfRule type="expression" dxfId="5226" priority="52">
      <formula>OR(F165=2,F165=3)</formula>
    </cfRule>
  </conditionalFormatting>
  <conditionalFormatting sqref="Z168:AM168">
    <cfRule type="expression" dxfId="5225" priority="51">
      <formula>AND(Z168="",BA167=1)</formula>
    </cfRule>
  </conditionalFormatting>
  <conditionalFormatting sqref="J167:M167">
    <cfRule type="expression" dxfId="5224" priority="50">
      <formula>OR(F167=2,F167=3)</formula>
    </cfRule>
  </conditionalFormatting>
  <conditionalFormatting sqref="I168:P168">
    <cfRule type="expression" dxfId="5223" priority="49">
      <formula>OR(F167=2,F167=3)</formula>
    </cfRule>
  </conditionalFormatting>
  <conditionalFormatting sqref="Z170:AM170">
    <cfRule type="expression" dxfId="5222" priority="48">
      <formula>AND(Z170="",BA169=1)</formula>
    </cfRule>
  </conditionalFormatting>
  <conditionalFormatting sqref="J169:M169">
    <cfRule type="expression" dxfId="5221" priority="47">
      <formula>OR(F169=2,F169=3)</formula>
    </cfRule>
  </conditionalFormatting>
  <conditionalFormatting sqref="I170:P170">
    <cfRule type="expression" dxfId="5220" priority="46">
      <formula>OR(F169=2,F169=3)</formula>
    </cfRule>
  </conditionalFormatting>
  <conditionalFormatting sqref="Z56:AM56">
    <cfRule type="expression" dxfId="5219" priority="45">
      <formula>AND(Z56="",BA55=1)</formula>
    </cfRule>
  </conditionalFormatting>
  <conditionalFormatting sqref="J55:M55">
    <cfRule type="expression" dxfId="5218" priority="44">
      <formula>OR(F55=2,F55=3)</formula>
    </cfRule>
  </conditionalFormatting>
  <conditionalFormatting sqref="I56:P56">
    <cfRule type="expression" dxfId="5217" priority="43">
      <formula>OR(F55=2,F55=3)</formula>
    </cfRule>
  </conditionalFormatting>
  <conditionalFormatting sqref="Z58:AM58">
    <cfRule type="expression" dxfId="5216" priority="42">
      <formula>AND(Z58="",BA57=1)</formula>
    </cfRule>
  </conditionalFormatting>
  <conditionalFormatting sqref="J57:M57">
    <cfRule type="expression" dxfId="5215" priority="41">
      <formula>OR(F57=2,F57=3)</formula>
    </cfRule>
  </conditionalFormatting>
  <conditionalFormatting sqref="I58:P58">
    <cfRule type="expression" dxfId="5214" priority="40">
      <formula>OR(F57=2,F57=3)</formula>
    </cfRule>
  </conditionalFormatting>
  <conditionalFormatting sqref="Z60:AM60">
    <cfRule type="expression" dxfId="5213" priority="39">
      <formula>AND(Z60="",BA59=1)</formula>
    </cfRule>
  </conditionalFormatting>
  <conditionalFormatting sqref="J59:M59">
    <cfRule type="expression" dxfId="5212" priority="38">
      <formula>OR(F59=2,F59=3)</formula>
    </cfRule>
  </conditionalFormatting>
  <conditionalFormatting sqref="I60:P60">
    <cfRule type="expression" dxfId="5211" priority="37">
      <formula>OR(F59=2,F59=3)</formula>
    </cfRule>
  </conditionalFormatting>
  <conditionalFormatting sqref="Z62:AM62">
    <cfRule type="expression" dxfId="5210" priority="36">
      <formula>AND(Z62="",BA61=1)</formula>
    </cfRule>
  </conditionalFormatting>
  <conditionalFormatting sqref="J61:M61">
    <cfRule type="expression" dxfId="5209" priority="35">
      <formula>OR(F61=2,F61=3)</formula>
    </cfRule>
  </conditionalFormatting>
  <conditionalFormatting sqref="I62:P62">
    <cfRule type="expression" dxfId="5208" priority="34">
      <formula>OR(F61=2,F61=3)</formula>
    </cfRule>
  </conditionalFormatting>
  <conditionalFormatting sqref="Z64:AM64">
    <cfRule type="expression" dxfId="5207" priority="33">
      <formula>AND(Z64="",BA63=1)</formula>
    </cfRule>
  </conditionalFormatting>
  <conditionalFormatting sqref="J63:M63">
    <cfRule type="expression" dxfId="5206" priority="32">
      <formula>OR(F63=2,F63=3)</formula>
    </cfRule>
  </conditionalFormatting>
  <conditionalFormatting sqref="I64:P64">
    <cfRule type="expression" dxfId="5205" priority="31">
      <formula>OR(F63=2,F63=3)</formula>
    </cfRule>
  </conditionalFormatting>
  <conditionalFormatting sqref="Z66:AM66">
    <cfRule type="expression" dxfId="5204" priority="30">
      <formula>AND(Z66="",BA65=1)</formula>
    </cfRule>
  </conditionalFormatting>
  <conditionalFormatting sqref="J65:M65">
    <cfRule type="expression" dxfId="5203" priority="29">
      <formula>OR(F65=2,F65=3)</formula>
    </cfRule>
  </conditionalFormatting>
  <conditionalFormatting sqref="I66:P66">
    <cfRule type="expression" dxfId="5202" priority="28">
      <formula>OR(F65=2,F65=3)</formula>
    </cfRule>
  </conditionalFormatting>
  <conditionalFormatting sqref="Z68:AM68">
    <cfRule type="expression" dxfId="5201" priority="27">
      <formula>AND(Z68="",BA67=1)</formula>
    </cfRule>
  </conditionalFormatting>
  <conditionalFormatting sqref="J67:M67">
    <cfRule type="expression" dxfId="5200" priority="26">
      <formula>OR(F67=2,F67=3)</formula>
    </cfRule>
  </conditionalFormatting>
  <conditionalFormatting sqref="I68:P68">
    <cfRule type="expression" dxfId="5199" priority="25">
      <formula>OR(F67=2,F67=3)</formula>
    </cfRule>
  </conditionalFormatting>
  <conditionalFormatting sqref="Z70:AM70">
    <cfRule type="expression" dxfId="5198" priority="24">
      <formula>AND(Z70="",BA69=1)</formula>
    </cfRule>
  </conditionalFormatting>
  <conditionalFormatting sqref="J69:M69">
    <cfRule type="expression" dxfId="5197" priority="23">
      <formula>OR(F69=2,F69=3)</formula>
    </cfRule>
  </conditionalFormatting>
  <conditionalFormatting sqref="I70:P70">
    <cfRule type="expression" dxfId="5196" priority="22">
      <formula>OR(F69=2,F69=3)</formula>
    </cfRule>
  </conditionalFormatting>
  <conditionalFormatting sqref="Z72:AM72">
    <cfRule type="expression" dxfId="5195" priority="21">
      <formula>AND(Z72="",BA71=1)</formula>
    </cfRule>
  </conditionalFormatting>
  <conditionalFormatting sqref="J71:M71">
    <cfRule type="expression" dxfId="5194" priority="20">
      <formula>OR(F71=2,F71=3)</formula>
    </cfRule>
  </conditionalFormatting>
  <conditionalFormatting sqref="I72:P72">
    <cfRule type="expression" dxfId="5193" priority="19">
      <formula>OR(F71=2,F71=3)</formula>
    </cfRule>
  </conditionalFormatting>
  <conditionalFormatting sqref="Z74:AM74">
    <cfRule type="expression" dxfId="5192" priority="18">
      <formula>AND(Z74="",BA73=1)</formula>
    </cfRule>
  </conditionalFormatting>
  <conditionalFormatting sqref="J73:M73">
    <cfRule type="expression" dxfId="5191" priority="17">
      <formula>OR(F73=2,F73=3)</formula>
    </cfRule>
  </conditionalFormatting>
  <conditionalFormatting sqref="I74:P74">
    <cfRule type="expression" dxfId="5190" priority="16">
      <formula>OR(F73=2,F73=3)</formula>
    </cfRule>
  </conditionalFormatting>
  <conditionalFormatting sqref="Z76:AM76">
    <cfRule type="expression" dxfId="5189" priority="15">
      <formula>AND(Z76="",BA75=1)</formula>
    </cfRule>
  </conditionalFormatting>
  <conditionalFormatting sqref="J75:M75">
    <cfRule type="expression" dxfId="5188" priority="14">
      <formula>OR(F75=2,F75=3)</formula>
    </cfRule>
  </conditionalFormatting>
  <conditionalFormatting sqref="I76:P76">
    <cfRule type="expression" dxfId="5187" priority="13">
      <formula>OR(F75=2,F75=3)</formula>
    </cfRule>
  </conditionalFormatting>
  <conditionalFormatting sqref="Z78:AM78">
    <cfRule type="expression" dxfId="5186" priority="12">
      <formula>AND(Z78="",BA77=1)</formula>
    </cfRule>
  </conditionalFormatting>
  <conditionalFormatting sqref="J77:M77">
    <cfRule type="expression" dxfId="5185" priority="11">
      <formula>OR(F77=2,F77=3)</formula>
    </cfRule>
  </conditionalFormatting>
  <conditionalFormatting sqref="I78:P78">
    <cfRule type="expression" dxfId="5184" priority="10">
      <formula>OR(F77=2,F77=3)</formula>
    </cfRule>
  </conditionalFormatting>
  <conditionalFormatting sqref="Z80:AM80">
    <cfRule type="expression" dxfId="5183" priority="9">
      <formula>AND(Z80="",BA79=1)</formula>
    </cfRule>
  </conditionalFormatting>
  <conditionalFormatting sqref="J79:M79">
    <cfRule type="expression" dxfId="5182" priority="8">
      <formula>OR(F79=2,F79=3)</formula>
    </cfRule>
  </conditionalFormatting>
  <conditionalFormatting sqref="I80:P80">
    <cfRule type="expression" dxfId="5181" priority="7">
      <formula>OR(F79=2,F79=3)</formula>
    </cfRule>
  </conditionalFormatting>
  <conditionalFormatting sqref="Z82:AM82">
    <cfRule type="expression" dxfId="5180" priority="6">
      <formula>AND(Z82="",BA81=1)</formula>
    </cfRule>
  </conditionalFormatting>
  <conditionalFormatting sqref="J81:M81">
    <cfRule type="expression" dxfId="5179" priority="5">
      <formula>OR(F81=2,F81=3)</formula>
    </cfRule>
  </conditionalFormatting>
  <conditionalFormatting sqref="I82:P82">
    <cfRule type="expression" dxfId="5178" priority="4">
      <formula>OR(F81=2,F81=3)</formula>
    </cfRule>
  </conditionalFormatting>
  <conditionalFormatting sqref="Z84:AM84">
    <cfRule type="expression" dxfId="5177" priority="3">
      <formula>AND(Z84="",BA83=1)</formula>
    </cfRule>
  </conditionalFormatting>
  <conditionalFormatting sqref="J83:M83">
    <cfRule type="expression" dxfId="5176" priority="2">
      <formula>OR(F83=2,F83=3)</formula>
    </cfRule>
  </conditionalFormatting>
  <conditionalFormatting sqref="I84:P84">
    <cfRule type="expression" dxfId="517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C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C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C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C00-000003000000}"/>
    <dataValidation type="whole" imeMode="off" allowBlank="1" showInputMessage="1" showErrorMessage="1" error="1~31までの数字をご入力ください。" sqref="B141:C170 B12:C41 B184:C213 B98:C127 B55:C84" xr:uid="{00000000-0002-0000-0C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C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C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C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C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C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C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8</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00801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00802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00803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00804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00805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00806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00807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00808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00809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00810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00811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00812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00813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00814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00815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00816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00817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00818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00819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00820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00821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00822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00823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00824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00825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00826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00827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00828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00829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00830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00831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00832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00833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00834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00835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00836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00837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00838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00839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00840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00841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00842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00843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00844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00845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00846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00847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00848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00849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00850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00851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00852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00853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00854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00855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00856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00857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00858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00859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00860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00861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00862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00863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00864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00865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00866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00867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00868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00869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00870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00871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00872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00873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00874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00875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5174" priority="225">
      <formula>AND(Z13="",BA12=1)</formula>
    </cfRule>
  </conditionalFormatting>
  <conditionalFormatting sqref="J12:M12">
    <cfRule type="expression" dxfId="5173" priority="224">
      <formula>OR(F12=2,F12=3)</formula>
    </cfRule>
  </conditionalFormatting>
  <conditionalFormatting sqref="I13:P13">
    <cfRule type="expression" dxfId="5172" priority="223">
      <formula>OR(F12=2,F12=3)</formula>
    </cfRule>
  </conditionalFormatting>
  <conditionalFormatting sqref="Z15:AM15">
    <cfRule type="expression" dxfId="5171" priority="222">
      <formula>AND(Z15="",BA14=1)</formula>
    </cfRule>
  </conditionalFormatting>
  <conditionalFormatting sqref="J14:M14">
    <cfRule type="expression" dxfId="5170" priority="221">
      <formula>OR(F14=2,F14=3)</formula>
    </cfRule>
  </conditionalFormatting>
  <conditionalFormatting sqref="I15:P15">
    <cfRule type="expression" dxfId="5169" priority="220">
      <formula>OR(F14=2,F14=3)</formula>
    </cfRule>
  </conditionalFormatting>
  <conditionalFormatting sqref="Z17:AM17">
    <cfRule type="expression" dxfId="5168" priority="219">
      <formula>AND(Z17="",BA16=1)</formula>
    </cfRule>
  </conditionalFormatting>
  <conditionalFormatting sqref="J16:M16">
    <cfRule type="expression" dxfId="5167" priority="218">
      <formula>OR(F16=2,F16=3)</formula>
    </cfRule>
  </conditionalFormatting>
  <conditionalFormatting sqref="I17:P17">
    <cfRule type="expression" dxfId="5166" priority="217">
      <formula>OR(F16=2,F16=3)</formula>
    </cfRule>
  </conditionalFormatting>
  <conditionalFormatting sqref="Z19:AM19">
    <cfRule type="expression" dxfId="5165" priority="216">
      <formula>AND(Z19="",BA18=1)</formula>
    </cfRule>
  </conditionalFormatting>
  <conditionalFormatting sqref="J18:M18">
    <cfRule type="expression" dxfId="5164" priority="215">
      <formula>OR(F18=2,F18=3)</formula>
    </cfRule>
  </conditionalFormatting>
  <conditionalFormatting sqref="I19:P19">
    <cfRule type="expression" dxfId="5163" priority="214">
      <formula>OR(F18=2,F18=3)</formula>
    </cfRule>
  </conditionalFormatting>
  <conditionalFormatting sqref="Z21:AM21">
    <cfRule type="expression" dxfId="5162" priority="213">
      <formula>AND(Z21="",BA20=1)</formula>
    </cfRule>
  </conditionalFormatting>
  <conditionalFormatting sqref="J20:M20">
    <cfRule type="expression" dxfId="5161" priority="212">
      <formula>OR(F20=2,F20=3)</formula>
    </cfRule>
  </conditionalFormatting>
  <conditionalFormatting sqref="I21:P21">
    <cfRule type="expression" dxfId="5160" priority="211">
      <formula>OR(F20=2,F20=3)</formula>
    </cfRule>
  </conditionalFormatting>
  <conditionalFormatting sqref="Z23:AM23">
    <cfRule type="expression" dxfId="5159" priority="210">
      <formula>AND(Z23="",BA22=1)</formula>
    </cfRule>
  </conditionalFormatting>
  <conditionalFormatting sqref="J22:M22">
    <cfRule type="expression" dxfId="5158" priority="209">
      <formula>OR(F22=2,F22=3)</formula>
    </cfRule>
  </conditionalFormatting>
  <conditionalFormatting sqref="I23:P23">
    <cfRule type="expression" dxfId="5157" priority="208">
      <formula>OR(F22=2,F22=3)</formula>
    </cfRule>
  </conditionalFormatting>
  <conditionalFormatting sqref="Z25:AM25">
    <cfRule type="expression" dxfId="5156" priority="207">
      <formula>AND(Z25="",BA24=1)</formula>
    </cfRule>
  </conditionalFormatting>
  <conditionalFormatting sqref="J24:M24">
    <cfRule type="expression" dxfId="5155" priority="206">
      <formula>OR(F24=2,F24=3)</formula>
    </cfRule>
  </conditionalFormatting>
  <conditionalFormatting sqref="I25:P25">
    <cfRule type="expression" dxfId="5154" priority="205">
      <formula>OR(F24=2,F24=3)</formula>
    </cfRule>
  </conditionalFormatting>
  <conditionalFormatting sqref="Z27:AM27">
    <cfRule type="expression" dxfId="5153" priority="204">
      <formula>AND(Z27="",BA26=1)</formula>
    </cfRule>
  </conditionalFormatting>
  <conditionalFormatting sqref="J26:M26">
    <cfRule type="expression" dxfId="5152" priority="203">
      <formula>OR(F26=2,F26=3)</formula>
    </cfRule>
  </conditionalFormatting>
  <conditionalFormatting sqref="I27:P27">
    <cfRule type="expression" dxfId="5151" priority="202">
      <formula>OR(F26=2,F26=3)</formula>
    </cfRule>
  </conditionalFormatting>
  <conditionalFormatting sqref="Z29:AM29">
    <cfRule type="expression" dxfId="5150" priority="201">
      <formula>AND(Z29="",BA28=1)</formula>
    </cfRule>
  </conditionalFormatting>
  <conditionalFormatting sqref="J28:M28">
    <cfRule type="expression" dxfId="5149" priority="200">
      <formula>OR(F28=2,F28=3)</formula>
    </cfRule>
  </conditionalFormatting>
  <conditionalFormatting sqref="I29:P29">
    <cfRule type="expression" dxfId="5148" priority="199">
      <formula>OR(F28=2,F28=3)</formula>
    </cfRule>
  </conditionalFormatting>
  <conditionalFormatting sqref="Z31:AM31">
    <cfRule type="expression" dxfId="5147" priority="198">
      <formula>AND(Z31="",BA30=1)</formula>
    </cfRule>
  </conditionalFormatting>
  <conditionalFormatting sqref="J30:M30">
    <cfRule type="expression" dxfId="5146" priority="197">
      <formula>OR(F30=2,F30=3)</formula>
    </cfRule>
  </conditionalFormatting>
  <conditionalFormatting sqref="I31:P31">
    <cfRule type="expression" dxfId="5145" priority="196">
      <formula>OR(F30=2,F30=3)</formula>
    </cfRule>
  </conditionalFormatting>
  <conditionalFormatting sqref="Z33:AM33">
    <cfRule type="expression" dxfId="5144" priority="195">
      <formula>AND(Z33="",BA32=1)</formula>
    </cfRule>
  </conditionalFormatting>
  <conditionalFormatting sqref="J32:M32">
    <cfRule type="expression" dxfId="5143" priority="194">
      <formula>OR(F32=2,F32=3)</formula>
    </cfRule>
  </conditionalFormatting>
  <conditionalFormatting sqref="I33:P33">
    <cfRule type="expression" dxfId="5142" priority="193">
      <formula>OR(F32=2,F32=3)</formula>
    </cfRule>
  </conditionalFormatting>
  <conditionalFormatting sqref="Z35:AM35">
    <cfRule type="expression" dxfId="5141" priority="192">
      <formula>AND(Z35="",BA34=1)</formula>
    </cfRule>
  </conditionalFormatting>
  <conditionalFormatting sqref="J34:M34">
    <cfRule type="expression" dxfId="5140" priority="191">
      <formula>OR(F34=2,F34=3)</formula>
    </cfRule>
  </conditionalFormatting>
  <conditionalFormatting sqref="I35:P35">
    <cfRule type="expression" dxfId="5139" priority="190">
      <formula>OR(F34=2,F34=3)</formula>
    </cfRule>
  </conditionalFormatting>
  <conditionalFormatting sqref="Z37:AM37">
    <cfRule type="expression" dxfId="5138" priority="189">
      <formula>AND(Z37="",BA36=1)</formula>
    </cfRule>
  </conditionalFormatting>
  <conditionalFormatting sqref="J36:M36">
    <cfRule type="expression" dxfId="5137" priority="188">
      <formula>OR(F36=2,F36=3)</formula>
    </cfRule>
  </conditionalFormatting>
  <conditionalFormatting sqref="I37:P37">
    <cfRule type="expression" dxfId="5136" priority="187">
      <formula>OR(F36=2,F36=3)</formula>
    </cfRule>
  </conditionalFormatting>
  <conditionalFormatting sqref="Z39:AM39">
    <cfRule type="expression" dxfId="5135" priority="186">
      <formula>AND(Z39="",BA38=1)</formula>
    </cfRule>
  </conditionalFormatting>
  <conditionalFormatting sqref="J38:M38">
    <cfRule type="expression" dxfId="5134" priority="185">
      <formula>OR(F38=2,F38=3)</formula>
    </cfRule>
  </conditionalFormatting>
  <conditionalFormatting sqref="I39:P39">
    <cfRule type="expression" dxfId="5133" priority="184">
      <formula>OR(F38=2,F38=3)</formula>
    </cfRule>
  </conditionalFormatting>
  <conditionalFormatting sqref="Z41:AM41">
    <cfRule type="expression" dxfId="5132" priority="183">
      <formula>AND(Z41="",BA40=1)</formula>
    </cfRule>
  </conditionalFormatting>
  <conditionalFormatting sqref="J40:M40">
    <cfRule type="expression" dxfId="5131" priority="182">
      <formula>OR(F40=2,F40=3)</formula>
    </cfRule>
  </conditionalFormatting>
  <conditionalFormatting sqref="I41:P41">
    <cfRule type="expression" dxfId="5130" priority="181">
      <formula>OR(F40=2,F40=3)</formula>
    </cfRule>
  </conditionalFormatting>
  <conditionalFormatting sqref="Z185:AM185">
    <cfRule type="expression" dxfId="5129" priority="180">
      <formula>AND(Z185="",BA184=1)</formula>
    </cfRule>
  </conditionalFormatting>
  <conditionalFormatting sqref="J184:M184">
    <cfRule type="expression" dxfId="5128" priority="179">
      <formula>OR(F184=2,F184=3)</formula>
    </cfRule>
  </conditionalFormatting>
  <conditionalFormatting sqref="I185:P185">
    <cfRule type="expression" dxfId="5127" priority="178">
      <formula>OR(F184=2,F184=3)</formula>
    </cfRule>
  </conditionalFormatting>
  <conditionalFormatting sqref="Z187:AM187">
    <cfRule type="expression" dxfId="5126" priority="177">
      <formula>AND(Z187="",BA186=1)</formula>
    </cfRule>
  </conditionalFormatting>
  <conditionalFormatting sqref="J186:M186">
    <cfRule type="expression" dxfId="5125" priority="176">
      <formula>OR(F186=2,F186=3)</formula>
    </cfRule>
  </conditionalFormatting>
  <conditionalFormatting sqref="I187:P187">
    <cfRule type="expression" dxfId="5124" priority="175">
      <formula>OR(F186=2,F186=3)</formula>
    </cfRule>
  </conditionalFormatting>
  <conditionalFormatting sqref="Z189:AM189">
    <cfRule type="expression" dxfId="5123" priority="174">
      <formula>AND(Z189="",BA188=1)</formula>
    </cfRule>
  </conditionalFormatting>
  <conditionalFormatting sqref="J188:M188">
    <cfRule type="expression" dxfId="5122" priority="173">
      <formula>OR(F188=2,F188=3)</formula>
    </cfRule>
  </conditionalFormatting>
  <conditionalFormatting sqref="I189:P189">
    <cfRule type="expression" dxfId="5121" priority="172">
      <formula>OR(F188=2,F188=3)</formula>
    </cfRule>
  </conditionalFormatting>
  <conditionalFormatting sqref="Z191:AM191">
    <cfRule type="expression" dxfId="5120" priority="171">
      <formula>AND(Z191="",BA190=1)</formula>
    </cfRule>
  </conditionalFormatting>
  <conditionalFormatting sqref="J190:M190">
    <cfRule type="expression" dxfId="5119" priority="170">
      <formula>OR(F190=2,F190=3)</formula>
    </cfRule>
  </conditionalFormatting>
  <conditionalFormatting sqref="I191:P191">
    <cfRule type="expression" dxfId="5118" priority="169">
      <formula>OR(F190=2,F190=3)</formula>
    </cfRule>
  </conditionalFormatting>
  <conditionalFormatting sqref="Z193:AM193">
    <cfRule type="expression" dxfId="5117" priority="168">
      <formula>AND(Z193="",BA192=1)</formula>
    </cfRule>
  </conditionalFormatting>
  <conditionalFormatting sqref="J192:M192">
    <cfRule type="expression" dxfId="5116" priority="167">
      <formula>OR(F192=2,F192=3)</formula>
    </cfRule>
  </conditionalFormatting>
  <conditionalFormatting sqref="I193:P193">
    <cfRule type="expression" dxfId="5115" priority="166">
      <formula>OR(F192=2,F192=3)</formula>
    </cfRule>
  </conditionalFormatting>
  <conditionalFormatting sqref="Z195:AM195">
    <cfRule type="expression" dxfId="5114" priority="165">
      <formula>AND(Z195="",BA194=1)</formula>
    </cfRule>
  </conditionalFormatting>
  <conditionalFormatting sqref="J194:M194">
    <cfRule type="expression" dxfId="5113" priority="164">
      <formula>OR(F194=2,F194=3)</formula>
    </cfRule>
  </conditionalFormatting>
  <conditionalFormatting sqref="I195:P195">
    <cfRule type="expression" dxfId="5112" priority="163">
      <formula>OR(F194=2,F194=3)</formula>
    </cfRule>
  </conditionalFormatting>
  <conditionalFormatting sqref="Z197:AM197">
    <cfRule type="expression" dxfId="5111" priority="162">
      <formula>AND(Z197="",BA196=1)</formula>
    </cfRule>
  </conditionalFormatting>
  <conditionalFormatting sqref="J196:M196">
    <cfRule type="expression" dxfId="5110" priority="161">
      <formula>OR(F196=2,F196=3)</formula>
    </cfRule>
  </conditionalFormatting>
  <conditionalFormatting sqref="I197:P197">
    <cfRule type="expression" dxfId="5109" priority="160">
      <formula>OR(F196=2,F196=3)</formula>
    </cfRule>
  </conditionalFormatting>
  <conditionalFormatting sqref="Z199:AM199">
    <cfRule type="expression" dxfId="5108" priority="159">
      <formula>AND(Z199="",BA198=1)</formula>
    </cfRule>
  </conditionalFormatting>
  <conditionalFormatting sqref="J198:M198">
    <cfRule type="expression" dxfId="5107" priority="158">
      <formula>OR(F198=2,F198=3)</formula>
    </cfRule>
  </conditionalFormatting>
  <conditionalFormatting sqref="I199:P199">
    <cfRule type="expression" dxfId="5106" priority="157">
      <formula>OR(F198=2,F198=3)</formula>
    </cfRule>
  </conditionalFormatting>
  <conditionalFormatting sqref="Z201:AM201">
    <cfRule type="expression" dxfId="5105" priority="156">
      <formula>AND(Z201="",BA200=1)</formula>
    </cfRule>
  </conditionalFormatting>
  <conditionalFormatting sqref="J200:M200">
    <cfRule type="expression" dxfId="5104" priority="155">
      <formula>OR(F200=2,F200=3)</formula>
    </cfRule>
  </conditionalFormatting>
  <conditionalFormatting sqref="I201:P201">
    <cfRule type="expression" dxfId="5103" priority="154">
      <formula>OR(F200=2,F200=3)</formula>
    </cfRule>
  </conditionalFormatting>
  <conditionalFormatting sqref="Z203:AM203">
    <cfRule type="expression" dxfId="5102" priority="153">
      <formula>AND(Z203="",BA202=1)</formula>
    </cfRule>
  </conditionalFormatting>
  <conditionalFormatting sqref="J202:M202">
    <cfRule type="expression" dxfId="5101" priority="152">
      <formula>OR(F202=2,F202=3)</formula>
    </cfRule>
  </conditionalFormatting>
  <conditionalFormatting sqref="I203:P203">
    <cfRule type="expression" dxfId="5100" priority="151">
      <formula>OR(F202=2,F202=3)</formula>
    </cfRule>
  </conditionalFormatting>
  <conditionalFormatting sqref="Z205:AM205">
    <cfRule type="expression" dxfId="5099" priority="150">
      <formula>AND(Z205="",BA204=1)</formula>
    </cfRule>
  </conditionalFormatting>
  <conditionalFormatting sqref="J204:M204">
    <cfRule type="expression" dxfId="5098" priority="149">
      <formula>OR(F204=2,F204=3)</formula>
    </cfRule>
  </conditionalFormatting>
  <conditionalFormatting sqref="I205:P205">
    <cfRule type="expression" dxfId="5097" priority="148">
      <formula>OR(F204=2,F204=3)</formula>
    </cfRule>
  </conditionalFormatting>
  <conditionalFormatting sqref="Z207:AM207">
    <cfRule type="expression" dxfId="5096" priority="147">
      <formula>AND(Z207="",BA206=1)</formula>
    </cfRule>
  </conditionalFormatting>
  <conditionalFormatting sqref="J206:M206">
    <cfRule type="expression" dxfId="5095" priority="146">
      <formula>OR(F206=2,F206=3)</formula>
    </cfRule>
  </conditionalFormatting>
  <conditionalFormatting sqref="I207:P207">
    <cfRule type="expression" dxfId="5094" priority="145">
      <formula>OR(F206=2,F206=3)</formula>
    </cfRule>
  </conditionalFormatting>
  <conditionalFormatting sqref="Z209:AM209">
    <cfRule type="expression" dxfId="5093" priority="144">
      <formula>AND(Z209="",BA208=1)</formula>
    </cfRule>
  </conditionalFormatting>
  <conditionalFormatting sqref="J208:M208">
    <cfRule type="expression" dxfId="5092" priority="143">
      <formula>OR(F208=2,F208=3)</formula>
    </cfRule>
  </conditionalFormatting>
  <conditionalFormatting sqref="I209:P209">
    <cfRule type="expression" dxfId="5091" priority="142">
      <formula>OR(F208=2,F208=3)</formula>
    </cfRule>
  </conditionalFormatting>
  <conditionalFormatting sqref="Z211:AM211">
    <cfRule type="expression" dxfId="5090" priority="141">
      <formula>AND(Z211="",BA210=1)</formula>
    </cfRule>
  </conditionalFormatting>
  <conditionalFormatting sqref="J210:M210">
    <cfRule type="expression" dxfId="5089" priority="140">
      <formula>OR(F210=2,F210=3)</formula>
    </cfRule>
  </conditionalFormatting>
  <conditionalFormatting sqref="I211:P211">
    <cfRule type="expression" dxfId="5088" priority="139">
      <formula>OR(F210=2,F210=3)</formula>
    </cfRule>
  </conditionalFormatting>
  <conditionalFormatting sqref="Z213:AM213">
    <cfRule type="expression" dxfId="5087" priority="138">
      <formula>AND(Z213="",BA212=1)</formula>
    </cfRule>
  </conditionalFormatting>
  <conditionalFormatting sqref="J212:M212">
    <cfRule type="expression" dxfId="5086" priority="137">
      <formula>OR(F212=2,F212=3)</formula>
    </cfRule>
  </conditionalFormatting>
  <conditionalFormatting sqref="I213:P213">
    <cfRule type="expression" dxfId="5085" priority="136">
      <formula>OR(F212=2,F212=3)</formula>
    </cfRule>
  </conditionalFormatting>
  <conditionalFormatting sqref="Z99:AM99">
    <cfRule type="expression" dxfId="5084" priority="135">
      <formula>AND(Z99="",BA98=1)</formula>
    </cfRule>
  </conditionalFormatting>
  <conditionalFormatting sqref="J98:M98">
    <cfRule type="expression" dxfId="5083" priority="134">
      <formula>OR(F98=2,F98=3)</formula>
    </cfRule>
  </conditionalFormatting>
  <conditionalFormatting sqref="I99:P99">
    <cfRule type="expression" dxfId="5082" priority="133">
      <formula>OR(F98=2,F98=3)</formula>
    </cfRule>
  </conditionalFormatting>
  <conditionalFormatting sqref="Z101:AM101">
    <cfRule type="expression" dxfId="5081" priority="132">
      <formula>AND(Z101="",BA100=1)</formula>
    </cfRule>
  </conditionalFormatting>
  <conditionalFormatting sqref="J100:M100">
    <cfRule type="expression" dxfId="5080" priority="131">
      <formula>OR(F100=2,F100=3)</formula>
    </cfRule>
  </conditionalFormatting>
  <conditionalFormatting sqref="I101:P101">
    <cfRule type="expression" dxfId="5079" priority="130">
      <formula>OR(F100=2,F100=3)</formula>
    </cfRule>
  </conditionalFormatting>
  <conditionalFormatting sqref="Z103:AM103">
    <cfRule type="expression" dxfId="5078" priority="129">
      <formula>AND(Z103="",BA102=1)</formula>
    </cfRule>
  </conditionalFormatting>
  <conditionalFormatting sqref="J102:M102">
    <cfRule type="expression" dxfId="5077" priority="128">
      <formula>OR(F102=2,F102=3)</formula>
    </cfRule>
  </conditionalFormatting>
  <conditionalFormatting sqref="I103:P103">
    <cfRule type="expression" dxfId="5076" priority="127">
      <formula>OR(F102=2,F102=3)</formula>
    </cfRule>
  </conditionalFormatting>
  <conditionalFormatting sqref="Z105:AM105">
    <cfRule type="expression" dxfId="5075" priority="126">
      <formula>AND(Z105="",BA104=1)</formula>
    </cfRule>
  </conditionalFormatting>
  <conditionalFormatting sqref="J104:M104">
    <cfRule type="expression" dxfId="5074" priority="125">
      <formula>OR(F104=2,F104=3)</formula>
    </cfRule>
  </conditionalFormatting>
  <conditionalFormatting sqref="I105:P105">
    <cfRule type="expression" dxfId="5073" priority="124">
      <formula>OR(F104=2,F104=3)</formula>
    </cfRule>
  </conditionalFormatting>
  <conditionalFormatting sqref="Z107:AM107">
    <cfRule type="expression" dxfId="5072" priority="123">
      <formula>AND(Z107="",BA106=1)</formula>
    </cfRule>
  </conditionalFormatting>
  <conditionalFormatting sqref="J106:M106">
    <cfRule type="expression" dxfId="5071" priority="122">
      <formula>OR(F106=2,F106=3)</formula>
    </cfRule>
  </conditionalFormatting>
  <conditionalFormatting sqref="I107:P107">
    <cfRule type="expression" dxfId="5070" priority="121">
      <formula>OR(F106=2,F106=3)</formula>
    </cfRule>
  </conditionalFormatting>
  <conditionalFormatting sqref="Z109:AM109">
    <cfRule type="expression" dxfId="5069" priority="120">
      <formula>AND(Z109="",BA108=1)</formula>
    </cfRule>
  </conditionalFormatting>
  <conditionalFormatting sqref="J108:M108">
    <cfRule type="expression" dxfId="5068" priority="119">
      <formula>OR(F108=2,F108=3)</formula>
    </cfRule>
  </conditionalFormatting>
  <conditionalFormatting sqref="I109:P109">
    <cfRule type="expression" dxfId="5067" priority="118">
      <formula>OR(F108=2,F108=3)</formula>
    </cfRule>
  </conditionalFormatting>
  <conditionalFormatting sqref="Z111:AM111">
    <cfRule type="expression" dxfId="5066" priority="117">
      <formula>AND(Z111="",BA110=1)</formula>
    </cfRule>
  </conditionalFormatting>
  <conditionalFormatting sqref="J110:M110">
    <cfRule type="expression" dxfId="5065" priority="116">
      <formula>OR(F110=2,F110=3)</formula>
    </cfRule>
  </conditionalFormatting>
  <conditionalFormatting sqref="I111:P111">
    <cfRule type="expression" dxfId="5064" priority="115">
      <formula>OR(F110=2,F110=3)</formula>
    </cfRule>
  </conditionalFormatting>
  <conditionalFormatting sqref="Z113:AM113">
    <cfRule type="expression" dxfId="5063" priority="114">
      <formula>AND(Z113="",BA112=1)</formula>
    </cfRule>
  </conditionalFormatting>
  <conditionalFormatting sqref="J112:M112">
    <cfRule type="expression" dxfId="5062" priority="113">
      <formula>OR(F112=2,F112=3)</formula>
    </cfRule>
  </conditionalFormatting>
  <conditionalFormatting sqref="I113:P113">
    <cfRule type="expression" dxfId="5061" priority="112">
      <formula>OR(F112=2,F112=3)</formula>
    </cfRule>
  </conditionalFormatting>
  <conditionalFormatting sqref="Z115:AM115">
    <cfRule type="expression" dxfId="5060" priority="111">
      <formula>AND(Z115="",BA114=1)</formula>
    </cfRule>
  </conditionalFormatting>
  <conditionalFormatting sqref="J114:M114">
    <cfRule type="expression" dxfId="5059" priority="110">
      <formula>OR(F114=2,F114=3)</formula>
    </cfRule>
  </conditionalFormatting>
  <conditionalFormatting sqref="I115:P115">
    <cfRule type="expression" dxfId="5058" priority="109">
      <formula>OR(F114=2,F114=3)</formula>
    </cfRule>
  </conditionalFormatting>
  <conditionalFormatting sqref="Z117:AM117">
    <cfRule type="expression" dxfId="5057" priority="108">
      <formula>AND(Z117="",BA116=1)</formula>
    </cfRule>
  </conditionalFormatting>
  <conditionalFormatting sqref="J116:M116">
    <cfRule type="expression" dxfId="5056" priority="107">
      <formula>OR(F116=2,F116=3)</formula>
    </cfRule>
  </conditionalFormatting>
  <conditionalFormatting sqref="I117:P117">
    <cfRule type="expression" dxfId="5055" priority="106">
      <formula>OR(F116=2,F116=3)</formula>
    </cfRule>
  </conditionalFormatting>
  <conditionalFormatting sqref="Z119:AM119">
    <cfRule type="expression" dxfId="5054" priority="105">
      <formula>AND(Z119="",BA118=1)</formula>
    </cfRule>
  </conditionalFormatting>
  <conditionalFormatting sqref="J118:M118">
    <cfRule type="expression" dxfId="5053" priority="104">
      <formula>OR(F118=2,F118=3)</formula>
    </cfRule>
  </conditionalFormatting>
  <conditionalFormatting sqref="I119:P119">
    <cfRule type="expression" dxfId="5052" priority="103">
      <formula>OR(F118=2,F118=3)</formula>
    </cfRule>
  </conditionalFormatting>
  <conditionalFormatting sqref="Z121:AM121">
    <cfRule type="expression" dxfId="5051" priority="102">
      <formula>AND(Z121="",BA120=1)</formula>
    </cfRule>
  </conditionalFormatting>
  <conditionalFormatting sqref="J120:M120">
    <cfRule type="expression" dxfId="5050" priority="101">
      <formula>OR(F120=2,F120=3)</formula>
    </cfRule>
  </conditionalFormatting>
  <conditionalFormatting sqref="I121:P121">
    <cfRule type="expression" dxfId="5049" priority="100">
      <formula>OR(F120=2,F120=3)</formula>
    </cfRule>
  </conditionalFormatting>
  <conditionalFormatting sqref="Z123:AM123">
    <cfRule type="expression" dxfId="5048" priority="99">
      <formula>AND(Z123="",BA122=1)</formula>
    </cfRule>
  </conditionalFormatting>
  <conditionalFormatting sqref="J122:M122">
    <cfRule type="expression" dxfId="5047" priority="98">
      <formula>OR(F122=2,F122=3)</formula>
    </cfRule>
  </conditionalFormatting>
  <conditionalFormatting sqref="I123:P123">
    <cfRule type="expression" dxfId="5046" priority="97">
      <formula>OR(F122=2,F122=3)</formula>
    </cfRule>
  </conditionalFormatting>
  <conditionalFormatting sqref="Z125:AM125">
    <cfRule type="expression" dxfId="5045" priority="96">
      <formula>AND(Z125="",BA124=1)</formula>
    </cfRule>
  </conditionalFormatting>
  <conditionalFormatting sqref="J124:M124">
    <cfRule type="expression" dxfId="5044" priority="95">
      <formula>OR(F124=2,F124=3)</formula>
    </cfRule>
  </conditionalFormatting>
  <conditionalFormatting sqref="I125:P125">
    <cfRule type="expression" dxfId="5043" priority="94">
      <formula>OR(F124=2,F124=3)</formula>
    </cfRule>
  </conditionalFormatting>
  <conditionalFormatting sqref="Z127:AM127">
    <cfRule type="expression" dxfId="5042" priority="93">
      <formula>AND(Z127="",BA126=1)</formula>
    </cfRule>
  </conditionalFormatting>
  <conditionalFormatting sqref="J126:M126">
    <cfRule type="expression" dxfId="5041" priority="92">
      <formula>OR(F126=2,F126=3)</formula>
    </cfRule>
  </conditionalFormatting>
  <conditionalFormatting sqref="I127:P127">
    <cfRule type="expression" dxfId="5040" priority="91">
      <formula>OR(F126=2,F126=3)</formula>
    </cfRule>
  </conditionalFormatting>
  <conditionalFormatting sqref="Z142:AM142">
    <cfRule type="expression" dxfId="5039" priority="90">
      <formula>AND(Z142="",BA141=1)</formula>
    </cfRule>
  </conditionalFormatting>
  <conditionalFormatting sqref="J141:M141">
    <cfRule type="expression" dxfId="5038" priority="89">
      <formula>OR(F141=2,F141=3)</formula>
    </cfRule>
  </conditionalFormatting>
  <conditionalFormatting sqref="I142:P142">
    <cfRule type="expression" dxfId="5037" priority="88">
      <formula>OR(F141=2,F141=3)</formula>
    </cfRule>
  </conditionalFormatting>
  <conditionalFormatting sqref="Z144:AM144">
    <cfRule type="expression" dxfId="5036" priority="87">
      <formula>AND(Z144="",BA143=1)</formula>
    </cfRule>
  </conditionalFormatting>
  <conditionalFormatting sqref="J143:M143">
    <cfRule type="expression" dxfId="5035" priority="86">
      <formula>OR(F143=2,F143=3)</formula>
    </cfRule>
  </conditionalFormatting>
  <conditionalFormatting sqref="I144:P144">
    <cfRule type="expression" dxfId="5034" priority="85">
      <formula>OR(F143=2,F143=3)</formula>
    </cfRule>
  </conditionalFormatting>
  <conditionalFormatting sqref="Z146:AM146">
    <cfRule type="expression" dxfId="5033" priority="84">
      <formula>AND(Z146="",BA145=1)</formula>
    </cfRule>
  </conditionalFormatting>
  <conditionalFormatting sqref="J145:M145">
    <cfRule type="expression" dxfId="5032" priority="83">
      <formula>OR(F145=2,F145=3)</formula>
    </cfRule>
  </conditionalFormatting>
  <conditionalFormatting sqref="I146:P146">
    <cfRule type="expression" dxfId="5031" priority="82">
      <formula>OR(F145=2,F145=3)</formula>
    </cfRule>
  </conditionalFormatting>
  <conditionalFormatting sqref="Z148:AM148">
    <cfRule type="expression" dxfId="5030" priority="81">
      <formula>AND(Z148="",BA147=1)</formula>
    </cfRule>
  </conditionalFormatting>
  <conditionalFormatting sqref="J147:M147">
    <cfRule type="expression" dxfId="5029" priority="80">
      <formula>OR(F147=2,F147=3)</formula>
    </cfRule>
  </conditionalFormatting>
  <conditionalFormatting sqref="I148:P148">
    <cfRule type="expression" dxfId="5028" priority="79">
      <formula>OR(F147=2,F147=3)</formula>
    </cfRule>
  </conditionalFormatting>
  <conditionalFormatting sqref="Z150:AM150">
    <cfRule type="expression" dxfId="5027" priority="78">
      <formula>AND(Z150="",BA149=1)</formula>
    </cfRule>
  </conditionalFormatting>
  <conditionalFormatting sqref="J149:M149">
    <cfRule type="expression" dxfId="5026" priority="77">
      <formula>OR(F149=2,F149=3)</formula>
    </cfRule>
  </conditionalFormatting>
  <conditionalFormatting sqref="I150:P150">
    <cfRule type="expression" dxfId="5025" priority="76">
      <formula>OR(F149=2,F149=3)</formula>
    </cfRule>
  </conditionalFormatting>
  <conditionalFormatting sqref="Z152:AM152">
    <cfRule type="expression" dxfId="5024" priority="75">
      <formula>AND(Z152="",BA151=1)</formula>
    </cfRule>
  </conditionalFormatting>
  <conditionalFormatting sqref="J151:M151">
    <cfRule type="expression" dxfId="5023" priority="74">
      <formula>OR(F151=2,F151=3)</formula>
    </cfRule>
  </conditionalFormatting>
  <conditionalFormatting sqref="I152:P152">
    <cfRule type="expression" dxfId="5022" priority="73">
      <formula>OR(F151=2,F151=3)</formula>
    </cfRule>
  </conditionalFormatting>
  <conditionalFormatting sqref="Z154:AM154">
    <cfRule type="expression" dxfId="5021" priority="72">
      <formula>AND(Z154="",BA153=1)</formula>
    </cfRule>
  </conditionalFormatting>
  <conditionalFormatting sqref="J153:M153">
    <cfRule type="expression" dxfId="5020" priority="71">
      <formula>OR(F153=2,F153=3)</formula>
    </cfRule>
  </conditionalFormatting>
  <conditionalFormatting sqref="I154:P154">
    <cfRule type="expression" dxfId="5019" priority="70">
      <formula>OR(F153=2,F153=3)</formula>
    </cfRule>
  </conditionalFormatting>
  <conditionalFormatting sqref="Z156:AM156">
    <cfRule type="expression" dxfId="5018" priority="69">
      <formula>AND(Z156="",BA155=1)</formula>
    </cfRule>
  </conditionalFormatting>
  <conditionalFormatting sqref="J155:M155">
    <cfRule type="expression" dxfId="5017" priority="68">
      <formula>OR(F155=2,F155=3)</formula>
    </cfRule>
  </conditionalFormatting>
  <conditionalFormatting sqref="I156:P156">
    <cfRule type="expression" dxfId="5016" priority="67">
      <formula>OR(F155=2,F155=3)</formula>
    </cfRule>
  </conditionalFormatting>
  <conditionalFormatting sqref="Z158:AM158">
    <cfRule type="expression" dxfId="5015" priority="66">
      <formula>AND(Z158="",BA157=1)</formula>
    </cfRule>
  </conditionalFormatting>
  <conditionalFormatting sqref="J157:M157">
    <cfRule type="expression" dxfId="5014" priority="65">
      <formula>OR(F157=2,F157=3)</formula>
    </cfRule>
  </conditionalFormatting>
  <conditionalFormatting sqref="I158:P158">
    <cfRule type="expression" dxfId="5013" priority="64">
      <formula>OR(F157=2,F157=3)</formula>
    </cfRule>
  </conditionalFormatting>
  <conditionalFormatting sqref="Z160:AM160">
    <cfRule type="expression" dxfId="5012" priority="63">
      <formula>AND(Z160="",BA159=1)</formula>
    </cfRule>
  </conditionalFormatting>
  <conditionalFormatting sqref="J159:M159">
    <cfRule type="expression" dxfId="5011" priority="62">
      <formula>OR(F159=2,F159=3)</formula>
    </cfRule>
  </conditionalFormatting>
  <conditionalFormatting sqref="I160:P160">
    <cfRule type="expression" dxfId="5010" priority="61">
      <formula>OR(F159=2,F159=3)</formula>
    </cfRule>
  </conditionalFormatting>
  <conditionalFormatting sqref="Z162:AM162">
    <cfRule type="expression" dxfId="5009" priority="60">
      <formula>AND(Z162="",BA161=1)</formula>
    </cfRule>
  </conditionalFormatting>
  <conditionalFormatting sqref="J161:M161">
    <cfRule type="expression" dxfId="5008" priority="59">
      <formula>OR(F161=2,F161=3)</formula>
    </cfRule>
  </conditionalFormatting>
  <conditionalFormatting sqref="I162:P162">
    <cfRule type="expression" dxfId="5007" priority="58">
      <formula>OR(F161=2,F161=3)</formula>
    </cfRule>
  </conditionalFormatting>
  <conditionalFormatting sqref="Z164:AM164">
    <cfRule type="expression" dxfId="5006" priority="57">
      <formula>AND(Z164="",BA163=1)</formula>
    </cfRule>
  </conditionalFormatting>
  <conditionalFormatting sqref="J163:M163">
    <cfRule type="expression" dxfId="5005" priority="56">
      <formula>OR(F163=2,F163=3)</formula>
    </cfRule>
  </conditionalFormatting>
  <conditionalFormatting sqref="I164:P164">
    <cfRule type="expression" dxfId="5004" priority="55">
      <formula>OR(F163=2,F163=3)</formula>
    </cfRule>
  </conditionalFormatting>
  <conditionalFormatting sqref="Z166:AM166">
    <cfRule type="expression" dxfId="5003" priority="54">
      <formula>AND(Z166="",BA165=1)</formula>
    </cfRule>
  </conditionalFormatting>
  <conditionalFormatting sqref="J165:M165">
    <cfRule type="expression" dxfId="5002" priority="53">
      <formula>OR(F165=2,F165=3)</formula>
    </cfRule>
  </conditionalFormatting>
  <conditionalFormatting sqref="I166:P166">
    <cfRule type="expression" dxfId="5001" priority="52">
      <formula>OR(F165=2,F165=3)</formula>
    </cfRule>
  </conditionalFormatting>
  <conditionalFormatting sqref="Z168:AM168">
    <cfRule type="expression" dxfId="5000" priority="51">
      <formula>AND(Z168="",BA167=1)</formula>
    </cfRule>
  </conditionalFormatting>
  <conditionalFormatting sqref="J167:M167">
    <cfRule type="expression" dxfId="4999" priority="50">
      <formula>OR(F167=2,F167=3)</formula>
    </cfRule>
  </conditionalFormatting>
  <conditionalFormatting sqref="I168:P168">
    <cfRule type="expression" dxfId="4998" priority="49">
      <formula>OR(F167=2,F167=3)</formula>
    </cfRule>
  </conditionalFormatting>
  <conditionalFormatting sqref="Z170:AM170">
    <cfRule type="expression" dxfId="4997" priority="48">
      <formula>AND(Z170="",BA169=1)</formula>
    </cfRule>
  </conditionalFormatting>
  <conditionalFormatting sqref="J169:M169">
    <cfRule type="expression" dxfId="4996" priority="47">
      <formula>OR(F169=2,F169=3)</formula>
    </cfRule>
  </conditionalFormatting>
  <conditionalFormatting sqref="I170:P170">
    <cfRule type="expression" dxfId="4995" priority="46">
      <formula>OR(F169=2,F169=3)</formula>
    </cfRule>
  </conditionalFormatting>
  <conditionalFormatting sqref="Z56:AM56">
    <cfRule type="expression" dxfId="4994" priority="45">
      <formula>AND(Z56="",BA55=1)</formula>
    </cfRule>
  </conditionalFormatting>
  <conditionalFormatting sqref="J55:M55">
    <cfRule type="expression" dxfId="4993" priority="44">
      <formula>OR(F55=2,F55=3)</formula>
    </cfRule>
  </conditionalFormatting>
  <conditionalFormatting sqref="I56:P56">
    <cfRule type="expression" dxfId="4992" priority="43">
      <formula>OR(F55=2,F55=3)</formula>
    </cfRule>
  </conditionalFormatting>
  <conditionalFormatting sqref="Z58:AM58">
    <cfRule type="expression" dxfId="4991" priority="42">
      <formula>AND(Z58="",BA57=1)</formula>
    </cfRule>
  </conditionalFormatting>
  <conditionalFormatting sqref="J57:M57">
    <cfRule type="expression" dxfId="4990" priority="41">
      <formula>OR(F57=2,F57=3)</formula>
    </cfRule>
  </conditionalFormatting>
  <conditionalFormatting sqref="I58:P58">
    <cfRule type="expression" dxfId="4989" priority="40">
      <formula>OR(F57=2,F57=3)</formula>
    </cfRule>
  </conditionalFormatting>
  <conditionalFormatting sqref="Z60:AM60">
    <cfRule type="expression" dxfId="4988" priority="39">
      <formula>AND(Z60="",BA59=1)</formula>
    </cfRule>
  </conditionalFormatting>
  <conditionalFormatting sqref="J59:M59">
    <cfRule type="expression" dxfId="4987" priority="38">
      <formula>OR(F59=2,F59=3)</formula>
    </cfRule>
  </conditionalFormatting>
  <conditionalFormatting sqref="I60:P60">
    <cfRule type="expression" dxfId="4986" priority="37">
      <formula>OR(F59=2,F59=3)</formula>
    </cfRule>
  </conditionalFormatting>
  <conditionalFormatting sqref="Z62:AM62">
    <cfRule type="expression" dxfId="4985" priority="36">
      <formula>AND(Z62="",BA61=1)</formula>
    </cfRule>
  </conditionalFormatting>
  <conditionalFormatting sqref="J61:M61">
    <cfRule type="expression" dxfId="4984" priority="35">
      <formula>OR(F61=2,F61=3)</formula>
    </cfRule>
  </conditionalFormatting>
  <conditionalFormatting sqref="I62:P62">
    <cfRule type="expression" dxfId="4983" priority="34">
      <formula>OR(F61=2,F61=3)</formula>
    </cfRule>
  </conditionalFormatting>
  <conditionalFormatting sqref="Z64:AM64">
    <cfRule type="expression" dxfId="4982" priority="33">
      <formula>AND(Z64="",BA63=1)</formula>
    </cfRule>
  </conditionalFormatting>
  <conditionalFormatting sqref="J63:M63">
    <cfRule type="expression" dxfId="4981" priority="32">
      <formula>OR(F63=2,F63=3)</formula>
    </cfRule>
  </conditionalFormatting>
  <conditionalFormatting sqref="I64:P64">
    <cfRule type="expression" dxfId="4980" priority="31">
      <formula>OR(F63=2,F63=3)</formula>
    </cfRule>
  </conditionalFormatting>
  <conditionalFormatting sqref="Z66:AM66">
    <cfRule type="expression" dxfId="4979" priority="30">
      <formula>AND(Z66="",BA65=1)</formula>
    </cfRule>
  </conditionalFormatting>
  <conditionalFormatting sqref="J65:M65">
    <cfRule type="expression" dxfId="4978" priority="29">
      <formula>OR(F65=2,F65=3)</formula>
    </cfRule>
  </conditionalFormatting>
  <conditionalFormatting sqref="I66:P66">
    <cfRule type="expression" dxfId="4977" priority="28">
      <formula>OR(F65=2,F65=3)</formula>
    </cfRule>
  </conditionalFormatting>
  <conditionalFormatting sqref="Z68:AM68">
    <cfRule type="expression" dxfId="4976" priority="27">
      <formula>AND(Z68="",BA67=1)</formula>
    </cfRule>
  </conditionalFormatting>
  <conditionalFormatting sqref="J67:M67">
    <cfRule type="expression" dxfId="4975" priority="26">
      <formula>OR(F67=2,F67=3)</formula>
    </cfRule>
  </conditionalFormatting>
  <conditionalFormatting sqref="I68:P68">
    <cfRule type="expression" dxfId="4974" priority="25">
      <formula>OR(F67=2,F67=3)</formula>
    </cfRule>
  </conditionalFormatting>
  <conditionalFormatting sqref="Z70:AM70">
    <cfRule type="expression" dxfId="4973" priority="24">
      <formula>AND(Z70="",BA69=1)</formula>
    </cfRule>
  </conditionalFormatting>
  <conditionalFormatting sqref="J69:M69">
    <cfRule type="expression" dxfId="4972" priority="23">
      <formula>OR(F69=2,F69=3)</formula>
    </cfRule>
  </conditionalFormatting>
  <conditionalFormatting sqref="I70:P70">
    <cfRule type="expression" dxfId="4971" priority="22">
      <formula>OR(F69=2,F69=3)</formula>
    </cfRule>
  </conditionalFormatting>
  <conditionalFormatting sqref="Z72:AM72">
    <cfRule type="expression" dxfId="4970" priority="21">
      <formula>AND(Z72="",BA71=1)</formula>
    </cfRule>
  </conditionalFormatting>
  <conditionalFormatting sqref="J71:M71">
    <cfRule type="expression" dxfId="4969" priority="20">
      <formula>OR(F71=2,F71=3)</formula>
    </cfRule>
  </conditionalFormatting>
  <conditionalFormatting sqref="I72:P72">
    <cfRule type="expression" dxfId="4968" priority="19">
      <formula>OR(F71=2,F71=3)</formula>
    </cfRule>
  </conditionalFormatting>
  <conditionalFormatting sqref="Z74:AM74">
    <cfRule type="expression" dxfId="4967" priority="18">
      <formula>AND(Z74="",BA73=1)</formula>
    </cfRule>
  </conditionalFormatting>
  <conditionalFormatting sqref="J73:M73">
    <cfRule type="expression" dxfId="4966" priority="17">
      <formula>OR(F73=2,F73=3)</formula>
    </cfRule>
  </conditionalFormatting>
  <conditionalFormatting sqref="I74:P74">
    <cfRule type="expression" dxfId="4965" priority="16">
      <formula>OR(F73=2,F73=3)</formula>
    </cfRule>
  </conditionalFormatting>
  <conditionalFormatting sqref="Z76:AM76">
    <cfRule type="expression" dxfId="4964" priority="15">
      <formula>AND(Z76="",BA75=1)</formula>
    </cfRule>
  </conditionalFormatting>
  <conditionalFormatting sqref="J75:M75">
    <cfRule type="expression" dxfId="4963" priority="14">
      <formula>OR(F75=2,F75=3)</formula>
    </cfRule>
  </conditionalFormatting>
  <conditionalFormatting sqref="I76:P76">
    <cfRule type="expression" dxfId="4962" priority="13">
      <formula>OR(F75=2,F75=3)</formula>
    </cfRule>
  </conditionalFormatting>
  <conditionalFormatting sqref="Z78:AM78">
    <cfRule type="expression" dxfId="4961" priority="12">
      <formula>AND(Z78="",BA77=1)</formula>
    </cfRule>
  </conditionalFormatting>
  <conditionalFormatting sqref="J77:M77">
    <cfRule type="expression" dxfId="4960" priority="11">
      <formula>OR(F77=2,F77=3)</formula>
    </cfRule>
  </conditionalFormatting>
  <conditionalFormatting sqref="I78:P78">
    <cfRule type="expression" dxfId="4959" priority="10">
      <formula>OR(F77=2,F77=3)</formula>
    </cfRule>
  </conditionalFormatting>
  <conditionalFormatting sqref="Z80:AM80">
    <cfRule type="expression" dxfId="4958" priority="9">
      <formula>AND(Z80="",BA79=1)</formula>
    </cfRule>
  </conditionalFormatting>
  <conditionalFormatting sqref="J79:M79">
    <cfRule type="expression" dxfId="4957" priority="8">
      <formula>OR(F79=2,F79=3)</formula>
    </cfRule>
  </conditionalFormatting>
  <conditionalFormatting sqref="I80:P80">
    <cfRule type="expression" dxfId="4956" priority="7">
      <formula>OR(F79=2,F79=3)</formula>
    </cfRule>
  </conditionalFormatting>
  <conditionalFormatting sqref="Z82:AM82">
    <cfRule type="expression" dxfId="4955" priority="6">
      <formula>AND(Z82="",BA81=1)</formula>
    </cfRule>
  </conditionalFormatting>
  <conditionalFormatting sqref="J81:M81">
    <cfRule type="expression" dxfId="4954" priority="5">
      <formula>OR(F81=2,F81=3)</formula>
    </cfRule>
  </conditionalFormatting>
  <conditionalFormatting sqref="I82:P82">
    <cfRule type="expression" dxfId="4953" priority="4">
      <formula>OR(F81=2,F81=3)</formula>
    </cfRule>
  </conditionalFormatting>
  <conditionalFormatting sqref="Z84:AM84">
    <cfRule type="expression" dxfId="4952" priority="3">
      <formula>AND(Z84="",BA83=1)</formula>
    </cfRule>
  </conditionalFormatting>
  <conditionalFormatting sqref="J83:M83">
    <cfRule type="expression" dxfId="4951" priority="2">
      <formula>OR(F83=2,F83=3)</formula>
    </cfRule>
  </conditionalFormatting>
  <conditionalFormatting sqref="I84:P84">
    <cfRule type="expression" dxfId="495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D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D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D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D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D00-000004000000}">
      <formula1>"1,2,3"</formula1>
    </dataValidation>
    <dataValidation type="whole" imeMode="off" allowBlank="1" showInputMessage="1" showErrorMessage="1" error="1~31までの数字をご入力ください。" sqref="B141:C170 B12:C41 B184:C213 B98:C127 B55:C84" xr:uid="{00000000-0002-0000-0D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D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D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D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D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D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9</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00901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00902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00903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00904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00905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00906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00907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00908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00909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00910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00911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00912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00913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00914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00915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00916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00917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00918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00919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00920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00921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00922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00923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00924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00925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00926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00927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00928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00929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00930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00931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00932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00933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00934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00935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00936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00937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00938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00939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00940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00941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00942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00943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00944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00945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00946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00947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00948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00949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00950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00951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00952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00953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00954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00955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00956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00957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00958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00959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00960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00961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00962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00963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00964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00965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00966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00967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00968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00969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00970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00971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00972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00973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00974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00975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4949" priority="225">
      <formula>AND(Z13="",BA12=1)</formula>
    </cfRule>
  </conditionalFormatting>
  <conditionalFormatting sqref="J12:M12">
    <cfRule type="expression" dxfId="4948" priority="224">
      <formula>OR(F12=2,F12=3)</formula>
    </cfRule>
  </conditionalFormatting>
  <conditionalFormatting sqref="I13:P13">
    <cfRule type="expression" dxfId="4947" priority="223">
      <formula>OR(F12=2,F12=3)</formula>
    </cfRule>
  </conditionalFormatting>
  <conditionalFormatting sqref="Z15:AM15">
    <cfRule type="expression" dxfId="4946" priority="222">
      <formula>AND(Z15="",BA14=1)</formula>
    </cfRule>
  </conditionalFormatting>
  <conditionalFormatting sqref="J14:M14">
    <cfRule type="expression" dxfId="4945" priority="221">
      <formula>OR(F14=2,F14=3)</formula>
    </cfRule>
  </conditionalFormatting>
  <conditionalFormatting sqref="I15:P15">
    <cfRule type="expression" dxfId="4944" priority="220">
      <formula>OR(F14=2,F14=3)</formula>
    </cfRule>
  </conditionalFormatting>
  <conditionalFormatting sqref="Z17:AM17">
    <cfRule type="expression" dxfId="4943" priority="219">
      <formula>AND(Z17="",BA16=1)</formula>
    </cfRule>
  </conditionalFormatting>
  <conditionalFormatting sqref="J16:M16">
    <cfRule type="expression" dxfId="4942" priority="218">
      <formula>OR(F16=2,F16=3)</formula>
    </cfRule>
  </conditionalFormatting>
  <conditionalFormatting sqref="I17:P17">
    <cfRule type="expression" dxfId="4941" priority="217">
      <formula>OR(F16=2,F16=3)</formula>
    </cfRule>
  </conditionalFormatting>
  <conditionalFormatting sqref="Z19:AM19">
    <cfRule type="expression" dxfId="4940" priority="216">
      <formula>AND(Z19="",BA18=1)</formula>
    </cfRule>
  </conditionalFormatting>
  <conditionalFormatting sqref="J18:M18">
    <cfRule type="expression" dxfId="4939" priority="215">
      <formula>OR(F18=2,F18=3)</formula>
    </cfRule>
  </conditionalFormatting>
  <conditionalFormatting sqref="I19:P19">
    <cfRule type="expression" dxfId="4938" priority="214">
      <formula>OR(F18=2,F18=3)</formula>
    </cfRule>
  </conditionalFormatting>
  <conditionalFormatting sqref="Z21:AM21">
    <cfRule type="expression" dxfId="4937" priority="213">
      <formula>AND(Z21="",BA20=1)</formula>
    </cfRule>
  </conditionalFormatting>
  <conditionalFormatting sqref="J20:M20">
    <cfRule type="expression" dxfId="4936" priority="212">
      <formula>OR(F20=2,F20=3)</formula>
    </cfRule>
  </conditionalFormatting>
  <conditionalFormatting sqref="I21:P21">
    <cfRule type="expression" dxfId="4935" priority="211">
      <formula>OR(F20=2,F20=3)</formula>
    </cfRule>
  </conditionalFormatting>
  <conditionalFormatting sqref="Z23:AM23">
    <cfRule type="expression" dxfId="4934" priority="210">
      <formula>AND(Z23="",BA22=1)</formula>
    </cfRule>
  </conditionalFormatting>
  <conditionalFormatting sqref="J22:M22">
    <cfRule type="expression" dxfId="4933" priority="209">
      <formula>OR(F22=2,F22=3)</formula>
    </cfRule>
  </conditionalFormatting>
  <conditionalFormatting sqref="I23:P23">
    <cfRule type="expression" dxfId="4932" priority="208">
      <formula>OR(F22=2,F22=3)</formula>
    </cfRule>
  </conditionalFormatting>
  <conditionalFormatting sqref="Z25:AM25">
    <cfRule type="expression" dxfId="4931" priority="207">
      <formula>AND(Z25="",BA24=1)</formula>
    </cfRule>
  </conditionalFormatting>
  <conditionalFormatting sqref="J24:M24">
    <cfRule type="expression" dxfId="4930" priority="206">
      <formula>OR(F24=2,F24=3)</formula>
    </cfRule>
  </conditionalFormatting>
  <conditionalFormatting sqref="I25:P25">
    <cfRule type="expression" dxfId="4929" priority="205">
      <formula>OR(F24=2,F24=3)</formula>
    </cfRule>
  </conditionalFormatting>
  <conditionalFormatting sqref="Z27:AM27">
    <cfRule type="expression" dxfId="4928" priority="204">
      <formula>AND(Z27="",BA26=1)</formula>
    </cfRule>
  </conditionalFormatting>
  <conditionalFormatting sqref="J26:M26">
    <cfRule type="expression" dxfId="4927" priority="203">
      <formula>OR(F26=2,F26=3)</formula>
    </cfRule>
  </conditionalFormatting>
  <conditionalFormatting sqref="I27:P27">
    <cfRule type="expression" dxfId="4926" priority="202">
      <formula>OR(F26=2,F26=3)</formula>
    </cfRule>
  </conditionalFormatting>
  <conditionalFormatting sqref="Z29:AM29">
    <cfRule type="expression" dxfId="4925" priority="201">
      <formula>AND(Z29="",BA28=1)</formula>
    </cfRule>
  </conditionalFormatting>
  <conditionalFormatting sqref="J28:M28">
    <cfRule type="expression" dxfId="4924" priority="200">
      <formula>OR(F28=2,F28=3)</formula>
    </cfRule>
  </conditionalFormatting>
  <conditionalFormatting sqref="I29:P29">
    <cfRule type="expression" dxfId="4923" priority="199">
      <formula>OR(F28=2,F28=3)</formula>
    </cfRule>
  </conditionalFormatting>
  <conditionalFormatting sqref="Z31:AM31">
    <cfRule type="expression" dxfId="4922" priority="198">
      <formula>AND(Z31="",BA30=1)</formula>
    </cfRule>
  </conditionalFormatting>
  <conditionalFormatting sqref="J30:M30">
    <cfRule type="expression" dxfId="4921" priority="197">
      <formula>OR(F30=2,F30=3)</formula>
    </cfRule>
  </conditionalFormatting>
  <conditionalFormatting sqref="I31:P31">
    <cfRule type="expression" dxfId="4920" priority="196">
      <formula>OR(F30=2,F30=3)</formula>
    </cfRule>
  </conditionalFormatting>
  <conditionalFormatting sqref="Z33:AM33">
    <cfRule type="expression" dxfId="4919" priority="195">
      <formula>AND(Z33="",BA32=1)</formula>
    </cfRule>
  </conditionalFormatting>
  <conditionalFormatting sqref="J32:M32">
    <cfRule type="expression" dxfId="4918" priority="194">
      <formula>OR(F32=2,F32=3)</formula>
    </cfRule>
  </conditionalFormatting>
  <conditionalFormatting sqref="I33:P33">
    <cfRule type="expression" dxfId="4917" priority="193">
      <formula>OR(F32=2,F32=3)</formula>
    </cfRule>
  </conditionalFormatting>
  <conditionalFormatting sqref="Z35:AM35">
    <cfRule type="expression" dxfId="4916" priority="192">
      <formula>AND(Z35="",BA34=1)</formula>
    </cfRule>
  </conditionalFormatting>
  <conditionalFormatting sqref="J34:M34">
    <cfRule type="expression" dxfId="4915" priority="191">
      <formula>OR(F34=2,F34=3)</formula>
    </cfRule>
  </conditionalFormatting>
  <conditionalFormatting sqref="I35:P35">
    <cfRule type="expression" dxfId="4914" priority="190">
      <formula>OR(F34=2,F34=3)</formula>
    </cfRule>
  </conditionalFormatting>
  <conditionalFormatting sqref="Z37:AM37">
    <cfRule type="expression" dxfId="4913" priority="189">
      <formula>AND(Z37="",BA36=1)</formula>
    </cfRule>
  </conditionalFormatting>
  <conditionalFormatting sqref="J36:M36">
    <cfRule type="expression" dxfId="4912" priority="188">
      <formula>OR(F36=2,F36=3)</formula>
    </cfRule>
  </conditionalFormatting>
  <conditionalFormatting sqref="I37:P37">
    <cfRule type="expression" dxfId="4911" priority="187">
      <formula>OR(F36=2,F36=3)</formula>
    </cfRule>
  </conditionalFormatting>
  <conditionalFormatting sqref="Z39:AM39">
    <cfRule type="expression" dxfId="4910" priority="186">
      <formula>AND(Z39="",BA38=1)</formula>
    </cfRule>
  </conditionalFormatting>
  <conditionalFormatting sqref="J38:M38">
    <cfRule type="expression" dxfId="4909" priority="185">
      <formula>OR(F38=2,F38=3)</formula>
    </cfRule>
  </conditionalFormatting>
  <conditionalFormatting sqref="I39:P39">
    <cfRule type="expression" dxfId="4908" priority="184">
      <formula>OR(F38=2,F38=3)</formula>
    </cfRule>
  </conditionalFormatting>
  <conditionalFormatting sqref="Z41:AM41">
    <cfRule type="expression" dxfId="4907" priority="183">
      <formula>AND(Z41="",BA40=1)</formula>
    </cfRule>
  </conditionalFormatting>
  <conditionalFormatting sqref="J40:M40">
    <cfRule type="expression" dxfId="4906" priority="182">
      <formula>OR(F40=2,F40=3)</formula>
    </cfRule>
  </conditionalFormatting>
  <conditionalFormatting sqref="I41:P41">
    <cfRule type="expression" dxfId="4905" priority="181">
      <formula>OR(F40=2,F40=3)</formula>
    </cfRule>
  </conditionalFormatting>
  <conditionalFormatting sqref="Z185:AM185">
    <cfRule type="expression" dxfId="4904" priority="180">
      <formula>AND(Z185="",BA184=1)</formula>
    </cfRule>
  </conditionalFormatting>
  <conditionalFormatting sqref="J184:M184">
    <cfRule type="expression" dxfId="4903" priority="179">
      <formula>OR(F184=2,F184=3)</formula>
    </cfRule>
  </conditionalFormatting>
  <conditionalFormatting sqref="I185:P185">
    <cfRule type="expression" dxfId="4902" priority="178">
      <formula>OR(F184=2,F184=3)</formula>
    </cfRule>
  </conditionalFormatting>
  <conditionalFormatting sqref="Z187:AM187">
    <cfRule type="expression" dxfId="4901" priority="177">
      <formula>AND(Z187="",BA186=1)</formula>
    </cfRule>
  </conditionalFormatting>
  <conditionalFormatting sqref="J186:M186">
    <cfRule type="expression" dxfId="4900" priority="176">
      <formula>OR(F186=2,F186=3)</formula>
    </cfRule>
  </conditionalFormatting>
  <conditionalFormatting sqref="I187:P187">
    <cfRule type="expression" dxfId="4899" priority="175">
      <formula>OR(F186=2,F186=3)</formula>
    </cfRule>
  </conditionalFormatting>
  <conditionalFormatting sqref="Z189:AM189">
    <cfRule type="expression" dxfId="4898" priority="174">
      <formula>AND(Z189="",BA188=1)</formula>
    </cfRule>
  </conditionalFormatting>
  <conditionalFormatting sqref="J188:M188">
    <cfRule type="expression" dxfId="4897" priority="173">
      <formula>OR(F188=2,F188=3)</formula>
    </cfRule>
  </conditionalFormatting>
  <conditionalFormatting sqref="I189:P189">
    <cfRule type="expression" dxfId="4896" priority="172">
      <formula>OR(F188=2,F188=3)</formula>
    </cfRule>
  </conditionalFormatting>
  <conditionalFormatting sqref="Z191:AM191">
    <cfRule type="expression" dxfId="4895" priority="171">
      <formula>AND(Z191="",BA190=1)</formula>
    </cfRule>
  </conditionalFormatting>
  <conditionalFormatting sqref="J190:M190">
    <cfRule type="expression" dxfId="4894" priority="170">
      <formula>OR(F190=2,F190=3)</formula>
    </cfRule>
  </conditionalFormatting>
  <conditionalFormatting sqref="I191:P191">
    <cfRule type="expression" dxfId="4893" priority="169">
      <formula>OR(F190=2,F190=3)</formula>
    </cfRule>
  </conditionalFormatting>
  <conditionalFormatting sqref="Z193:AM193">
    <cfRule type="expression" dxfId="4892" priority="168">
      <formula>AND(Z193="",BA192=1)</formula>
    </cfRule>
  </conditionalFormatting>
  <conditionalFormatting sqref="J192:M192">
    <cfRule type="expression" dxfId="4891" priority="167">
      <formula>OR(F192=2,F192=3)</formula>
    </cfRule>
  </conditionalFormatting>
  <conditionalFormatting sqref="I193:P193">
    <cfRule type="expression" dxfId="4890" priority="166">
      <formula>OR(F192=2,F192=3)</formula>
    </cfRule>
  </conditionalFormatting>
  <conditionalFormatting sqref="Z195:AM195">
    <cfRule type="expression" dxfId="4889" priority="165">
      <formula>AND(Z195="",BA194=1)</formula>
    </cfRule>
  </conditionalFormatting>
  <conditionalFormatting sqref="J194:M194">
    <cfRule type="expression" dxfId="4888" priority="164">
      <formula>OR(F194=2,F194=3)</formula>
    </cfRule>
  </conditionalFormatting>
  <conditionalFormatting sqref="I195:P195">
    <cfRule type="expression" dxfId="4887" priority="163">
      <formula>OR(F194=2,F194=3)</formula>
    </cfRule>
  </conditionalFormatting>
  <conditionalFormatting sqref="Z197:AM197">
    <cfRule type="expression" dxfId="4886" priority="162">
      <formula>AND(Z197="",BA196=1)</formula>
    </cfRule>
  </conditionalFormatting>
  <conditionalFormatting sqref="J196:M196">
    <cfRule type="expression" dxfId="4885" priority="161">
      <formula>OR(F196=2,F196=3)</formula>
    </cfRule>
  </conditionalFormatting>
  <conditionalFormatting sqref="I197:P197">
    <cfRule type="expression" dxfId="4884" priority="160">
      <formula>OR(F196=2,F196=3)</formula>
    </cfRule>
  </conditionalFormatting>
  <conditionalFormatting sqref="Z199:AM199">
    <cfRule type="expression" dxfId="4883" priority="159">
      <formula>AND(Z199="",BA198=1)</formula>
    </cfRule>
  </conditionalFormatting>
  <conditionalFormatting sqref="J198:M198">
    <cfRule type="expression" dxfId="4882" priority="158">
      <formula>OR(F198=2,F198=3)</formula>
    </cfRule>
  </conditionalFormatting>
  <conditionalFormatting sqref="I199:P199">
    <cfRule type="expression" dxfId="4881" priority="157">
      <formula>OR(F198=2,F198=3)</formula>
    </cfRule>
  </conditionalFormatting>
  <conditionalFormatting sqref="Z201:AM201">
    <cfRule type="expression" dxfId="4880" priority="156">
      <formula>AND(Z201="",BA200=1)</formula>
    </cfRule>
  </conditionalFormatting>
  <conditionalFormatting sqref="J200:M200">
    <cfRule type="expression" dxfId="4879" priority="155">
      <formula>OR(F200=2,F200=3)</formula>
    </cfRule>
  </conditionalFormatting>
  <conditionalFormatting sqref="I201:P201">
    <cfRule type="expression" dxfId="4878" priority="154">
      <formula>OR(F200=2,F200=3)</formula>
    </cfRule>
  </conditionalFormatting>
  <conditionalFormatting sqref="Z203:AM203">
    <cfRule type="expression" dxfId="4877" priority="153">
      <formula>AND(Z203="",BA202=1)</formula>
    </cfRule>
  </conditionalFormatting>
  <conditionalFormatting sqref="J202:M202">
    <cfRule type="expression" dxfId="4876" priority="152">
      <formula>OR(F202=2,F202=3)</formula>
    </cfRule>
  </conditionalFormatting>
  <conditionalFormatting sqref="I203:P203">
    <cfRule type="expression" dxfId="4875" priority="151">
      <formula>OR(F202=2,F202=3)</formula>
    </cfRule>
  </conditionalFormatting>
  <conditionalFormatting sqref="Z205:AM205">
    <cfRule type="expression" dxfId="4874" priority="150">
      <formula>AND(Z205="",BA204=1)</formula>
    </cfRule>
  </conditionalFormatting>
  <conditionalFormatting sqref="J204:M204">
    <cfRule type="expression" dxfId="4873" priority="149">
      <formula>OR(F204=2,F204=3)</formula>
    </cfRule>
  </conditionalFormatting>
  <conditionalFormatting sqref="I205:P205">
    <cfRule type="expression" dxfId="4872" priority="148">
      <formula>OR(F204=2,F204=3)</formula>
    </cfRule>
  </conditionalFormatting>
  <conditionalFormatting sqref="Z207:AM207">
    <cfRule type="expression" dxfId="4871" priority="147">
      <formula>AND(Z207="",BA206=1)</formula>
    </cfRule>
  </conditionalFormatting>
  <conditionalFormatting sqref="J206:M206">
    <cfRule type="expression" dxfId="4870" priority="146">
      <formula>OR(F206=2,F206=3)</formula>
    </cfRule>
  </conditionalFormatting>
  <conditionalFormatting sqref="I207:P207">
    <cfRule type="expression" dxfId="4869" priority="145">
      <formula>OR(F206=2,F206=3)</formula>
    </cfRule>
  </conditionalFormatting>
  <conditionalFormatting sqref="Z209:AM209">
    <cfRule type="expression" dxfId="4868" priority="144">
      <formula>AND(Z209="",BA208=1)</formula>
    </cfRule>
  </conditionalFormatting>
  <conditionalFormatting sqref="J208:M208">
    <cfRule type="expression" dxfId="4867" priority="143">
      <formula>OR(F208=2,F208=3)</formula>
    </cfRule>
  </conditionalFormatting>
  <conditionalFormatting sqref="I209:P209">
    <cfRule type="expression" dxfId="4866" priority="142">
      <formula>OR(F208=2,F208=3)</formula>
    </cfRule>
  </conditionalFormatting>
  <conditionalFormatting sqref="Z211:AM211">
    <cfRule type="expression" dxfId="4865" priority="141">
      <formula>AND(Z211="",BA210=1)</formula>
    </cfRule>
  </conditionalFormatting>
  <conditionalFormatting sqref="J210:M210">
    <cfRule type="expression" dxfId="4864" priority="140">
      <formula>OR(F210=2,F210=3)</formula>
    </cfRule>
  </conditionalFormatting>
  <conditionalFormatting sqref="I211:P211">
    <cfRule type="expression" dxfId="4863" priority="139">
      <formula>OR(F210=2,F210=3)</formula>
    </cfRule>
  </conditionalFormatting>
  <conditionalFormatting sqref="Z213:AM213">
    <cfRule type="expression" dxfId="4862" priority="138">
      <formula>AND(Z213="",BA212=1)</formula>
    </cfRule>
  </conditionalFormatting>
  <conditionalFormatting sqref="J212:M212">
    <cfRule type="expression" dxfId="4861" priority="137">
      <formula>OR(F212=2,F212=3)</formula>
    </cfRule>
  </conditionalFormatting>
  <conditionalFormatting sqref="I213:P213">
    <cfRule type="expression" dxfId="4860" priority="136">
      <formula>OR(F212=2,F212=3)</formula>
    </cfRule>
  </conditionalFormatting>
  <conditionalFormatting sqref="Z99:AM99">
    <cfRule type="expression" dxfId="4859" priority="135">
      <formula>AND(Z99="",BA98=1)</formula>
    </cfRule>
  </conditionalFormatting>
  <conditionalFormatting sqref="J98:M98">
    <cfRule type="expression" dxfId="4858" priority="134">
      <formula>OR(F98=2,F98=3)</formula>
    </cfRule>
  </conditionalFormatting>
  <conditionalFormatting sqref="I99:P99">
    <cfRule type="expression" dxfId="4857" priority="133">
      <formula>OR(F98=2,F98=3)</formula>
    </cfRule>
  </conditionalFormatting>
  <conditionalFormatting sqref="Z101:AM101">
    <cfRule type="expression" dxfId="4856" priority="132">
      <formula>AND(Z101="",BA100=1)</formula>
    </cfRule>
  </conditionalFormatting>
  <conditionalFormatting sqref="J100:M100">
    <cfRule type="expression" dxfId="4855" priority="131">
      <formula>OR(F100=2,F100=3)</formula>
    </cfRule>
  </conditionalFormatting>
  <conditionalFormatting sqref="I101:P101">
    <cfRule type="expression" dxfId="4854" priority="130">
      <formula>OR(F100=2,F100=3)</formula>
    </cfRule>
  </conditionalFormatting>
  <conditionalFormatting sqref="Z103:AM103">
    <cfRule type="expression" dxfId="4853" priority="129">
      <formula>AND(Z103="",BA102=1)</formula>
    </cfRule>
  </conditionalFormatting>
  <conditionalFormatting sqref="J102:M102">
    <cfRule type="expression" dxfId="4852" priority="128">
      <formula>OR(F102=2,F102=3)</formula>
    </cfRule>
  </conditionalFormatting>
  <conditionalFormatting sqref="I103:P103">
    <cfRule type="expression" dxfId="4851" priority="127">
      <formula>OR(F102=2,F102=3)</formula>
    </cfRule>
  </conditionalFormatting>
  <conditionalFormatting sqref="Z105:AM105">
    <cfRule type="expression" dxfId="4850" priority="126">
      <formula>AND(Z105="",BA104=1)</formula>
    </cfRule>
  </conditionalFormatting>
  <conditionalFormatting sqref="J104:M104">
    <cfRule type="expression" dxfId="4849" priority="125">
      <formula>OR(F104=2,F104=3)</formula>
    </cfRule>
  </conditionalFormatting>
  <conditionalFormatting sqref="I105:P105">
    <cfRule type="expression" dxfId="4848" priority="124">
      <formula>OR(F104=2,F104=3)</formula>
    </cfRule>
  </conditionalFormatting>
  <conditionalFormatting sqref="Z107:AM107">
    <cfRule type="expression" dxfId="4847" priority="123">
      <formula>AND(Z107="",BA106=1)</formula>
    </cfRule>
  </conditionalFormatting>
  <conditionalFormatting sqref="J106:M106">
    <cfRule type="expression" dxfId="4846" priority="122">
      <formula>OR(F106=2,F106=3)</formula>
    </cfRule>
  </conditionalFormatting>
  <conditionalFormatting sqref="I107:P107">
    <cfRule type="expression" dxfId="4845" priority="121">
      <formula>OR(F106=2,F106=3)</formula>
    </cfRule>
  </conditionalFormatting>
  <conditionalFormatting sqref="Z109:AM109">
    <cfRule type="expression" dxfId="4844" priority="120">
      <formula>AND(Z109="",BA108=1)</formula>
    </cfRule>
  </conditionalFormatting>
  <conditionalFormatting sqref="J108:M108">
    <cfRule type="expression" dxfId="4843" priority="119">
      <formula>OR(F108=2,F108=3)</formula>
    </cfRule>
  </conditionalFormatting>
  <conditionalFormatting sqref="I109:P109">
    <cfRule type="expression" dxfId="4842" priority="118">
      <formula>OR(F108=2,F108=3)</formula>
    </cfRule>
  </conditionalFormatting>
  <conditionalFormatting sqref="Z111:AM111">
    <cfRule type="expression" dxfId="4841" priority="117">
      <formula>AND(Z111="",BA110=1)</formula>
    </cfRule>
  </conditionalFormatting>
  <conditionalFormatting sqref="J110:M110">
    <cfRule type="expression" dxfId="4840" priority="116">
      <formula>OR(F110=2,F110=3)</formula>
    </cfRule>
  </conditionalFormatting>
  <conditionalFormatting sqref="I111:P111">
    <cfRule type="expression" dxfId="4839" priority="115">
      <formula>OR(F110=2,F110=3)</formula>
    </cfRule>
  </conditionalFormatting>
  <conditionalFormatting sqref="Z113:AM113">
    <cfRule type="expression" dxfId="4838" priority="114">
      <formula>AND(Z113="",BA112=1)</formula>
    </cfRule>
  </conditionalFormatting>
  <conditionalFormatting sqref="J112:M112">
    <cfRule type="expression" dxfId="4837" priority="113">
      <formula>OR(F112=2,F112=3)</formula>
    </cfRule>
  </conditionalFormatting>
  <conditionalFormatting sqref="I113:P113">
    <cfRule type="expression" dxfId="4836" priority="112">
      <formula>OR(F112=2,F112=3)</formula>
    </cfRule>
  </conditionalFormatting>
  <conditionalFormatting sqref="Z115:AM115">
    <cfRule type="expression" dxfId="4835" priority="111">
      <formula>AND(Z115="",BA114=1)</formula>
    </cfRule>
  </conditionalFormatting>
  <conditionalFormatting sqref="J114:M114">
    <cfRule type="expression" dxfId="4834" priority="110">
      <formula>OR(F114=2,F114=3)</formula>
    </cfRule>
  </conditionalFormatting>
  <conditionalFormatting sqref="I115:P115">
    <cfRule type="expression" dxfId="4833" priority="109">
      <formula>OR(F114=2,F114=3)</formula>
    </cfRule>
  </conditionalFormatting>
  <conditionalFormatting sqref="Z117:AM117">
    <cfRule type="expression" dxfId="4832" priority="108">
      <formula>AND(Z117="",BA116=1)</formula>
    </cfRule>
  </conditionalFormatting>
  <conditionalFormatting sqref="J116:M116">
    <cfRule type="expression" dxfId="4831" priority="107">
      <formula>OR(F116=2,F116=3)</formula>
    </cfRule>
  </conditionalFormatting>
  <conditionalFormatting sqref="I117:P117">
    <cfRule type="expression" dxfId="4830" priority="106">
      <formula>OR(F116=2,F116=3)</formula>
    </cfRule>
  </conditionalFormatting>
  <conditionalFormatting sqref="Z119:AM119">
    <cfRule type="expression" dxfId="4829" priority="105">
      <formula>AND(Z119="",BA118=1)</formula>
    </cfRule>
  </conditionalFormatting>
  <conditionalFormatting sqref="J118:M118">
    <cfRule type="expression" dxfId="4828" priority="104">
      <formula>OR(F118=2,F118=3)</formula>
    </cfRule>
  </conditionalFormatting>
  <conditionalFormatting sqref="I119:P119">
    <cfRule type="expression" dxfId="4827" priority="103">
      <formula>OR(F118=2,F118=3)</formula>
    </cfRule>
  </conditionalFormatting>
  <conditionalFormatting sqref="Z121:AM121">
    <cfRule type="expression" dxfId="4826" priority="102">
      <formula>AND(Z121="",BA120=1)</formula>
    </cfRule>
  </conditionalFormatting>
  <conditionalFormatting sqref="J120:M120">
    <cfRule type="expression" dxfId="4825" priority="101">
      <formula>OR(F120=2,F120=3)</formula>
    </cfRule>
  </conditionalFormatting>
  <conditionalFormatting sqref="I121:P121">
    <cfRule type="expression" dxfId="4824" priority="100">
      <formula>OR(F120=2,F120=3)</formula>
    </cfRule>
  </conditionalFormatting>
  <conditionalFormatting sqref="Z123:AM123">
    <cfRule type="expression" dxfId="4823" priority="99">
      <formula>AND(Z123="",BA122=1)</formula>
    </cfRule>
  </conditionalFormatting>
  <conditionalFormatting sqref="J122:M122">
    <cfRule type="expression" dxfId="4822" priority="98">
      <formula>OR(F122=2,F122=3)</formula>
    </cfRule>
  </conditionalFormatting>
  <conditionalFormatting sqref="I123:P123">
    <cfRule type="expression" dxfId="4821" priority="97">
      <formula>OR(F122=2,F122=3)</formula>
    </cfRule>
  </conditionalFormatting>
  <conditionalFormatting sqref="Z125:AM125">
    <cfRule type="expression" dxfId="4820" priority="96">
      <formula>AND(Z125="",BA124=1)</formula>
    </cfRule>
  </conditionalFormatting>
  <conditionalFormatting sqref="J124:M124">
    <cfRule type="expression" dxfId="4819" priority="95">
      <formula>OR(F124=2,F124=3)</formula>
    </cfRule>
  </conditionalFormatting>
  <conditionalFormatting sqref="I125:P125">
    <cfRule type="expression" dxfId="4818" priority="94">
      <formula>OR(F124=2,F124=3)</formula>
    </cfRule>
  </conditionalFormatting>
  <conditionalFormatting sqref="Z127:AM127">
    <cfRule type="expression" dxfId="4817" priority="93">
      <formula>AND(Z127="",BA126=1)</formula>
    </cfRule>
  </conditionalFormatting>
  <conditionalFormatting sqref="J126:M126">
    <cfRule type="expression" dxfId="4816" priority="92">
      <formula>OR(F126=2,F126=3)</formula>
    </cfRule>
  </conditionalFormatting>
  <conditionalFormatting sqref="I127:P127">
    <cfRule type="expression" dxfId="4815" priority="91">
      <formula>OR(F126=2,F126=3)</formula>
    </cfRule>
  </conditionalFormatting>
  <conditionalFormatting sqref="Z142:AM142">
    <cfRule type="expression" dxfId="4814" priority="90">
      <formula>AND(Z142="",BA141=1)</formula>
    </cfRule>
  </conditionalFormatting>
  <conditionalFormatting sqref="J141:M141">
    <cfRule type="expression" dxfId="4813" priority="89">
      <formula>OR(F141=2,F141=3)</formula>
    </cfRule>
  </conditionalFormatting>
  <conditionalFormatting sqref="I142:P142">
    <cfRule type="expression" dxfId="4812" priority="88">
      <formula>OR(F141=2,F141=3)</formula>
    </cfRule>
  </conditionalFormatting>
  <conditionalFormatting sqref="Z144:AM144">
    <cfRule type="expression" dxfId="4811" priority="87">
      <formula>AND(Z144="",BA143=1)</formula>
    </cfRule>
  </conditionalFormatting>
  <conditionalFormatting sqref="J143:M143">
    <cfRule type="expression" dxfId="4810" priority="86">
      <formula>OR(F143=2,F143=3)</formula>
    </cfRule>
  </conditionalFormatting>
  <conditionalFormatting sqref="I144:P144">
    <cfRule type="expression" dxfId="4809" priority="85">
      <formula>OR(F143=2,F143=3)</formula>
    </cfRule>
  </conditionalFormatting>
  <conditionalFormatting sqref="Z146:AM146">
    <cfRule type="expression" dxfId="4808" priority="84">
      <formula>AND(Z146="",BA145=1)</formula>
    </cfRule>
  </conditionalFormatting>
  <conditionalFormatting sqref="J145:M145">
    <cfRule type="expression" dxfId="4807" priority="83">
      <formula>OR(F145=2,F145=3)</formula>
    </cfRule>
  </conditionalFormatting>
  <conditionalFormatting sqref="I146:P146">
    <cfRule type="expression" dxfId="4806" priority="82">
      <formula>OR(F145=2,F145=3)</formula>
    </cfRule>
  </conditionalFormatting>
  <conditionalFormatting sqref="Z148:AM148">
    <cfRule type="expression" dxfId="4805" priority="81">
      <formula>AND(Z148="",BA147=1)</formula>
    </cfRule>
  </conditionalFormatting>
  <conditionalFormatting sqref="J147:M147">
    <cfRule type="expression" dxfId="4804" priority="80">
      <formula>OR(F147=2,F147=3)</formula>
    </cfRule>
  </conditionalFormatting>
  <conditionalFormatting sqref="I148:P148">
    <cfRule type="expression" dxfId="4803" priority="79">
      <formula>OR(F147=2,F147=3)</formula>
    </cfRule>
  </conditionalFormatting>
  <conditionalFormatting sqref="Z150:AM150">
    <cfRule type="expression" dxfId="4802" priority="78">
      <formula>AND(Z150="",BA149=1)</formula>
    </cfRule>
  </conditionalFormatting>
  <conditionalFormatting sqref="J149:M149">
    <cfRule type="expression" dxfId="4801" priority="77">
      <formula>OR(F149=2,F149=3)</formula>
    </cfRule>
  </conditionalFormatting>
  <conditionalFormatting sqref="I150:P150">
    <cfRule type="expression" dxfId="4800" priority="76">
      <formula>OR(F149=2,F149=3)</formula>
    </cfRule>
  </conditionalFormatting>
  <conditionalFormatting sqref="Z152:AM152">
    <cfRule type="expression" dxfId="4799" priority="75">
      <formula>AND(Z152="",BA151=1)</formula>
    </cfRule>
  </conditionalFormatting>
  <conditionalFormatting sqref="J151:M151">
    <cfRule type="expression" dxfId="4798" priority="74">
      <formula>OR(F151=2,F151=3)</formula>
    </cfRule>
  </conditionalFormatting>
  <conditionalFormatting sqref="I152:P152">
    <cfRule type="expression" dxfId="4797" priority="73">
      <formula>OR(F151=2,F151=3)</formula>
    </cfRule>
  </conditionalFormatting>
  <conditionalFormatting sqref="Z154:AM154">
    <cfRule type="expression" dxfId="4796" priority="72">
      <formula>AND(Z154="",BA153=1)</formula>
    </cfRule>
  </conditionalFormatting>
  <conditionalFormatting sqref="J153:M153">
    <cfRule type="expression" dxfId="4795" priority="71">
      <formula>OR(F153=2,F153=3)</formula>
    </cfRule>
  </conditionalFormatting>
  <conditionalFormatting sqref="I154:P154">
    <cfRule type="expression" dxfId="4794" priority="70">
      <formula>OR(F153=2,F153=3)</formula>
    </cfRule>
  </conditionalFormatting>
  <conditionalFormatting sqref="Z156:AM156">
    <cfRule type="expression" dxfId="4793" priority="69">
      <formula>AND(Z156="",BA155=1)</formula>
    </cfRule>
  </conditionalFormatting>
  <conditionalFormatting sqref="J155:M155">
    <cfRule type="expression" dxfId="4792" priority="68">
      <formula>OR(F155=2,F155=3)</formula>
    </cfRule>
  </conditionalFormatting>
  <conditionalFormatting sqref="I156:P156">
    <cfRule type="expression" dxfId="4791" priority="67">
      <formula>OR(F155=2,F155=3)</formula>
    </cfRule>
  </conditionalFormatting>
  <conditionalFormatting sqref="Z158:AM158">
    <cfRule type="expression" dxfId="4790" priority="66">
      <formula>AND(Z158="",BA157=1)</formula>
    </cfRule>
  </conditionalFormatting>
  <conditionalFormatting sqref="J157:M157">
    <cfRule type="expression" dxfId="4789" priority="65">
      <formula>OR(F157=2,F157=3)</formula>
    </cfRule>
  </conditionalFormatting>
  <conditionalFormatting sqref="I158:P158">
    <cfRule type="expression" dxfId="4788" priority="64">
      <formula>OR(F157=2,F157=3)</formula>
    </cfRule>
  </conditionalFormatting>
  <conditionalFormatting sqref="Z160:AM160">
    <cfRule type="expression" dxfId="4787" priority="63">
      <formula>AND(Z160="",BA159=1)</formula>
    </cfRule>
  </conditionalFormatting>
  <conditionalFormatting sqref="J159:M159">
    <cfRule type="expression" dxfId="4786" priority="62">
      <formula>OR(F159=2,F159=3)</formula>
    </cfRule>
  </conditionalFormatting>
  <conditionalFormatting sqref="I160:P160">
    <cfRule type="expression" dxfId="4785" priority="61">
      <formula>OR(F159=2,F159=3)</formula>
    </cfRule>
  </conditionalFormatting>
  <conditionalFormatting sqref="Z162:AM162">
    <cfRule type="expression" dxfId="4784" priority="60">
      <formula>AND(Z162="",BA161=1)</formula>
    </cfRule>
  </conditionalFormatting>
  <conditionalFormatting sqref="J161:M161">
    <cfRule type="expression" dxfId="4783" priority="59">
      <formula>OR(F161=2,F161=3)</formula>
    </cfRule>
  </conditionalFormatting>
  <conditionalFormatting sqref="I162:P162">
    <cfRule type="expression" dxfId="4782" priority="58">
      <formula>OR(F161=2,F161=3)</formula>
    </cfRule>
  </conditionalFormatting>
  <conditionalFormatting sqref="Z164:AM164">
    <cfRule type="expression" dxfId="4781" priority="57">
      <formula>AND(Z164="",BA163=1)</formula>
    </cfRule>
  </conditionalFormatting>
  <conditionalFormatting sqref="J163:M163">
    <cfRule type="expression" dxfId="4780" priority="56">
      <formula>OR(F163=2,F163=3)</formula>
    </cfRule>
  </conditionalFormatting>
  <conditionalFormatting sqref="I164:P164">
    <cfRule type="expression" dxfId="4779" priority="55">
      <formula>OR(F163=2,F163=3)</formula>
    </cfRule>
  </conditionalFormatting>
  <conditionalFormatting sqref="Z166:AM166">
    <cfRule type="expression" dxfId="4778" priority="54">
      <formula>AND(Z166="",BA165=1)</formula>
    </cfRule>
  </conditionalFormatting>
  <conditionalFormatting sqref="J165:M165">
    <cfRule type="expression" dxfId="4777" priority="53">
      <formula>OR(F165=2,F165=3)</formula>
    </cfRule>
  </conditionalFormatting>
  <conditionalFormatting sqref="I166:P166">
    <cfRule type="expression" dxfId="4776" priority="52">
      <formula>OR(F165=2,F165=3)</formula>
    </cfRule>
  </conditionalFormatting>
  <conditionalFormatting sqref="Z168:AM168">
    <cfRule type="expression" dxfId="4775" priority="51">
      <formula>AND(Z168="",BA167=1)</formula>
    </cfRule>
  </conditionalFormatting>
  <conditionalFormatting sqref="J167:M167">
    <cfRule type="expression" dxfId="4774" priority="50">
      <formula>OR(F167=2,F167=3)</formula>
    </cfRule>
  </conditionalFormatting>
  <conditionalFormatting sqref="I168:P168">
    <cfRule type="expression" dxfId="4773" priority="49">
      <formula>OR(F167=2,F167=3)</formula>
    </cfRule>
  </conditionalFormatting>
  <conditionalFormatting sqref="Z170:AM170">
    <cfRule type="expression" dxfId="4772" priority="48">
      <formula>AND(Z170="",BA169=1)</formula>
    </cfRule>
  </conditionalFormatting>
  <conditionalFormatting sqref="J169:M169">
    <cfRule type="expression" dxfId="4771" priority="47">
      <formula>OR(F169=2,F169=3)</formula>
    </cfRule>
  </conditionalFormatting>
  <conditionalFormatting sqref="I170:P170">
    <cfRule type="expression" dxfId="4770" priority="46">
      <formula>OR(F169=2,F169=3)</formula>
    </cfRule>
  </conditionalFormatting>
  <conditionalFormatting sqref="Z56:AM56">
    <cfRule type="expression" dxfId="4769" priority="45">
      <formula>AND(Z56="",BA55=1)</formula>
    </cfRule>
  </conditionalFormatting>
  <conditionalFormatting sqref="J55:M55">
    <cfRule type="expression" dxfId="4768" priority="44">
      <formula>OR(F55=2,F55=3)</formula>
    </cfRule>
  </conditionalFormatting>
  <conditionalFormatting sqref="I56:P56">
    <cfRule type="expression" dxfId="4767" priority="43">
      <formula>OR(F55=2,F55=3)</formula>
    </cfRule>
  </conditionalFormatting>
  <conditionalFormatting sqref="Z58:AM58">
    <cfRule type="expression" dxfId="4766" priority="42">
      <formula>AND(Z58="",BA57=1)</formula>
    </cfRule>
  </conditionalFormatting>
  <conditionalFormatting sqref="J57:M57">
    <cfRule type="expression" dxfId="4765" priority="41">
      <formula>OR(F57=2,F57=3)</formula>
    </cfRule>
  </conditionalFormatting>
  <conditionalFormatting sqref="I58:P58">
    <cfRule type="expression" dxfId="4764" priority="40">
      <formula>OR(F57=2,F57=3)</formula>
    </cfRule>
  </conditionalFormatting>
  <conditionalFormatting sqref="Z60:AM60">
    <cfRule type="expression" dxfId="4763" priority="39">
      <formula>AND(Z60="",BA59=1)</formula>
    </cfRule>
  </conditionalFormatting>
  <conditionalFormatting sqref="J59:M59">
    <cfRule type="expression" dxfId="4762" priority="38">
      <formula>OR(F59=2,F59=3)</formula>
    </cfRule>
  </conditionalFormatting>
  <conditionalFormatting sqref="I60:P60">
    <cfRule type="expression" dxfId="4761" priority="37">
      <formula>OR(F59=2,F59=3)</formula>
    </cfRule>
  </conditionalFormatting>
  <conditionalFormatting sqref="Z62:AM62">
    <cfRule type="expression" dxfId="4760" priority="36">
      <formula>AND(Z62="",BA61=1)</formula>
    </cfRule>
  </conditionalFormatting>
  <conditionalFormatting sqref="J61:M61">
    <cfRule type="expression" dxfId="4759" priority="35">
      <formula>OR(F61=2,F61=3)</formula>
    </cfRule>
  </conditionalFormatting>
  <conditionalFormatting sqref="I62:P62">
    <cfRule type="expression" dxfId="4758" priority="34">
      <formula>OR(F61=2,F61=3)</formula>
    </cfRule>
  </conditionalFormatting>
  <conditionalFormatting sqref="Z64:AM64">
    <cfRule type="expression" dxfId="4757" priority="33">
      <formula>AND(Z64="",BA63=1)</formula>
    </cfRule>
  </conditionalFormatting>
  <conditionalFormatting sqref="J63:M63">
    <cfRule type="expression" dxfId="4756" priority="32">
      <formula>OR(F63=2,F63=3)</formula>
    </cfRule>
  </conditionalFormatting>
  <conditionalFormatting sqref="I64:P64">
    <cfRule type="expression" dxfId="4755" priority="31">
      <formula>OR(F63=2,F63=3)</formula>
    </cfRule>
  </conditionalFormatting>
  <conditionalFormatting sqref="Z66:AM66">
    <cfRule type="expression" dxfId="4754" priority="30">
      <formula>AND(Z66="",BA65=1)</formula>
    </cfRule>
  </conditionalFormatting>
  <conditionalFormatting sqref="J65:M65">
    <cfRule type="expression" dxfId="4753" priority="29">
      <formula>OR(F65=2,F65=3)</formula>
    </cfRule>
  </conditionalFormatting>
  <conditionalFormatting sqref="I66:P66">
    <cfRule type="expression" dxfId="4752" priority="28">
      <formula>OR(F65=2,F65=3)</formula>
    </cfRule>
  </conditionalFormatting>
  <conditionalFormatting sqref="Z68:AM68">
    <cfRule type="expression" dxfId="4751" priority="27">
      <formula>AND(Z68="",BA67=1)</formula>
    </cfRule>
  </conditionalFormatting>
  <conditionalFormatting sqref="J67:M67">
    <cfRule type="expression" dxfId="4750" priority="26">
      <formula>OR(F67=2,F67=3)</formula>
    </cfRule>
  </conditionalFormatting>
  <conditionalFormatting sqref="I68:P68">
    <cfRule type="expression" dxfId="4749" priority="25">
      <formula>OR(F67=2,F67=3)</formula>
    </cfRule>
  </conditionalFormatting>
  <conditionalFormatting sqref="Z70:AM70">
    <cfRule type="expression" dxfId="4748" priority="24">
      <formula>AND(Z70="",BA69=1)</formula>
    </cfRule>
  </conditionalFormatting>
  <conditionalFormatting sqref="J69:M69">
    <cfRule type="expression" dxfId="4747" priority="23">
      <formula>OR(F69=2,F69=3)</formula>
    </cfRule>
  </conditionalFormatting>
  <conditionalFormatting sqref="I70:P70">
    <cfRule type="expression" dxfId="4746" priority="22">
      <formula>OR(F69=2,F69=3)</formula>
    </cfRule>
  </conditionalFormatting>
  <conditionalFormatting sqref="Z72:AM72">
    <cfRule type="expression" dxfId="4745" priority="21">
      <formula>AND(Z72="",BA71=1)</formula>
    </cfRule>
  </conditionalFormatting>
  <conditionalFormatting sqref="J71:M71">
    <cfRule type="expression" dxfId="4744" priority="20">
      <formula>OR(F71=2,F71=3)</formula>
    </cfRule>
  </conditionalFormatting>
  <conditionalFormatting sqref="I72:P72">
    <cfRule type="expression" dxfId="4743" priority="19">
      <formula>OR(F71=2,F71=3)</formula>
    </cfRule>
  </conditionalFormatting>
  <conditionalFormatting sqref="Z74:AM74">
    <cfRule type="expression" dxfId="4742" priority="18">
      <formula>AND(Z74="",BA73=1)</formula>
    </cfRule>
  </conditionalFormatting>
  <conditionalFormatting sqref="J73:M73">
    <cfRule type="expression" dxfId="4741" priority="17">
      <formula>OR(F73=2,F73=3)</formula>
    </cfRule>
  </conditionalFormatting>
  <conditionalFormatting sqref="I74:P74">
    <cfRule type="expression" dxfId="4740" priority="16">
      <formula>OR(F73=2,F73=3)</formula>
    </cfRule>
  </conditionalFormatting>
  <conditionalFormatting sqref="Z76:AM76">
    <cfRule type="expression" dxfId="4739" priority="15">
      <formula>AND(Z76="",BA75=1)</formula>
    </cfRule>
  </conditionalFormatting>
  <conditionalFormatting sqref="J75:M75">
    <cfRule type="expression" dxfId="4738" priority="14">
      <formula>OR(F75=2,F75=3)</formula>
    </cfRule>
  </conditionalFormatting>
  <conditionalFormatting sqref="I76:P76">
    <cfRule type="expression" dxfId="4737" priority="13">
      <formula>OR(F75=2,F75=3)</formula>
    </cfRule>
  </conditionalFormatting>
  <conditionalFormatting sqref="Z78:AM78">
    <cfRule type="expression" dxfId="4736" priority="12">
      <formula>AND(Z78="",BA77=1)</formula>
    </cfRule>
  </conditionalFormatting>
  <conditionalFormatting sqref="J77:M77">
    <cfRule type="expression" dxfId="4735" priority="11">
      <formula>OR(F77=2,F77=3)</formula>
    </cfRule>
  </conditionalFormatting>
  <conditionalFormatting sqref="I78:P78">
    <cfRule type="expression" dxfId="4734" priority="10">
      <formula>OR(F77=2,F77=3)</formula>
    </cfRule>
  </conditionalFormatting>
  <conditionalFormatting sqref="Z80:AM80">
    <cfRule type="expression" dxfId="4733" priority="9">
      <formula>AND(Z80="",BA79=1)</formula>
    </cfRule>
  </conditionalFormatting>
  <conditionalFormatting sqref="J79:M79">
    <cfRule type="expression" dxfId="4732" priority="8">
      <formula>OR(F79=2,F79=3)</formula>
    </cfRule>
  </conditionalFormatting>
  <conditionalFormatting sqref="I80:P80">
    <cfRule type="expression" dxfId="4731" priority="7">
      <formula>OR(F79=2,F79=3)</formula>
    </cfRule>
  </conditionalFormatting>
  <conditionalFormatting sqref="Z82:AM82">
    <cfRule type="expression" dxfId="4730" priority="6">
      <formula>AND(Z82="",BA81=1)</formula>
    </cfRule>
  </conditionalFormatting>
  <conditionalFormatting sqref="J81:M81">
    <cfRule type="expression" dxfId="4729" priority="5">
      <formula>OR(F81=2,F81=3)</formula>
    </cfRule>
  </conditionalFormatting>
  <conditionalFormatting sqref="I82:P82">
    <cfRule type="expression" dxfId="4728" priority="4">
      <formula>OR(F81=2,F81=3)</formula>
    </cfRule>
  </conditionalFormatting>
  <conditionalFormatting sqref="Z84:AM84">
    <cfRule type="expression" dxfId="4727" priority="3">
      <formula>AND(Z84="",BA83=1)</formula>
    </cfRule>
  </conditionalFormatting>
  <conditionalFormatting sqref="J83:M83">
    <cfRule type="expression" dxfId="4726" priority="2">
      <formula>OR(F83=2,F83=3)</formula>
    </cfRule>
  </conditionalFormatting>
  <conditionalFormatting sqref="I84:P84">
    <cfRule type="expression" dxfId="472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E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E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E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E00-000003000000}"/>
    <dataValidation type="whole" imeMode="off" allowBlank="1" showInputMessage="1" showErrorMessage="1" error="1~31までの数字をご入力ください。" sqref="B141:C170 B12:C41 B184:C213 B98:C127 B55:C84" xr:uid="{00000000-0002-0000-0E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E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E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E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E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E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E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10</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01001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01002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01003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01004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01005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01006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01007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01008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01009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01010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01011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01012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01013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01014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01015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01016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01017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01018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01019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01020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01021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01022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01023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01024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01025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01026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01027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01028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01029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01030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01031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01032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01033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01034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01035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01036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01037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01038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01039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01040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01041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01042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01043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01044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01045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01046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01047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01048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01049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01050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01051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01052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01053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01054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01055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01056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01057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01058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01059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01060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01061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01062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01063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01064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01065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01066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01067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01068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01069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01070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01071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01072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01073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01074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01075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4724" priority="225">
      <formula>AND(Z13="",BA12=1)</formula>
    </cfRule>
  </conditionalFormatting>
  <conditionalFormatting sqref="J12:M12">
    <cfRule type="expression" dxfId="4723" priority="224">
      <formula>OR(F12=2,F12=3)</formula>
    </cfRule>
  </conditionalFormatting>
  <conditionalFormatting sqref="I13:P13">
    <cfRule type="expression" dxfId="4722" priority="223">
      <formula>OR(F12=2,F12=3)</formula>
    </cfRule>
  </conditionalFormatting>
  <conditionalFormatting sqref="Z15:AM15">
    <cfRule type="expression" dxfId="4721" priority="222">
      <formula>AND(Z15="",BA14=1)</formula>
    </cfRule>
  </conditionalFormatting>
  <conditionalFormatting sqref="J14:M14">
    <cfRule type="expression" dxfId="4720" priority="221">
      <formula>OR(F14=2,F14=3)</formula>
    </cfRule>
  </conditionalFormatting>
  <conditionalFormatting sqref="I15:P15">
    <cfRule type="expression" dxfId="4719" priority="220">
      <formula>OR(F14=2,F14=3)</formula>
    </cfRule>
  </conditionalFormatting>
  <conditionalFormatting sqref="Z17:AM17">
    <cfRule type="expression" dxfId="4718" priority="219">
      <formula>AND(Z17="",BA16=1)</formula>
    </cfRule>
  </conditionalFormatting>
  <conditionalFormatting sqref="J16:M16">
    <cfRule type="expression" dxfId="4717" priority="218">
      <formula>OR(F16=2,F16=3)</formula>
    </cfRule>
  </conditionalFormatting>
  <conditionalFormatting sqref="I17:P17">
    <cfRule type="expression" dxfId="4716" priority="217">
      <formula>OR(F16=2,F16=3)</formula>
    </cfRule>
  </conditionalFormatting>
  <conditionalFormatting sqref="Z19:AM19">
    <cfRule type="expression" dxfId="4715" priority="216">
      <formula>AND(Z19="",BA18=1)</formula>
    </cfRule>
  </conditionalFormatting>
  <conditionalFormatting sqref="J18:M18">
    <cfRule type="expression" dxfId="4714" priority="215">
      <formula>OR(F18=2,F18=3)</formula>
    </cfRule>
  </conditionalFormatting>
  <conditionalFormatting sqref="I19:P19">
    <cfRule type="expression" dxfId="4713" priority="214">
      <formula>OR(F18=2,F18=3)</formula>
    </cfRule>
  </conditionalFormatting>
  <conditionalFormatting sqref="Z21:AM21">
    <cfRule type="expression" dxfId="4712" priority="213">
      <formula>AND(Z21="",BA20=1)</formula>
    </cfRule>
  </conditionalFormatting>
  <conditionalFormatting sqref="J20:M20">
    <cfRule type="expression" dxfId="4711" priority="212">
      <formula>OR(F20=2,F20=3)</formula>
    </cfRule>
  </conditionalFormatting>
  <conditionalFormatting sqref="I21:P21">
    <cfRule type="expression" dxfId="4710" priority="211">
      <formula>OR(F20=2,F20=3)</formula>
    </cfRule>
  </conditionalFormatting>
  <conditionalFormatting sqref="Z23:AM23">
    <cfRule type="expression" dxfId="4709" priority="210">
      <formula>AND(Z23="",BA22=1)</formula>
    </cfRule>
  </conditionalFormatting>
  <conditionalFormatting sqref="J22:M22">
    <cfRule type="expression" dxfId="4708" priority="209">
      <formula>OR(F22=2,F22=3)</formula>
    </cfRule>
  </conditionalFormatting>
  <conditionalFormatting sqref="I23:P23">
    <cfRule type="expression" dxfId="4707" priority="208">
      <formula>OR(F22=2,F22=3)</formula>
    </cfRule>
  </conditionalFormatting>
  <conditionalFormatting sqref="Z25:AM25">
    <cfRule type="expression" dxfId="4706" priority="207">
      <formula>AND(Z25="",BA24=1)</formula>
    </cfRule>
  </conditionalFormatting>
  <conditionalFormatting sqref="J24:M24">
    <cfRule type="expression" dxfId="4705" priority="206">
      <formula>OR(F24=2,F24=3)</formula>
    </cfRule>
  </conditionalFormatting>
  <conditionalFormatting sqref="I25:P25">
    <cfRule type="expression" dxfId="4704" priority="205">
      <formula>OR(F24=2,F24=3)</formula>
    </cfRule>
  </conditionalFormatting>
  <conditionalFormatting sqref="Z27:AM27">
    <cfRule type="expression" dxfId="4703" priority="204">
      <formula>AND(Z27="",BA26=1)</formula>
    </cfRule>
  </conditionalFormatting>
  <conditionalFormatting sqref="J26:M26">
    <cfRule type="expression" dxfId="4702" priority="203">
      <formula>OR(F26=2,F26=3)</formula>
    </cfRule>
  </conditionalFormatting>
  <conditionalFormatting sqref="I27:P27">
    <cfRule type="expression" dxfId="4701" priority="202">
      <formula>OR(F26=2,F26=3)</formula>
    </cfRule>
  </conditionalFormatting>
  <conditionalFormatting sqref="Z29:AM29">
    <cfRule type="expression" dxfId="4700" priority="201">
      <formula>AND(Z29="",BA28=1)</formula>
    </cfRule>
  </conditionalFormatting>
  <conditionalFormatting sqref="J28:M28">
    <cfRule type="expression" dxfId="4699" priority="200">
      <formula>OR(F28=2,F28=3)</formula>
    </cfRule>
  </conditionalFormatting>
  <conditionalFormatting sqref="I29:P29">
    <cfRule type="expression" dxfId="4698" priority="199">
      <formula>OR(F28=2,F28=3)</formula>
    </cfRule>
  </conditionalFormatting>
  <conditionalFormatting sqref="Z31:AM31">
    <cfRule type="expression" dxfId="4697" priority="198">
      <formula>AND(Z31="",BA30=1)</formula>
    </cfRule>
  </conditionalFormatting>
  <conditionalFormatting sqref="J30:M30">
    <cfRule type="expression" dxfId="4696" priority="197">
      <formula>OR(F30=2,F30=3)</formula>
    </cfRule>
  </conditionalFormatting>
  <conditionalFormatting sqref="I31:P31">
    <cfRule type="expression" dxfId="4695" priority="196">
      <formula>OR(F30=2,F30=3)</formula>
    </cfRule>
  </conditionalFormatting>
  <conditionalFormatting sqref="Z33:AM33">
    <cfRule type="expression" dxfId="4694" priority="195">
      <formula>AND(Z33="",BA32=1)</formula>
    </cfRule>
  </conditionalFormatting>
  <conditionalFormatting sqref="J32:M32">
    <cfRule type="expression" dxfId="4693" priority="194">
      <formula>OR(F32=2,F32=3)</formula>
    </cfRule>
  </conditionalFormatting>
  <conditionalFormatting sqref="I33:P33">
    <cfRule type="expression" dxfId="4692" priority="193">
      <formula>OR(F32=2,F32=3)</formula>
    </cfRule>
  </conditionalFormatting>
  <conditionalFormatting sqref="Z35:AM35">
    <cfRule type="expression" dxfId="4691" priority="192">
      <formula>AND(Z35="",BA34=1)</formula>
    </cfRule>
  </conditionalFormatting>
  <conditionalFormatting sqref="J34:M34">
    <cfRule type="expression" dxfId="4690" priority="191">
      <formula>OR(F34=2,F34=3)</formula>
    </cfRule>
  </conditionalFormatting>
  <conditionalFormatting sqref="I35:P35">
    <cfRule type="expression" dxfId="4689" priority="190">
      <formula>OR(F34=2,F34=3)</formula>
    </cfRule>
  </conditionalFormatting>
  <conditionalFormatting sqref="Z37:AM37">
    <cfRule type="expression" dxfId="4688" priority="189">
      <formula>AND(Z37="",BA36=1)</formula>
    </cfRule>
  </conditionalFormatting>
  <conditionalFormatting sqref="J36:M36">
    <cfRule type="expression" dxfId="4687" priority="188">
      <formula>OR(F36=2,F36=3)</formula>
    </cfRule>
  </conditionalFormatting>
  <conditionalFormatting sqref="I37:P37">
    <cfRule type="expression" dxfId="4686" priority="187">
      <formula>OR(F36=2,F36=3)</formula>
    </cfRule>
  </conditionalFormatting>
  <conditionalFormatting sqref="Z39:AM39">
    <cfRule type="expression" dxfId="4685" priority="186">
      <formula>AND(Z39="",BA38=1)</formula>
    </cfRule>
  </conditionalFormatting>
  <conditionalFormatting sqref="J38:M38">
    <cfRule type="expression" dxfId="4684" priority="185">
      <formula>OR(F38=2,F38=3)</formula>
    </cfRule>
  </conditionalFormatting>
  <conditionalFormatting sqref="I39:P39">
    <cfRule type="expression" dxfId="4683" priority="184">
      <formula>OR(F38=2,F38=3)</formula>
    </cfRule>
  </conditionalFormatting>
  <conditionalFormatting sqref="Z41:AM41">
    <cfRule type="expression" dxfId="4682" priority="183">
      <formula>AND(Z41="",BA40=1)</formula>
    </cfRule>
  </conditionalFormatting>
  <conditionalFormatting sqref="J40:M40">
    <cfRule type="expression" dxfId="4681" priority="182">
      <formula>OR(F40=2,F40=3)</formula>
    </cfRule>
  </conditionalFormatting>
  <conditionalFormatting sqref="I41:P41">
    <cfRule type="expression" dxfId="4680" priority="181">
      <formula>OR(F40=2,F40=3)</formula>
    </cfRule>
  </conditionalFormatting>
  <conditionalFormatting sqref="Z185:AM185">
    <cfRule type="expression" dxfId="4679" priority="180">
      <formula>AND(Z185="",BA184=1)</formula>
    </cfRule>
  </conditionalFormatting>
  <conditionalFormatting sqref="J184:M184">
    <cfRule type="expression" dxfId="4678" priority="179">
      <formula>OR(F184=2,F184=3)</formula>
    </cfRule>
  </conditionalFormatting>
  <conditionalFormatting sqref="I185:P185">
    <cfRule type="expression" dxfId="4677" priority="178">
      <formula>OR(F184=2,F184=3)</formula>
    </cfRule>
  </conditionalFormatting>
  <conditionalFormatting sqref="Z187:AM187">
    <cfRule type="expression" dxfId="4676" priority="177">
      <formula>AND(Z187="",BA186=1)</formula>
    </cfRule>
  </conditionalFormatting>
  <conditionalFormatting sqref="J186:M186">
    <cfRule type="expression" dxfId="4675" priority="176">
      <formula>OR(F186=2,F186=3)</formula>
    </cfRule>
  </conditionalFormatting>
  <conditionalFormatting sqref="I187:P187">
    <cfRule type="expression" dxfId="4674" priority="175">
      <formula>OR(F186=2,F186=3)</formula>
    </cfRule>
  </conditionalFormatting>
  <conditionalFormatting sqref="Z189:AM189">
    <cfRule type="expression" dxfId="4673" priority="174">
      <formula>AND(Z189="",BA188=1)</formula>
    </cfRule>
  </conditionalFormatting>
  <conditionalFormatting sqref="J188:M188">
    <cfRule type="expression" dxfId="4672" priority="173">
      <formula>OR(F188=2,F188=3)</formula>
    </cfRule>
  </conditionalFormatting>
  <conditionalFormatting sqref="I189:P189">
    <cfRule type="expression" dxfId="4671" priority="172">
      <formula>OR(F188=2,F188=3)</formula>
    </cfRule>
  </conditionalFormatting>
  <conditionalFormatting sqref="Z191:AM191">
    <cfRule type="expression" dxfId="4670" priority="171">
      <formula>AND(Z191="",BA190=1)</formula>
    </cfRule>
  </conditionalFormatting>
  <conditionalFormatting sqref="J190:M190">
    <cfRule type="expression" dxfId="4669" priority="170">
      <formula>OR(F190=2,F190=3)</formula>
    </cfRule>
  </conditionalFormatting>
  <conditionalFormatting sqref="I191:P191">
    <cfRule type="expression" dxfId="4668" priority="169">
      <formula>OR(F190=2,F190=3)</formula>
    </cfRule>
  </conditionalFormatting>
  <conditionalFormatting sqref="Z193:AM193">
    <cfRule type="expression" dxfId="4667" priority="168">
      <formula>AND(Z193="",BA192=1)</formula>
    </cfRule>
  </conditionalFormatting>
  <conditionalFormatting sqref="J192:M192">
    <cfRule type="expression" dxfId="4666" priority="167">
      <formula>OR(F192=2,F192=3)</formula>
    </cfRule>
  </conditionalFormatting>
  <conditionalFormatting sqref="I193:P193">
    <cfRule type="expression" dxfId="4665" priority="166">
      <formula>OR(F192=2,F192=3)</formula>
    </cfRule>
  </conditionalFormatting>
  <conditionalFormatting sqref="Z195:AM195">
    <cfRule type="expression" dxfId="4664" priority="165">
      <formula>AND(Z195="",BA194=1)</formula>
    </cfRule>
  </conditionalFormatting>
  <conditionalFormatting sqref="J194:M194">
    <cfRule type="expression" dxfId="4663" priority="164">
      <formula>OR(F194=2,F194=3)</formula>
    </cfRule>
  </conditionalFormatting>
  <conditionalFormatting sqref="I195:P195">
    <cfRule type="expression" dxfId="4662" priority="163">
      <formula>OR(F194=2,F194=3)</formula>
    </cfRule>
  </conditionalFormatting>
  <conditionalFormatting sqref="Z197:AM197">
    <cfRule type="expression" dxfId="4661" priority="162">
      <formula>AND(Z197="",BA196=1)</formula>
    </cfRule>
  </conditionalFormatting>
  <conditionalFormatting sqref="J196:M196">
    <cfRule type="expression" dxfId="4660" priority="161">
      <formula>OR(F196=2,F196=3)</formula>
    </cfRule>
  </conditionalFormatting>
  <conditionalFormatting sqref="I197:P197">
    <cfRule type="expression" dxfId="4659" priority="160">
      <formula>OR(F196=2,F196=3)</formula>
    </cfRule>
  </conditionalFormatting>
  <conditionalFormatting sqref="Z199:AM199">
    <cfRule type="expression" dxfId="4658" priority="159">
      <formula>AND(Z199="",BA198=1)</formula>
    </cfRule>
  </conditionalFormatting>
  <conditionalFormatting sqref="J198:M198">
    <cfRule type="expression" dxfId="4657" priority="158">
      <formula>OR(F198=2,F198=3)</formula>
    </cfRule>
  </conditionalFormatting>
  <conditionalFormatting sqref="I199:P199">
    <cfRule type="expression" dxfId="4656" priority="157">
      <formula>OR(F198=2,F198=3)</formula>
    </cfRule>
  </conditionalFormatting>
  <conditionalFormatting sqref="Z201:AM201">
    <cfRule type="expression" dxfId="4655" priority="156">
      <formula>AND(Z201="",BA200=1)</formula>
    </cfRule>
  </conditionalFormatting>
  <conditionalFormatting sqref="J200:M200">
    <cfRule type="expression" dxfId="4654" priority="155">
      <formula>OR(F200=2,F200=3)</formula>
    </cfRule>
  </conditionalFormatting>
  <conditionalFormatting sqref="I201:P201">
    <cfRule type="expression" dxfId="4653" priority="154">
      <formula>OR(F200=2,F200=3)</formula>
    </cfRule>
  </conditionalFormatting>
  <conditionalFormatting sqref="Z203:AM203">
    <cfRule type="expression" dxfId="4652" priority="153">
      <formula>AND(Z203="",BA202=1)</formula>
    </cfRule>
  </conditionalFormatting>
  <conditionalFormatting sqref="J202:M202">
    <cfRule type="expression" dxfId="4651" priority="152">
      <formula>OR(F202=2,F202=3)</formula>
    </cfRule>
  </conditionalFormatting>
  <conditionalFormatting sqref="I203:P203">
    <cfRule type="expression" dxfId="4650" priority="151">
      <formula>OR(F202=2,F202=3)</formula>
    </cfRule>
  </conditionalFormatting>
  <conditionalFormatting sqref="Z205:AM205">
    <cfRule type="expression" dxfId="4649" priority="150">
      <formula>AND(Z205="",BA204=1)</formula>
    </cfRule>
  </conditionalFormatting>
  <conditionalFormatting sqref="J204:M204">
    <cfRule type="expression" dxfId="4648" priority="149">
      <formula>OR(F204=2,F204=3)</formula>
    </cfRule>
  </conditionalFormatting>
  <conditionalFormatting sqref="I205:P205">
    <cfRule type="expression" dxfId="4647" priority="148">
      <formula>OR(F204=2,F204=3)</formula>
    </cfRule>
  </conditionalFormatting>
  <conditionalFormatting sqref="Z207:AM207">
    <cfRule type="expression" dxfId="4646" priority="147">
      <formula>AND(Z207="",BA206=1)</formula>
    </cfRule>
  </conditionalFormatting>
  <conditionalFormatting sqref="J206:M206">
    <cfRule type="expression" dxfId="4645" priority="146">
      <formula>OR(F206=2,F206=3)</formula>
    </cfRule>
  </conditionalFormatting>
  <conditionalFormatting sqref="I207:P207">
    <cfRule type="expression" dxfId="4644" priority="145">
      <formula>OR(F206=2,F206=3)</formula>
    </cfRule>
  </conditionalFormatting>
  <conditionalFormatting sqref="Z209:AM209">
    <cfRule type="expression" dxfId="4643" priority="144">
      <formula>AND(Z209="",BA208=1)</formula>
    </cfRule>
  </conditionalFormatting>
  <conditionalFormatting sqref="J208:M208">
    <cfRule type="expression" dxfId="4642" priority="143">
      <formula>OR(F208=2,F208=3)</formula>
    </cfRule>
  </conditionalFormatting>
  <conditionalFormatting sqref="I209:P209">
    <cfRule type="expression" dxfId="4641" priority="142">
      <formula>OR(F208=2,F208=3)</formula>
    </cfRule>
  </conditionalFormatting>
  <conditionalFormatting sqref="Z211:AM211">
    <cfRule type="expression" dxfId="4640" priority="141">
      <formula>AND(Z211="",BA210=1)</formula>
    </cfRule>
  </conditionalFormatting>
  <conditionalFormatting sqref="J210:M210">
    <cfRule type="expression" dxfId="4639" priority="140">
      <formula>OR(F210=2,F210=3)</formula>
    </cfRule>
  </conditionalFormatting>
  <conditionalFormatting sqref="I211:P211">
    <cfRule type="expression" dxfId="4638" priority="139">
      <formula>OR(F210=2,F210=3)</formula>
    </cfRule>
  </conditionalFormatting>
  <conditionalFormatting sqref="Z213:AM213">
    <cfRule type="expression" dxfId="4637" priority="138">
      <formula>AND(Z213="",BA212=1)</formula>
    </cfRule>
  </conditionalFormatting>
  <conditionalFormatting sqref="J212:M212">
    <cfRule type="expression" dxfId="4636" priority="137">
      <formula>OR(F212=2,F212=3)</formula>
    </cfRule>
  </conditionalFormatting>
  <conditionalFormatting sqref="I213:P213">
    <cfRule type="expression" dxfId="4635" priority="136">
      <formula>OR(F212=2,F212=3)</formula>
    </cfRule>
  </conditionalFormatting>
  <conditionalFormatting sqref="Z99:AM99">
    <cfRule type="expression" dxfId="4634" priority="135">
      <formula>AND(Z99="",BA98=1)</formula>
    </cfRule>
  </conditionalFormatting>
  <conditionalFormatting sqref="J98:M98">
    <cfRule type="expression" dxfId="4633" priority="134">
      <formula>OR(F98=2,F98=3)</formula>
    </cfRule>
  </conditionalFormatting>
  <conditionalFormatting sqref="I99:P99">
    <cfRule type="expression" dxfId="4632" priority="133">
      <formula>OR(F98=2,F98=3)</formula>
    </cfRule>
  </conditionalFormatting>
  <conditionalFormatting sqref="Z101:AM101">
    <cfRule type="expression" dxfId="4631" priority="132">
      <formula>AND(Z101="",BA100=1)</formula>
    </cfRule>
  </conditionalFormatting>
  <conditionalFormatting sqref="J100:M100">
    <cfRule type="expression" dxfId="4630" priority="131">
      <formula>OR(F100=2,F100=3)</formula>
    </cfRule>
  </conditionalFormatting>
  <conditionalFormatting sqref="I101:P101">
    <cfRule type="expression" dxfId="4629" priority="130">
      <formula>OR(F100=2,F100=3)</formula>
    </cfRule>
  </conditionalFormatting>
  <conditionalFormatting sqref="Z103:AM103">
    <cfRule type="expression" dxfId="4628" priority="129">
      <formula>AND(Z103="",BA102=1)</formula>
    </cfRule>
  </conditionalFormatting>
  <conditionalFormatting sqref="J102:M102">
    <cfRule type="expression" dxfId="4627" priority="128">
      <formula>OR(F102=2,F102=3)</formula>
    </cfRule>
  </conditionalFormatting>
  <conditionalFormatting sqref="I103:P103">
    <cfRule type="expression" dxfId="4626" priority="127">
      <formula>OR(F102=2,F102=3)</formula>
    </cfRule>
  </conditionalFormatting>
  <conditionalFormatting sqref="Z105:AM105">
    <cfRule type="expression" dxfId="4625" priority="126">
      <formula>AND(Z105="",BA104=1)</formula>
    </cfRule>
  </conditionalFormatting>
  <conditionalFormatting sqref="J104:M104">
    <cfRule type="expression" dxfId="4624" priority="125">
      <formula>OR(F104=2,F104=3)</formula>
    </cfRule>
  </conditionalFormatting>
  <conditionalFormatting sqref="I105:P105">
    <cfRule type="expression" dxfId="4623" priority="124">
      <formula>OR(F104=2,F104=3)</formula>
    </cfRule>
  </conditionalFormatting>
  <conditionalFormatting sqref="Z107:AM107">
    <cfRule type="expression" dxfId="4622" priority="123">
      <formula>AND(Z107="",BA106=1)</formula>
    </cfRule>
  </conditionalFormatting>
  <conditionalFormatting sqref="J106:M106">
    <cfRule type="expression" dxfId="4621" priority="122">
      <formula>OR(F106=2,F106=3)</formula>
    </cfRule>
  </conditionalFormatting>
  <conditionalFormatting sqref="I107:P107">
    <cfRule type="expression" dxfId="4620" priority="121">
      <formula>OR(F106=2,F106=3)</formula>
    </cfRule>
  </conditionalFormatting>
  <conditionalFormatting sqref="Z109:AM109">
    <cfRule type="expression" dxfId="4619" priority="120">
      <formula>AND(Z109="",BA108=1)</formula>
    </cfRule>
  </conditionalFormatting>
  <conditionalFormatting sqref="J108:M108">
    <cfRule type="expression" dxfId="4618" priority="119">
      <formula>OR(F108=2,F108=3)</formula>
    </cfRule>
  </conditionalFormatting>
  <conditionalFormatting sqref="I109:P109">
    <cfRule type="expression" dxfId="4617" priority="118">
      <formula>OR(F108=2,F108=3)</formula>
    </cfRule>
  </conditionalFormatting>
  <conditionalFormatting sqref="Z111:AM111">
    <cfRule type="expression" dxfId="4616" priority="117">
      <formula>AND(Z111="",BA110=1)</formula>
    </cfRule>
  </conditionalFormatting>
  <conditionalFormatting sqref="J110:M110">
    <cfRule type="expression" dxfId="4615" priority="116">
      <formula>OR(F110=2,F110=3)</formula>
    </cfRule>
  </conditionalFormatting>
  <conditionalFormatting sqref="I111:P111">
    <cfRule type="expression" dxfId="4614" priority="115">
      <formula>OR(F110=2,F110=3)</formula>
    </cfRule>
  </conditionalFormatting>
  <conditionalFormatting sqref="Z113:AM113">
    <cfRule type="expression" dxfId="4613" priority="114">
      <formula>AND(Z113="",BA112=1)</formula>
    </cfRule>
  </conditionalFormatting>
  <conditionalFormatting sqref="J112:M112">
    <cfRule type="expression" dxfId="4612" priority="113">
      <formula>OR(F112=2,F112=3)</formula>
    </cfRule>
  </conditionalFormatting>
  <conditionalFormatting sqref="I113:P113">
    <cfRule type="expression" dxfId="4611" priority="112">
      <formula>OR(F112=2,F112=3)</formula>
    </cfRule>
  </conditionalFormatting>
  <conditionalFormatting sqref="Z115:AM115">
    <cfRule type="expression" dxfId="4610" priority="111">
      <formula>AND(Z115="",BA114=1)</formula>
    </cfRule>
  </conditionalFormatting>
  <conditionalFormatting sqref="J114:M114">
    <cfRule type="expression" dxfId="4609" priority="110">
      <formula>OR(F114=2,F114=3)</formula>
    </cfRule>
  </conditionalFormatting>
  <conditionalFormatting sqref="I115:P115">
    <cfRule type="expression" dxfId="4608" priority="109">
      <formula>OR(F114=2,F114=3)</formula>
    </cfRule>
  </conditionalFormatting>
  <conditionalFormatting sqref="Z117:AM117">
    <cfRule type="expression" dxfId="4607" priority="108">
      <formula>AND(Z117="",BA116=1)</formula>
    </cfRule>
  </conditionalFormatting>
  <conditionalFormatting sqref="J116:M116">
    <cfRule type="expression" dxfId="4606" priority="107">
      <formula>OR(F116=2,F116=3)</formula>
    </cfRule>
  </conditionalFormatting>
  <conditionalFormatting sqref="I117:P117">
    <cfRule type="expression" dxfId="4605" priority="106">
      <formula>OR(F116=2,F116=3)</formula>
    </cfRule>
  </conditionalFormatting>
  <conditionalFormatting sqref="Z119:AM119">
    <cfRule type="expression" dxfId="4604" priority="105">
      <formula>AND(Z119="",BA118=1)</formula>
    </cfRule>
  </conditionalFormatting>
  <conditionalFormatting sqref="J118:M118">
    <cfRule type="expression" dxfId="4603" priority="104">
      <formula>OR(F118=2,F118=3)</formula>
    </cfRule>
  </conditionalFormatting>
  <conditionalFormatting sqref="I119:P119">
    <cfRule type="expression" dxfId="4602" priority="103">
      <formula>OR(F118=2,F118=3)</formula>
    </cfRule>
  </conditionalFormatting>
  <conditionalFormatting sqref="Z121:AM121">
    <cfRule type="expression" dxfId="4601" priority="102">
      <formula>AND(Z121="",BA120=1)</formula>
    </cfRule>
  </conditionalFormatting>
  <conditionalFormatting sqref="J120:M120">
    <cfRule type="expression" dxfId="4600" priority="101">
      <formula>OR(F120=2,F120=3)</formula>
    </cfRule>
  </conditionalFormatting>
  <conditionalFormatting sqref="I121:P121">
    <cfRule type="expression" dxfId="4599" priority="100">
      <formula>OR(F120=2,F120=3)</formula>
    </cfRule>
  </conditionalFormatting>
  <conditionalFormatting sqref="Z123:AM123">
    <cfRule type="expression" dxfId="4598" priority="99">
      <formula>AND(Z123="",BA122=1)</formula>
    </cfRule>
  </conditionalFormatting>
  <conditionalFormatting sqref="J122:M122">
    <cfRule type="expression" dxfId="4597" priority="98">
      <formula>OR(F122=2,F122=3)</formula>
    </cfRule>
  </conditionalFormatting>
  <conditionalFormatting sqref="I123:P123">
    <cfRule type="expression" dxfId="4596" priority="97">
      <formula>OR(F122=2,F122=3)</formula>
    </cfRule>
  </conditionalFormatting>
  <conditionalFormatting sqref="Z125:AM125">
    <cfRule type="expression" dxfId="4595" priority="96">
      <formula>AND(Z125="",BA124=1)</formula>
    </cfRule>
  </conditionalFormatting>
  <conditionalFormatting sqref="J124:M124">
    <cfRule type="expression" dxfId="4594" priority="95">
      <formula>OR(F124=2,F124=3)</formula>
    </cfRule>
  </conditionalFormatting>
  <conditionalFormatting sqref="I125:P125">
    <cfRule type="expression" dxfId="4593" priority="94">
      <formula>OR(F124=2,F124=3)</formula>
    </cfRule>
  </conditionalFormatting>
  <conditionalFormatting sqref="Z127:AM127">
    <cfRule type="expression" dxfId="4592" priority="93">
      <formula>AND(Z127="",BA126=1)</formula>
    </cfRule>
  </conditionalFormatting>
  <conditionalFormatting sqref="J126:M126">
    <cfRule type="expression" dxfId="4591" priority="92">
      <formula>OR(F126=2,F126=3)</formula>
    </cfRule>
  </conditionalFormatting>
  <conditionalFormatting sqref="I127:P127">
    <cfRule type="expression" dxfId="4590" priority="91">
      <formula>OR(F126=2,F126=3)</formula>
    </cfRule>
  </conditionalFormatting>
  <conditionalFormatting sqref="Z142:AM142">
    <cfRule type="expression" dxfId="4589" priority="90">
      <formula>AND(Z142="",BA141=1)</formula>
    </cfRule>
  </conditionalFormatting>
  <conditionalFormatting sqref="J141:M141">
    <cfRule type="expression" dxfId="4588" priority="89">
      <formula>OR(F141=2,F141=3)</formula>
    </cfRule>
  </conditionalFormatting>
  <conditionalFormatting sqref="I142:P142">
    <cfRule type="expression" dxfId="4587" priority="88">
      <formula>OR(F141=2,F141=3)</formula>
    </cfRule>
  </conditionalFormatting>
  <conditionalFormatting sqref="Z144:AM144">
    <cfRule type="expression" dxfId="4586" priority="87">
      <formula>AND(Z144="",BA143=1)</formula>
    </cfRule>
  </conditionalFormatting>
  <conditionalFormatting sqref="J143:M143">
    <cfRule type="expression" dxfId="4585" priority="86">
      <formula>OR(F143=2,F143=3)</formula>
    </cfRule>
  </conditionalFormatting>
  <conditionalFormatting sqref="I144:P144">
    <cfRule type="expression" dxfId="4584" priority="85">
      <formula>OR(F143=2,F143=3)</formula>
    </cfRule>
  </conditionalFormatting>
  <conditionalFormatting sqref="Z146:AM146">
    <cfRule type="expression" dxfId="4583" priority="84">
      <formula>AND(Z146="",BA145=1)</formula>
    </cfRule>
  </conditionalFormatting>
  <conditionalFormatting sqref="J145:M145">
    <cfRule type="expression" dxfId="4582" priority="83">
      <formula>OR(F145=2,F145=3)</formula>
    </cfRule>
  </conditionalFormatting>
  <conditionalFormatting sqref="I146:P146">
    <cfRule type="expression" dxfId="4581" priority="82">
      <formula>OR(F145=2,F145=3)</formula>
    </cfRule>
  </conditionalFormatting>
  <conditionalFormatting sqref="Z148:AM148">
    <cfRule type="expression" dxfId="4580" priority="81">
      <formula>AND(Z148="",BA147=1)</formula>
    </cfRule>
  </conditionalFormatting>
  <conditionalFormatting sqref="J147:M147">
    <cfRule type="expression" dxfId="4579" priority="80">
      <formula>OR(F147=2,F147=3)</formula>
    </cfRule>
  </conditionalFormatting>
  <conditionalFormatting sqref="I148:P148">
    <cfRule type="expression" dxfId="4578" priority="79">
      <formula>OR(F147=2,F147=3)</formula>
    </cfRule>
  </conditionalFormatting>
  <conditionalFormatting sqref="Z150:AM150">
    <cfRule type="expression" dxfId="4577" priority="78">
      <formula>AND(Z150="",BA149=1)</formula>
    </cfRule>
  </conditionalFormatting>
  <conditionalFormatting sqref="J149:M149">
    <cfRule type="expression" dxfId="4576" priority="77">
      <formula>OR(F149=2,F149=3)</formula>
    </cfRule>
  </conditionalFormatting>
  <conditionalFormatting sqref="I150:P150">
    <cfRule type="expression" dxfId="4575" priority="76">
      <formula>OR(F149=2,F149=3)</formula>
    </cfRule>
  </conditionalFormatting>
  <conditionalFormatting sqref="Z152:AM152">
    <cfRule type="expression" dxfId="4574" priority="75">
      <formula>AND(Z152="",BA151=1)</formula>
    </cfRule>
  </conditionalFormatting>
  <conditionalFormatting sqref="J151:M151">
    <cfRule type="expression" dxfId="4573" priority="74">
      <formula>OR(F151=2,F151=3)</formula>
    </cfRule>
  </conditionalFormatting>
  <conditionalFormatting sqref="I152:P152">
    <cfRule type="expression" dxfId="4572" priority="73">
      <formula>OR(F151=2,F151=3)</formula>
    </cfRule>
  </conditionalFormatting>
  <conditionalFormatting sqref="Z154:AM154">
    <cfRule type="expression" dxfId="4571" priority="72">
      <formula>AND(Z154="",BA153=1)</formula>
    </cfRule>
  </conditionalFormatting>
  <conditionalFormatting sqref="J153:M153">
    <cfRule type="expression" dxfId="4570" priority="71">
      <formula>OR(F153=2,F153=3)</formula>
    </cfRule>
  </conditionalFormatting>
  <conditionalFormatting sqref="I154:P154">
    <cfRule type="expression" dxfId="4569" priority="70">
      <formula>OR(F153=2,F153=3)</formula>
    </cfRule>
  </conditionalFormatting>
  <conditionalFormatting sqref="Z156:AM156">
    <cfRule type="expression" dxfId="4568" priority="69">
      <formula>AND(Z156="",BA155=1)</formula>
    </cfRule>
  </conditionalFormatting>
  <conditionalFormatting sqref="J155:M155">
    <cfRule type="expression" dxfId="4567" priority="68">
      <formula>OR(F155=2,F155=3)</formula>
    </cfRule>
  </conditionalFormatting>
  <conditionalFormatting sqref="I156:P156">
    <cfRule type="expression" dxfId="4566" priority="67">
      <formula>OR(F155=2,F155=3)</formula>
    </cfRule>
  </conditionalFormatting>
  <conditionalFormatting sqref="Z158:AM158">
    <cfRule type="expression" dxfId="4565" priority="66">
      <formula>AND(Z158="",BA157=1)</formula>
    </cfRule>
  </conditionalFormatting>
  <conditionalFormatting sqref="J157:M157">
    <cfRule type="expression" dxfId="4564" priority="65">
      <formula>OR(F157=2,F157=3)</formula>
    </cfRule>
  </conditionalFormatting>
  <conditionalFormatting sqref="I158:P158">
    <cfRule type="expression" dxfId="4563" priority="64">
      <formula>OR(F157=2,F157=3)</formula>
    </cfRule>
  </conditionalFormatting>
  <conditionalFormatting sqref="Z160:AM160">
    <cfRule type="expression" dxfId="4562" priority="63">
      <formula>AND(Z160="",BA159=1)</formula>
    </cfRule>
  </conditionalFormatting>
  <conditionalFormatting sqref="J159:M159">
    <cfRule type="expression" dxfId="4561" priority="62">
      <formula>OR(F159=2,F159=3)</formula>
    </cfRule>
  </conditionalFormatting>
  <conditionalFormatting sqref="I160:P160">
    <cfRule type="expression" dxfId="4560" priority="61">
      <formula>OR(F159=2,F159=3)</formula>
    </cfRule>
  </conditionalFormatting>
  <conditionalFormatting sqref="Z162:AM162">
    <cfRule type="expression" dxfId="4559" priority="60">
      <formula>AND(Z162="",BA161=1)</formula>
    </cfRule>
  </conditionalFormatting>
  <conditionalFormatting sqref="J161:M161">
    <cfRule type="expression" dxfId="4558" priority="59">
      <formula>OR(F161=2,F161=3)</formula>
    </cfRule>
  </conditionalFormatting>
  <conditionalFormatting sqref="I162:P162">
    <cfRule type="expression" dxfId="4557" priority="58">
      <formula>OR(F161=2,F161=3)</formula>
    </cfRule>
  </conditionalFormatting>
  <conditionalFormatting sqref="Z164:AM164">
    <cfRule type="expression" dxfId="4556" priority="57">
      <formula>AND(Z164="",BA163=1)</formula>
    </cfRule>
  </conditionalFormatting>
  <conditionalFormatting sqref="J163:M163">
    <cfRule type="expression" dxfId="4555" priority="56">
      <formula>OR(F163=2,F163=3)</formula>
    </cfRule>
  </conditionalFormatting>
  <conditionalFormatting sqref="I164:P164">
    <cfRule type="expression" dxfId="4554" priority="55">
      <formula>OR(F163=2,F163=3)</formula>
    </cfRule>
  </conditionalFormatting>
  <conditionalFormatting sqref="Z166:AM166">
    <cfRule type="expression" dxfId="4553" priority="54">
      <formula>AND(Z166="",BA165=1)</formula>
    </cfRule>
  </conditionalFormatting>
  <conditionalFormatting sqref="J165:M165">
    <cfRule type="expression" dxfId="4552" priority="53">
      <formula>OR(F165=2,F165=3)</formula>
    </cfRule>
  </conditionalFormatting>
  <conditionalFormatting sqref="I166:P166">
    <cfRule type="expression" dxfId="4551" priority="52">
      <formula>OR(F165=2,F165=3)</formula>
    </cfRule>
  </conditionalFormatting>
  <conditionalFormatting sqref="Z168:AM168">
    <cfRule type="expression" dxfId="4550" priority="51">
      <formula>AND(Z168="",BA167=1)</formula>
    </cfRule>
  </conditionalFormatting>
  <conditionalFormatting sqref="J167:M167">
    <cfRule type="expression" dxfId="4549" priority="50">
      <formula>OR(F167=2,F167=3)</formula>
    </cfRule>
  </conditionalFormatting>
  <conditionalFormatting sqref="I168:P168">
    <cfRule type="expression" dxfId="4548" priority="49">
      <formula>OR(F167=2,F167=3)</formula>
    </cfRule>
  </conditionalFormatting>
  <conditionalFormatting sqref="Z170:AM170">
    <cfRule type="expression" dxfId="4547" priority="48">
      <formula>AND(Z170="",BA169=1)</formula>
    </cfRule>
  </conditionalFormatting>
  <conditionalFormatting sqref="J169:M169">
    <cfRule type="expression" dxfId="4546" priority="47">
      <formula>OR(F169=2,F169=3)</formula>
    </cfRule>
  </conditionalFormatting>
  <conditionalFormatting sqref="I170:P170">
    <cfRule type="expression" dxfId="4545" priority="46">
      <formula>OR(F169=2,F169=3)</formula>
    </cfRule>
  </conditionalFormatting>
  <conditionalFormatting sqref="Z56:AM56">
    <cfRule type="expression" dxfId="4544" priority="45">
      <formula>AND(Z56="",BA55=1)</formula>
    </cfRule>
  </conditionalFormatting>
  <conditionalFormatting sqref="J55:M55">
    <cfRule type="expression" dxfId="4543" priority="44">
      <formula>OR(F55=2,F55=3)</formula>
    </cfRule>
  </conditionalFormatting>
  <conditionalFormatting sqref="I56:P56">
    <cfRule type="expression" dxfId="4542" priority="43">
      <formula>OR(F55=2,F55=3)</formula>
    </cfRule>
  </conditionalFormatting>
  <conditionalFormatting sqref="Z58:AM58">
    <cfRule type="expression" dxfId="4541" priority="42">
      <formula>AND(Z58="",BA57=1)</formula>
    </cfRule>
  </conditionalFormatting>
  <conditionalFormatting sqref="J57:M57">
    <cfRule type="expression" dxfId="4540" priority="41">
      <formula>OR(F57=2,F57=3)</formula>
    </cfRule>
  </conditionalFormatting>
  <conditionalFormatting sqref="I58:P58">
    <cfRule type="expression" dxfId="4539" priority="40">
      <formula>OR(F57=2,F57=3)</formula>
    </cfRule>
  </conditionalFormatting>
  <conditionalFormatting sqref="Z60:AM60">
    <cfRule type="expression" dxfId="4538" priority="39">
      <formula>AND(Z60="",BA59=1)</formula>
    </cfRule>
  </conditionalFormatting>
  <conditionalFormatting sqref="J59:M59">
    <cfRule type="expression" dxfId="4537" priority="38">
      <formula>OR(F59=2,F59=3)</formula>
    </cfRule>
  </conditionalFormatting>
  <conditionalFormatting sqref="I60:P60">
    <cfRule type="expression" dxfId="4536" priority="37">
      <formula>OR(F59=2,F59=3)</formula>
    </cfRule>
  </conditionalFormatting>
  <conditionalFormatting sqref="Z62:AM62">
    <cfRule type="expression" dxfId="4535" priority="36">
      <formula>AND(Z62="",BA61=1)</formula>
    </cfRule>
  </conditionalFormatting>
  <conditionalFormatting sqref="J61:M61">
    <cfRule type="expression" dxfId="4534" priority="35">
      <formula>OR(F61=2,F61=3)</formula>
    </cfRule>
  </conditionalFormatting>
  <conditionalFormatting sqref="I62:P62">
    <cfRule type="expression" dxfId="4533" priority="34">
      <formula>OR(F61=2,F61=3)</formula>
    </cfRule>
  </conditionalFormatting>
  <conditionalFormatting sqref="Z64:AM64">
    <cfRule type="expression" dxfId="4532" priority="33">
      <formula>AND(Z64="",BA63=1)</formula>
    </cfRule>
  </conditionalFormatting>
  <conditionalFormatting sqref="J63:M63">
    <cfRule type="expression" dxfId="4531" priority="32">
      <formula>OR(F63=2,F63=3)</formula>
    </cfRule>
  </conditionalFormatting>
  <conditionalFormatting sqref="I64:P64">
    <cfRule type="expression" dxfId="4530" priority="31">
      <formula>OR(F63=2,F63=3)</formula>
    </cfRule>
  </conditionalFormatting>
  <conditionalFormatting sqref="Z66:AM66">
    <cfRule type="expression" dxfId="4529" priority="30">
      <formula>AND(Z66="",BA65=1)</formula>
    </cfRule>
  </conditionalFormatting>
  <conditionalFormatting sqref="J65:M65">
    <cfRule type="expression" dxfId="4528" priority="29">
      <formula>OR(F65=2,F65=3)</formula>
    </cfRule>
  </conditionalFormatting>
  <conditionalFormatting sqref="I66:P66">
    <cfRule type="expression" dxfId="4527" priority="28">
      <formula>OR(F65=2,F65=3)</formula>
    </cfRule>
  </conditionalFormatting>
  <conditionalFormatting sqref="Z68:AM68">
    <cfRule type="expression" dxfId="4526" priority="27">
      <formula>AND(Z68="",BA67=1)</formula>
    </cfRule>
  </conditionalFormatting>
  <conditionalFormatting sqref="J67:M67">
    <cfRule type="expression" dxfId="4525" priority="26">
      <formula>OR(F67=2,F67=3)</formula>
    </cfRule>
  </conditionalFormatting>
  <conditionalFormatting sqref="I68:P68">
    <cfRule type="expression" dxfId="4524" priority="25">
      <formula>OR(F67=2,F67=3)</formula>
    </cfRule>
  </conditionalFormatting>
  <conditionalFormatting sqref="Z70:AM70">
    <cfRule type="expression" dxfId="4523" priority="24">
      <formula>AND(Z70="",BA69=1)</formula>
    </cfRule>
  </conditionalFormatting>
  <conditionalFormatting sqref="J69:M69">
    <cfRule type="expression" dxfId="4522" priority="23">
      <formula>OR(F69=2,F69=3)</formula>
    </cfRule>
  </conditionalFormatting>
  <conditionalFormatting sqref="I70:P70">
    <cfRule type="expression" dxfId="4521" priority="22">
      <formula>OR(F69=2,F69=3)</formula>
    </cfRule>
  </conditionalFormatting>
  <conditionalFormatting sqref="Z72:AM72">
    <cfRule type="expression" dxfId="4520" priority="21">
      <formula>AND(Z72="",BA71=1)</formula>
    </cfRule>
  </conditionalFormatting>
  <conditionalFormatting sqref="J71:M71">
    <cfRule type="expression" dxfId="4519" priority="20">
      <formula>OR(F71=2,F71=3)</formula>
    </cfRule>
  </conditionalFormatting>
  <conditionalFormatting sqref="I72:P72">
    <cfRule type="expression" dxfId="4518" priority="19">
      <formula>OR(F71=2,F71=3)</formula>
    </cfRule>
  </conditionalFormatting>
  <conditionalFormatting sqref="Z74:AM74">
    <cfRule type="expression" dxfId="4517" priority="18">
      <formula>AND(Z74="",BA73=1)</formula>
    </cfRule>
  </conditionalFormatting>
  <conditionalFormatting sqref="J73:M73">
    <cfRule type="expression" dxfId="4516" priority="17">
      <formula>OR(F73=2,F73=3)</formula>
    </cfRule>
  </conditionalFormatting>
  <conditionalFormatting sqref="I74:P74">
    <cfRule type="expression" dxfId="4515" priority="16">
      <formula>OR(F73=2,F73=3)</formula>
    </cfRule>
  </conditionalFormatting>
  <conditionalFormatting sqref="Z76:AM76">
    <cfRule type="expression" dxfId="4514" priority="15">
      <formula>AND(Z76="",BA75=1)</formula>
    </cfRule>
  </conditionalFormatting>
  <conditionalFormatting sqref="J75:M75">
    <cfRule type="expression" dxfId="4513" priority="14">
      <formula>OR(F75=2,F75=3)</formula>
    </cfRule>
  </conditionalFormatting>
  <conditionalFormatting sqref="I76:P76">
    <cfRule type="expression" dxfId="4512" priority="13">
      <formula>OR(F75=2,F75=3)</formula>
    </cfRule>
  </conditionalFormatting>
  <conditionalFormatting sqref="Z78:AM78">
    <cfRule type="expression" dxfId="4511" priority="12">
      <formula>AND(Z78="",BA77=1)</formula>
    </cfRule>
  </conditionalFormatting>
  <conditionalFormatting sqref="J77:M77">
    <cfRule type="expression" dxfId="4510" priority="11">
      <formula>OR(F77=2,F77=3)</formula>
    </cfRule>
  </conditionalFormatting>
  <conditionalFormatting sqref="I78:P78">
    <cfRule type="expression" dxfId="4509" priority="10">
      <formula>OR(F77=2,F77=3)</formula>
    </cfRule>
  </conditionalFormatting>
  <conditionalFormatting sqref="Z80:AM80">
    <cfRule type="expression" dxfId="4508" priority="9">
      <formula>AND(Z80="",BA79=1)</formula>
    </cfRule>
  </conditionalFormatting>
  <conditionalFormatting sqref="J79:M79">
    <cfRule type="expression" dxfId="4507" priority="8">
      <formula>OR(F79=2,F79=3)</formula>
    </cfRule>
  </conditionalFormatting>
  <conditionalFormatting sqref="I80:P80">
    <cfRule type="expression" dxfId="4506" priority="7">
      <formula>OR(F79=2,F79=3)</formula>
    </cfRule>
  </conditionalFormatting>
  <conditionalFormatting sqref="Z82:AM82">
    <cfRule type="expression" dxfId="4505" priority="6">
      <formula>AND(Z82="",BA81=1)</formula>
    </cfRule>
  </conditionalFormatting>
  <conditionalFormatting sqref="J81:M81">
    <cfRule type="expression" dxfId="4504" priority="5">
      <formula>OR(F81=2,F81=3)</formula>
    </cfRule>
  </conditionalFormatting>
  <conditionalFormatting sqref="I82:P82">
    <cfRule type="expression" dxfId="4503" priority="4">
      <formula>OR(F81=2,F81=3)</formula>
    </cfRule>
  </conditionalFormatting>
  <conditionalFormatting sqref="Z84:AM84">
    <cfRule type="expression" dxfId="4502" priority="3">
      <formula>AND(Z84="",BA83=1)</formula>
    </cfRule>
  </conditionalFormatting>
  <conditionalFormatting sqref="J83:M83">
    <cfRule type="expression" dxfId="4501" priority="2">
      <formula>OR(F83=2,F83=3)</formula>
    </cfRule>
  </conditionalFormatting>
  <conditionalFormatting sqref="I84:P84">
    <cfRule type="expression" dxfId="450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F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F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F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F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F00-000004000000}">
      <formula1>"1,2,3"</formula1>
    </dataValidation>
    <dataValidation type="whole" imeMode="off" allowBlank="1" showInputMessage="1" showErrorMessage="1" error="1~31までの数字をご入力ください。" sqref="B141:C170 B12:C41 B184:C213 B98:C127 B55:C84" xr:uid="{00000000-0002-0000-0F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F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F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F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F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F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11</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01101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01102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01103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01104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01105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01106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01107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01108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01109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01110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01111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01112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01113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01114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01115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01116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01117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01118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01119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01120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01121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01122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01123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01124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01125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01126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01127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01128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01129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01130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01131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01132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01133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01134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01135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01136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01137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01138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01139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01140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01141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01142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01143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01144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01145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01146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01147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01148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01149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01150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01151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01152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01153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01154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01155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01156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01157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01158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01159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01160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01161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01162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01163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01164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01165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01166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01167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01168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01169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01170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01171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01172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01173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01174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01175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4499" priority="225">
      <formula>AND(Z13="",BA12=1)</formula>
    </cfRule>
  </conditionalFormatting>
  <conditionalFormatting sqref="J12:M12">
    <cfRule type="expression" dxfId="4498" priority="224">
      <formula>OR(F12=2,F12=3)</formula>
    </cfRule>
  </conditionalFormatting>
  <conditionalFormatting sqref="I13:P13">
    <cfRule type="expression" dxfId="4497" priority="223">
      <formula>OR(F12=2,F12=3)</formula>
    </cfRule>
  </conditionalFormatting>
  <conditionalFormatting sqref="Z15:AM15">
    <cfRule type="expression" dxfId="4496" priority="222">
      <formula>AND(Z15="",BA14=1)</formula>
    </cfRule>
  </conditionalFormatting>
  <conditionalFormatting sqref="J14:M14">
    <cfRule type="expression" dxfId="4495" priority="221">
      <formula>OR(F14=2,F14=3)</formula>
    </cfRule>
  </conditionalFormatting>
  <conditionalFormatting sqref="I15:P15">
    <cfRule type="expression" dxfId="4494" priority="220">
      <formula>OR(F14=2,F14=3)</formula>
    </cfRule>
  </conditionalFormatting>
  <conditionalFormatting sqref="Z17:AM17">
    <cfRule type="expression" dxfId="4493" priority="219">
      <formula>AND(Z17="",BA16=1)</formula>
    </cfRule>
  </conditionalFormatting>
  <conditionalFormatting sqref="J16:M16">
    <cfRule type="expression" dxfId="4492" priority="218">
      <formula>OR(F16=2,F16=3)</formula>
    </cfRule>
  </conditionalFormatting>
  <conditionalFormatting sqref="I17:P17">
    <cfRule type="expression" dxfId="4491" priority="217">
      <formula>OR(F16=2,F16=3)</formula>
    </cfRule>
  </conditionalFormatting>
  <conditionalFormatting sqref="Z19:AM19">
    <cfRule type="expression" dxfId="4490" priority="216">
      <formula>AND(Z19="",BA18=1)</formula>
    </cfRule>
  </conditionalFormatting>
  <conditionalFormatting sqref="J18:M18">
    <cfRule type="expression" dxfId="4489" priority="215">
      <formula>OR(F18=2,F18=3)</formula>
    </cfRule>
  </conditionalFormatting>
  <conditionalFormatting sqref="I19:P19">
    <cfRule type="expression" dxfId="4488" priority="214">
      <formula>OR(F18=2,F18=3)</formula>
    </cfRule>
  </conditionalFormatting>
  <conditionalFormatting sqref="Z21:AM21">
    <cfRule type="expression" dxfId="4487" priority="213">
      <formula>AND(Z21="",BA20=1)</formula>
    </cfRule>
  </conditionalFormatting>
  <conditionalFormatting sqref="J20:M20">
    <cfRule type="expression" dxfId="4486" priority="212">
      <formula>OR(F20=2,F20=3)</formula>
    </cfRule>
  </conditionalFormatting>
  <conditionalFormatting sqref="I21:P21">
    <cfRule type="expression" dxfId="4485" priority="211">
      <formula>OR(F20=2,F20=3)</formula>
    </cfRule>
  </conditionalFormatting>
  <conditionalFormatting sqref="Z23:AM23">
    <cfRule type="expression" dxfId="4484" priority="210">
      <formula>AND(Z23="",BA22=1)</formula>
    </cfRule>
  </conditionalFormatting>
  <conditionalFormatting sqref="J22:M22">
    <cfRule type="expression" dxfId="4483" priority="209">
      <formula>OR(F22=2,F22=3)</formula>
    </cfRule>
  </conditionalFormatting>
  <conditionalFormatting sqref="I23:P23">
    <cfRule type="expression" dxfId="4482" priority="208">
      <formula>OR(F22=2,F22=3)</formula>
    </cfRule>
  </conditionalFormatting>
  <conditionalFormatting sqref="Z25:AM25">
    <cfRule type="expression" dxfId="4481" priority="207">
      <formula>AND(Z25="",BA24=1)</formula>
    </cfRule>
  </conditionalFormatting>
  <conditionalFormatting sqref="J24:M24">
    <cfRule type="expression" dxfId="4480" priority="206">
      <formula>OR(F24=2,F24=3)</formula>
    </cfRule>
  </conditionalFormatting>
  <conditionalFormatting sqref="I25:P25">
    <cfRule type="expression" dxfId="4479" priority="205">
      <formula>OR(F24=2,F24=3)</formula>
    </cfRule>
  </conditionalFormatting>
  <conditionalFormatting sqref="Z27:AM27">
    <cfRule type="expression" dxfId="4478" priority="204">
      <formula>AND(Z27="",BA26=1)</formula>
    </cfRule>
  </conditionalFormatting>
  <conditionalFormatting sqref="J26:M26">
    <cfRule type="expression" dxfId="4477" priority="203">
      <formula>OR(F26=2,F26=3)</formula>
    </cfRule>
  </conditionalFormatting>
  <conditionalFormatting sqref="I27:P27">
    <cfRule type="expression" dxfId="4476" priority="202">
      <formula>OR(F26=2,F26=3)</formula>
    </cfRule>
  </conditionalFormatting>
  <conditionalFormatting sqref="Z29:AM29">
    <cfRule type="expression" dxfId="4475" priority="201">
      <formula>AND(Z29="",BA28=1)</formula>
    </cfRule>
  </conditionalFormatting>
  <conditionalFormatting sqref="J28:M28">
    <cfRule type="expression" dxfId="4474" priority="200">
      <formula>OR(F28=2,F28=3)</formula>
    </cfRule>
  </conditionalFormatting>
  <conditionalFormatting sqref="I29:P29">
    <cfRule type="expression" dxfId="4473" priority="199">
      <formula>OR(F28=2,F28=3)</formula>
    </cfRule>
  </conditionalFormatting>
  <conditionalFormatting sqref="Z31:AM31">
    <cfRule type="expression" dxfId="4472" priority="198">
      <formula>AND(Z31="",BA30=1)</formula>
    </cfRule>
  </conditionalFormatting>
  <conditionalFormatting sqref="J30:M30">
    <cfRule type="expression" dxfId="4471" priority="197">
      <formula>OR(F30=2,F30=3)</formula>
    </cfRule>
  </conditionalFormatting>
  <conditionalFormatting sqref="I31:P31">
    <cfRule type="expression" dxfId="4470" priority="196">
      <formula>OR(F30=2,F30=3)</formula>
    </cfRule>
  </conditionalFormatting>
  <conditionalFormatting sqref="Z33:AM33">
    <cfRule type="expression" dxfId="4469" priority="195">
      <formula>AND(Z33="",BA32=1)</formula>
    </cfRule>
  </conditionalFormatting>
  <conditionalFormatting sqref="J32:M32">
    <cfRule type="expression" dxfId="4468" priority="194">
      <formula>OR(F32=2,F32=3)</formula>
    </cfRule>
  </conditionalFormatting>
  <conditionalFormatting sqref="I33:P33">
    <cfRule type="expression" dxfId="4467" priority="193">
      <formula>OR(F32=2,F32=3)</formula>
    </cfRule>
  </conditionalFormatting>
  <conditionalFormatting sqref="Z35:AM35">
    <cfRule type="expression" dxfId="4466" priority="192">
      <formula>AND(Z35="",BA34=1)</formula>
    </cfRule>
  </conditionalFormatting>
  <conditionalFormatting sqref="J34:M34">
    <cfRule type="expression" dxfId="4465" priority="191">
      <formula>OR(F34=2,F34=3)</formula>
    </cfRule>
  </conditionalFormatting>
  <conditionalFormatting sqref="I35:P35">
    <cfRule type="expression" dxfId="4464" priority="190">
      <formula>OR(F34=2,F34=3)</formula>
    </cfRule>
  </conditionalFormatting>
  <conditionalFormatting sqref="Z37:AM37">
    <cfRule type="expression" dxfId="4463" priority="189">
      <formula>AND(Z37="",BA36=1)</formula>
    </cfRule>
  </conditionalFormatting>
  <conditionalFormatting sqref="J36:M36">
    <cfRule type="expression" dxfId="4462" priority="188">
      <formula>OR(F36=2,F36=3)</formula>
    </cfRule>
  </conditionalFormatting>
  <conditionalFormatting sqref="I37:P37">
    <cfRule type="expression" dxfId="4461" priority="187">
      <formula>OR(F36=2,F36=3)</formula>
    </cfRule>
  </conditionalFormatting>
  <conditionalFormatting sqref="Z39:AM39">
    <cfRule type="expression" dxfId="4460" priority="186">
      <formula>AND(Z39="",BA38=1)</formula>
    </cfRule>
  </conditionalFormatting>
  <conditionalFormatting sqref="J38:M38">
    <cfRule type="expression" dxfId="4459" priority="185">
      <formula>OR(F38=2,F38=3)</formula>
    </cfRule>
  </conditionalFormatting>
  <conditionalFormatting sqref="I39:P39">
    <cfRule type="expression" dxfId="4458" priority="184">
      <formula>OR(F38=2,F38=3)</formula>
    </cfRule>
  </conditionalFormatting>
  <conditionalFormatting sqref="Z41:AM41">
    <cfRule type="expression" dxfId="4457" priority="183">
      <formula>AND(Z41="",BA40=1)</formula>
    </cfRule>
  </conditionalFormatting>
  <conditionalFormatting sqref="J40:M40">
    <cfRule type="expression" dxfId="4456" priority="182">
      <formula>OR(F40=2,F40=3)</formula>
    </cfRule>
  </conditionalFormatting>
  <conditionalFormatting sqref="I41:P41">
    <cfRule type="expression" dxfId="4455" priority="181">
      <formula>OR(F40=2,F40=3)</formula>
    </cfRule>
  </conditionalFormatting>
  <conditionalFormatting sqref="Z185:AM185">
    <cfRule type="expression" dxfId="4454" priority="180">
      <formula>AND(Z185="",BA184=1)</formula>
    </cfRule>
  </conditionalFormatting>
  <conditionalFormatting sqref="J184:M184">
    <cfRule type="expression" dxfId="4453" priority="179">
      <formula>OR(F184=2,F184=3)</formula>
    </cfRule>
  </conditionalFormatting>
  <conditionalFormatting sqref="I185:P185">
    <cfRule type="expression" dxfId="4452" priority="178">
      <formula>OR(F184=2,F184=3)</formula>
    </cfRule>
  </conditionalFormatting>
  <conditionalFormatting sqref="Z187:AM187">
    <cfRule type="expression" dxfId="4451" priority="177">
      <formula>AND(Z187="",BA186=1)</formula>
    </cfRule>
  </conditionalFormatting>
  <conditionalFormatting sqref="J186:M186">
    <cfRule type="expression" dxfId="4450" priority="176">
      <formula>OR(F186=2,F186=3)</formula>
    </cfRule>
  </conditionalFormatting>
  <conditionalFormatting sqref="I187:P187">
    <cfRule type="expression" dxfId="4449" priority="175">
      <formula>OR(F186=2,F186=3)</formula>
    </cfRule>
  </conditionalFormatting>
  <conditionalFormatting sqref="Z189:AM189">
    <cfRule type="expression" dxfId="4448" priority="174">
      <formula>AND(Z189="",BA188=1)</formula>
    </cfRule>
  </conditionalFormatting>
  <conditionalFormatting sqref="J188:M188">
    <cfRule type="expression" dxfId="4447" priority="173">
      <formula>OR(F188=2,F188=3)</formula>
    </cfRule>
  </conditionalFormatting>
  <conditionalFormatting sqref="I189:P189">
    <cfRule type="expression" dxfId="4446" priority="172">
      <formula>OR(F188=2,F188=3)</formula>
    </cfRule>
  </conditionalFormatting>
  <conditionalFormatting sqref="Z191:AM191">
    <cfRule type="expression" dxfId="4445" priority="171">
      <formula>AND(Z191="",BA190=1)</formula>
    </cfRule>
  </conditionalFormatting>
  <conditionalFormatting sqref="J190:M190">
    <cfRule type="expression" dxfId="4444" priority="170">
      <formula>OR(F190=2,F190=3)</formula>
    </cfRule>
  </conditionalFormatting>
  <conditionalFormatting sqref="I191:P191">
    <cfRule type="expression" dxfId="4443" priority="169">
      <formula>OR(F190=2,F190=3)</formula>
    </cfRule>
  </conditionalFormatting>
  <conditionalFormatting sqref="Z193:AM193">
    <cfRule type="expression" dxfId="4442" priority="168">
      <formula>AND(Z193="",BA192=1)</formula>
    </cfRule>
  </conditionalFormatting>
  <conditionalFormatting sqref="J192:M192">
    <cfRule type="expression" dxfId="4441" priority="167">
      <formula>OR(F192=2,F192=3)</formula>
    </cfRule>
  </conditionalFormatting>
  <conditionalFormatting sqref="I193:P193">
    <cfRule type="expression" dxfId="4440" priority="166">
      <formula>OR(F192=2,F192=3)</formula>
    </cfRule>
  </conditionalFormatting>
  <conditionalFormatting sqref="Z195:AM195">
    <cfRule type="expression" dxfId="4439" priority="165">
      <formula>AND(Z195="",BA194=1)</formula>
    </cfRule>
  </conditionalFormatting>
  <conditionalFormatting sqref="J194:M194">
    <cfRule type="expression" dxfId="4438" priority="164">
      <formula>OR(F194=2,F194=3)</formula>
    </cfRule>
  </conditionalFormatting>
  <conditionalFormatting sqref="I195:P195">
    <cfRule type="expression" dxfId="4437" priority="163">
      <formula>OR(F194=2,F194=3)</formula>
    </cfRule>
  </conditionalFormatting>
  <conditionalFormatting sqref="Z197:AM197">
    <cfRule type="expression" dxfId="4436" priority="162">
      <formula>AND(Z197="",BA196=1)</formula>
    </cfRule>
  </conditionalFormatting>
  <conditionalFormatting sqref="J196:M196">
    <cfRule type="expression" dxfId="4435" priority="161">
      <formula>OR(F196=2,F196=3)</formula>
    </cfRule>
  </conditionalFormatting>
  <conditionalFormatting sqref="I197:P197">
    <cfRule type="expression" dxfId="4434" priority="160">
      <formula>OR(F196=2,F196=3)</formula>
    </cfRule>
  </conditionalFormatting>
  <conditionalFormatting sqref="Z199:AM199">
    <cfRule type="expression" dxfId="4433" priority="159">
      <formula>AND(Z199="",BA198=1)</formula>
    </cfRule>
  </conditionalFormatting>
  <conditionalFormatting sqref="J198:M198">
    <cfRule type="expression" dxfId="4432" priority="158">
      <formula>OR(F198=2,F198=3)</formula>
    </cfRule>
  </conditionalFormatting>
  <conditionalFormatting sqref="I199:P199">
    <cfRule type="expression" dxfId="4431" priority="157">
      <formula>OR(F198=2,F198=3)</formula>
    </cfRule>
  </conditionalFormatting>
  <conditionalFormatting sqref="Z201:AM201">
    <cfRule type="expression" dxfId="4430" priority="156">
      <formula>AND(Z201="",BA200=1)</formula>
    </cfRule>
  </conditionalFormatting>
  <conditionalFormatting sqref="J200:M200">
    <cfRule type="expression" dxfId="4429" priority="155">
      <formula>OR(F200=2,F200=3)</formula>
    </cfRule>
  </conditionalFormatting>
  <conditionalFormatting sqref="I201:P201">
    <cfRule type="expression" dxfId="4428" priority="154">
      <formula>OR(F200=2,F200=3)</formula>
    </cfRule>
  </conditionalFormatting>
  <conditionalFormatting sqref="Z203:AM203">
    <cfRule type="expression" dxfId="4427" priority="153">
      <formula>AND(Z203="",BA202=1)</formula>
    </cfRule>
  </conditionalFormatting>
  <conditionalFormatting sqref="J202:M202">
    <cfRule type="expression" dxfId="4426" priority="152">
      <formula>OR(F202=2,F202=3)</formula>
    </cfRule>
  </conditionalFormatting>
  <conditionalFormatting sqref="I203:P203">
    <cfRule type="expression" dxfId="4425" priority="151">
      <formula>OR(F202=2,F202=3)</formula>
    </cfRule>
  </conditionalFormatting>
  <conditionalFormatting sqref="Z205:AM205">
    <cfRule type="expression" dxfId="4424" priority="150">
      <formula>AND(Z205="",BA204=1)</formula>
    </cfRule>
  </conditionalFormatting>
  <conditionalFormatting sqref="J204:M204">
    <cfRule type="expression" dxfId="4423" priority="149">
      <formula>OR(F204=2,F204=3)</formula>
    </cfRule>
  </conditionalFormatting>
  <conditionalFormatting sqref="I205:P205">
    <cfRule type="expression" dxfId="4422" priority="148">
      <formula>OR(F204=2,F204=3)</formula>
    </cfRule>
  </conditionalFormatting>
  <conditionalFormatting sqref="Z207:AM207">
    <cfRule type="expression" dxfId="4421" priority="147">
      <formula>AND(Z207="",BA206=1)</formula>
    </cfRule>
  </conditionalFormatting>
  <conditionalFormatting sqref="J206:M206">
    <cfRule type="expression" dxfId="4420" priority="146">
      <formula>OR(F206=2,F206=3)</formula>
    </cfRule>
  </conditionalFormatting>
  <conditionalFormatting sqref="I207:P207">
    <cfRule type="expression" dxfId="4419" priority="145">
      <formula>OR(F206=2,F206=3)</formula>
    </cfRule>
  </conditionalFormatting>
  <conditionalFormatting sqref="Z209:AM209">
    <cfRule type="expression" dxfId="4418" priority="144">
      <formula>AND(Z209="",BA208=1)</formula>
    </cfRule>
  </conditionalFormatting>
  <conditionalFormatting sqref="J208:M208">
    <cfRule type="expression" dxfId="4417" priority="143">
      <formula>OR(F208=2,F208=3)</formula>
    </cfRule>
  </conditionalFormatting>
  <conditionalFormatting sqref="I209:P209">
    <cfRule type="expression" dxfId="4416" priority="142">
      <formula>OR(F208=2,F208=3)</formula>
    </cfRule>
  </conditionalFormatting>
  <conditionalFormatting sqref="Z211:AM211">
    <cfRule type="expression" dxfId="4415" priority="141">
      <formula>AND(Z211="",BA210=1)</formula>
    </cfRule>
  </conditionalFormatting>
  <conditionalFormatting sqref="J210:M210">
    <cfRule type="expression" dxfId="4414" priority="140">
      <formula>OR(F210=2,F210=3)</formula>
    </cfRule>
  </conditionalFormatting>
  <conditionalFormatting sqref="I211:P211">
    <cfRule type="expression" dxfId="4413" priority="139">
      <formula>OR(F210=2,F210=3)</formula>
    </cfRule>
  </conditionalFormatting>
  <conditionalFormatting sqref="Z213:AM213">
    <cfRule type="expression" dxfId="4412" priority="138">
      <formula>AND(Z213="",BA212=1)</formula>
    </cfRule>
  </conditionalFormatting>
  <conditionalFormatting sqref="J212:M212">
    <cfRule type="expression" dxfId="4411" priority="137">
      <formula>OR(F212=2,F212=3)</formula>
    </cfRule>
  </conditionalFormatting>
  <conditionalFormatting sqref="I213:P213">
    <cfRule type="expression" dxfId="4410" priority="136">
      <formula>OR(F212=2,F212=3)</formula>
    </cfRule>
  </conditionalFormatting>
  <conditionalFormatting sqref="Z99:AM99">
    <cfRule type="expression" dxfId="4409" priority="135">
      <formula>AND(Z99="",BA98=1)</formula>
    </cfRule>
  </conditionalFormatting>
  <conditionalFormatting sqref="J98:M98">
    <cfRule type="expression" dxfId="4408" priority="134">
      <formula>OR(F98=2,F98=3)</formula>
    </cfRule>
  </conditionalFormatting>
  <conditionalFormatting sqref="I99:P99">
    <cfRule type="expression" dxfId="4407" priority="133">
      <formula>OR(F98=2,F98=3)</formula>
    </cfRule>
  </conditionalFormatting>
  <conditionalFormatting sqref="Z101:AM101">
    <cfRule type="expression" dxfId="4406" priority="132">
      <formula>AND(Z101="",BA100=1)</formula>
    </cfRule>
  </conditionalFormatting>
  <conditionalFormatting sqref="J100:M100">
    <cfRule type="expression" dxfId="4405" priority="131">
      <formula>OR(F100=2,F100=3)</formula>
    </cfRule>
  </conditionalFormatting>
  <conditionalFormatting sqref="I101:P101">
    <cfRule type="expression" dxfId="4404" priority="130">
      <formula>OR(F100=2,F100=3)</formula>
    </cfRule>
  </conditionalFormatting>
  <conditionalFormatting sqref="Z103:AM103">
    <cfRule type="expression" dxfId="4403" priority="129">
      <formula>AND(Z103="",BA102=1)</formula>
    </cfRule>
  </conditionalFormatting>
  <conditionalFormatting sqref="J102:M102">
    <cfRule type="expression" dxfId="4402" priority="128">
      <formula>OR(F102=2,F102=3)</formula>
    </cfRule>
  </conditionalFormatting>
  <conditionalFormatting sqref="I103:P103">
    <cfRule type="expression" dxfId="4401" priority="127">
      <formula>OR(F102=2,F102=3)</formula>
    </cfRule>
  </conditionalFormatting>
  <conditionalFormatting sqref="Z105:AM105">
    <cfRule type="expression" dxfId="4400" priority="126">
      <formula>AND(Z105="",BA104=1)</formula>
    </cfRule>
  </conditionalFormatting>
  <conditionalFormatting sqref="J104:M104">
    <cfRule type="expression" dxfId="4399" priority="125">
      <formula>OR(F104=2,F104=3)</formula>
    </cfRule>
  </conditionalFormatting>
  <conditionalFormatting sqref="I105:P105">
    <cfRule type="expression" dxfId="4398" priority="124">
      <formula>OR(F104=2,F104=3)</formula>
    </cfRule>
  </conditionalFormatting>
  <conditionalFormatting sqref="Z107:AM107">
    <cfRule type="expression" dxfId="4397" priority="123">
      <formula>AND(Z107="",BA106=1)</formula>
    </cfRule>
  </conditionalFormatting>
  <conditionalFormatting sqref="J106:M106">
    <cfRule type="expression" dxfId="4396" priority="122">
      <formula>OR(F106=2,F106=3)</formula>
    </cfRule>
  </conditionalFormatting>
  <conditionalFormatting sqref="I107:P107">
    <cfRule type="expression" dxfId="4395" priority="121">
      <formula>OR(F106=2,F106=3)</formula>
    </cfRule>
  </conditionalFormatting>
  <conditionalFormatting sqref="Z109:AM109">
    <cfRule type="expression" dxfId="4394" priority="120">
      <formula>AND(Z109="",BA108=1)</formula>
    </cfRule>
  </conditionalFormatting>
  <conditionalFormatting sqref="J108:M108">
    <cfRule type="expression" dxfId="4393" priority="119">
      <formula>OR(F108=2,F108=3)</formula>
    </cfRule>
  </conditionalFormatting>
  <conditionalFormatting sqref="I109:P109">
    <cfRule type="expression" dxfId="4392" priority="118">
      <formula>OR(F108=2,F108=3)</formula>
    </cfRule>
  </conditionalFormatting>
  <conditionalFormatting sqref="Z111:AM111">
    <cfRule type="expression" dxfId="4391" priority="117">
      <formula>AND(Z111="",BA110=1)</formula>
    </cfRule>
  </conditionalFormatting>
  <conditionalFormatting sqref="J110:M110">
    <cfRule type="expression" dxfId="4390" priority="116">
      <formula>OR(F110=2,F110=3)</formula>
    </cfRule>
  </conditionalFormatting>
  <conditionalFormatting sqref="I111:P111">
    <cfRule type="expression" dxfId="4389" priority="115">
      <formula>OR(F110=2,F110=3)</formula>
    </cfRule>
  </conditionalFormatting>
  <conditionalFormatting sqref="Z113:AM113">
    <cfRule type="expression" dxfId="4388" priority="114">
      <formula>AND(Z113="",BA112=1)</formula>
    </cfRule>
  </conditionalFormatting>
  <conditionalFormatting sqref="J112:M112">
    <cfRule type="expression" dxfId="4387" priority="113">
      <formula>OR(F112=2,F112=3)</formula>
    </cfRule>
  </conditionalFormatting>
  <conditionalFormatting sqref="I113:P113">
    <cfRule type="expression" dxfId="4386" priority="112">
      <formula>OR(F112=2,F112=3)</formula>
    </cfRule>
  </conditionalFormatting>
  <conditionalFormatting sqref="Z115:AM115">
    <cfRule type="expression" dxfId="4385" priority="111">
      <formula>AND(Z115="",BA114=1)</formula>
    </cfRule>
  </conditionalFormatting>
  <conditionalFormatting sqref="J114:M114">
    <cfRule type="expression" dxfId="4384" priority="110">
      <formula>OR(F114=2,F114=3)</formula>
    </cfRule>
  </conditionalFormatting>
  <conditionalFormatting sqref="I115:P115">
    <cfRule type="expression" dxfId="4383" priority="109">
      <formula>OR(F114=2,F114=3)</formula>
    </cfRule>
  </conditionalFormatting>
  <conditionalFormatting sqref="Z117:AM117">
    <cfRule type="expression" dxfId="4382" priority="108">
      <formula>AND(Z117="",BA116=1)</formula>
    </cfRule>
  </conditionalFormatting>
  <conditionalFormatting sqref="J116:M116">
    <cfRule type="expression" dxfId="4381" priority="107">
      <formula>OR(F116=2,F116=3)</formula>
    </cfRule>
  </conditionalFormatting>
  <conditionalFormatting sqref="I117:P117">
    <cfRule type="expression" dxfId="4380" priority="106">
      <formula>OR(F116=2,F116=3)</formula>
    </cfRule>
  </conditionalFormatting>
  <conditionalFormatting sqref="Z119:AM119">
    <cfRule type="expression" dxfId="4379" priority="105">
      <formula>AND(Z119="",BA118=1)</formula>
    </cfRule>
  </conditionalFormatting>
  <conditionalFormatting sqref="J118:M118">
    <cfRule type="expression" dxfId="4378" priority="104">
      <formula>OR(F118=2,F118=3)</formula>
    </cfRule>
  </conditionalFormatting>
  <conditionalFormatting sqref="I119:P119">
    <cfRule type="expression" dxfId="4377" priority="103">
      <formula>OR(F118=2,F118=3)</formula>
    </cfRule>
  </conditionalFormatting>
  <conditionalFormatting sqref="Z121:AM121">
    <cfRule type="expression" dxfId="4376" priority="102">
      <formula>AND(Z121="",BA120=1)</formula>
    </cfRule>
  </conditionalFormatting>
  <conditionalFormatting sqref="J120:M120">
    <cfRule type="expression" dxfId="4375" priority="101">
      <formula>OR(F120=2,F120=3)</formula>
    </cfRule>
  </conditionalFormatting>
  <conditionalFormatting sqref="I121:P121">
    <cfRule type="expression" dxfId="4374" priority="100">
      <formula>OR(F120=2,F120=3)</formula>
    </cfRule>
  </conditionalFormatting>
  <conditionalFormatting sqref="Z123:AM123">
    <cfRule type="expression" dxfId="4373" priority="99">
      <formula>AND(Z123="",BA122=1)</formula>
    </cfRule>
  </conditionalFormatting>
  <conditionalFormatting sqref="J122:M122">
    <cfRule type="expression" dxfId="4372" priority="98">
      <formula>OR(F122=2,F122=3)</formula>
    </cfRule>
  </conditionalFormatting>
  <conditionalFormatting sqref="I123:P123">
    <cfRule type="expression" dxfId="4371" priority="97">
      <formula>OR(F122=2,F122=3)</formula>
    </cfRule>
  </conditionalFormatting>
  <conditionalFormatting sqref="Z125:AM125">
    <cfRule type="expression" dxfId="4370" priority="96">
      <formula>AND(Z125="",BA124=1)</formula>
    </cfRule>
  </conditionalFormatting>
  <conditionalFormatting sqref="J124:M124">
    <cfRule type="expression" dxfId="4369" priority="95">
      <formula>OR(F124=2,F124=3)</formula>
    </cfRule>
  </conditionalFormatting>
  <conditionalFormatting sqref="I125:P125">
    <cfRule type="expression" dxfId="4368" priority="94">
      <formula>OR(F124=2,F124=3)</formula>
    </cfRule>
  </conditionalFormatting>
  <conditionalFormatting sqref="Z127:AM127">
    <cfRule type="expression" dxfId="4367" priority="93">
      <formula>AND(Z127="",BA126=1)</formula>
    </cfRule>
  </conditionalFormatting>
  <conditionalFormatting sqref="J126:M126">
    <cfRule type="expression" dxfId="4366" priority="92">
      <formula>OR(F126=2,F126=3)</formula>
    </cfRule>
  </conditionalFormatting>
  <conditionalFormatting sqref="I127:P127">
    <cfRule type="expression" dxfId="4365" priority="91">
      <formula>OR(F126=2,F126=3)</formula>
    </cfRule>
  </conditionalFormatting>
  <conditionalFormatting sqref="Z142:AM142">
    <cfRule type="expression" dxfId="4364" priority="90">
      <formula>AND(Z142="",BA141=1)</formula>
    </cfRule>
  </conditionalFormatting>
  <conditionalFormatting sqref="J141:M141">
    <cfRule type="expression" dxfId="4363" priority="89">
      <formula>OR(F141=2,F141=3)</formula>
    </cfRule>
  </conditionalFormatting>
  <conditionalFormatting sqref="I142:P142">
    <cfRule type="expression" dxfId="4362" priority="88">
      <formula>OR(F141=2,F141=3)</formula>
    </cfRule>
  </conditionalFormatting>
  <conditionalFormatting sqref="Z144:AM144">
    <cfRule type="expression" dxfId="4361" priority="87">
      <formula>AND(Z144="",BA143=1)</formula>
    </cfRule>
  </conditionalFormatting>
  <conditionalFormatting sqref="J143:M143">
    <cfRule type="expression" dxfId="4360" priority="86">
      <formula>OR(F143=2,F143=3)</formula>
    </cfRule>
  </conditionalFormatting>
  <conditionalFormatting sqref="I144:P144">
    <cfRule type="expression" dxfId="4359" priority="85">
      <formula>OR(F143=2,F143=3)</formula>
    </cfRule>
  </conditionalFormatting>
  <conditionalFormatting sqref="Z146:AM146">
    <cfRule type="expression" dxfId="4358" priority="84">
      <formula>AND(Z146="",BA145=1)</formula>
    </cfRule>
  </conditionalFormatting>
  <conditionalFormatting sqref="J145:M145">
    <cfRule type="expression" dxfId="4357" priority="83">
      <formula>OR(F145=2,F145=3)</formula>
    </cfRule>
  </conditionalFormatting>
  <conditionalFormatting sqref="I146:P146">
    <cfRule type="expression" dxfId="4356" priority="82">
      <formula>OR(F145=2,F145=3)</formula>
    </cfRule>
  </conditionalFormatting>
  <conditionalFormatting sqref="Z148:AM148">
    <cfRule type="expression" dxfId="4355" priority="81">
      <formula>AND(Z148="",BA147=1)</formula>
    </cfRule>
  </conditionalFormatting>
  <conditionalFormatting sqref="J147:M147">
    <cfRule type="expression" dxfId="4354" priority="80">
      <formula>OR(F147=2,F147=3)</formula>
    </cfRule>
  </conditionalFormatting>
  <conditionalFormatting sqref="I148:P148">
    <cfRule type="expression" dxfId="4353" priority="79">
      <formula>OR(F147=2,F147=3)</formula>
    </cfRule>
  </conditionalFormatting>
  <conditionalFormatting sqref="Z150:AM150">
    <cfRule type="expression" dxfId="4352" priority="78">
      <formula>AND(Z150="",BA149=1)</formula>
    </cfRule>
  </conditionalFormatting>
  <conditionalFormatting sqref="J149:M149">
    <cfRule type="expression" dxfId="4351" priority="77">
      <formula>OR(F149=2,F149=3)</formula>
    </cfRule>
  </conditionalFormatting>
  <conditionalFormatting sqref="I150:P150">
    <cfRule type="expression" dxfId="4350" priority="76">
      <formula>OR(F149=2,F149=3)</formula>
    </cfRule>
  </conditionalFormatting>
  <conditionalFormatting sqref="Z152:AM152">
    <cfRule type="expression" dxfId="4349" priority="75">
      <formula>AND(Z152="",BA151=1)</formula>
    </cfRule>
  </conditionalFormatting>
  <conditionalFormatting sqref="J151:M151">
    <cfRule type="expression" dxfId="4348" priority="74">
      <formula>OR(F151=2,F151=3)</formula>
    </cfRule>
  </conditionalFormatting>
  <conditionalFormatting sqref="I152:P152">
    <cfRule type="expression" dxfId="4347" priority="73">
      <formula>OR(F151=2,F151=3)</formula>
    </cfRule>
  </conditionalFormatting>
  <conditionalFormatting sqref="Z154:AM154">
    <cfRule type="expression" dxfId="4346" priority="72">
      <formula>AND(Z154="",BA153=1)</formula>
    </cfRule>
  </conditionalFormatting>
  <conditionalFormatting sqref="J153:M153">
    <cfRule type="expression" dxfId="4345" priority="71">
      <formula>OR(F153=2,F153=3)</formula>
    </cfRule>
  </conditionalFormatting>
  <conditionalFormatting sqref="I154:P154">
    <cfRule type="expression" dxfId="4344" priority="70">
      <formula>OR(F153=2,F153=3)</formula>
    </cfRule>
  </conditionalFormatting>
  <conditionalFormatting sqref="Z156:AM156">
    <cfRule type="expression" dxfId="4343" priority="69">
      <formula>AND(Z156="",BA155=1)</formula>
    </cfRule>
  </conditionalFormatting>
  <conditionalFormatting sqref="J155:M155">
    <cfRule type="expression" dxfId="4342" priority="68">
      <formula>OR(F155=2,F155=3)</formula>
    </cfRule>
  </conditionalFormatting>
  <conditionalFormatting sqref="I156:P156">
    <cfRule type="expression" dxfId="4341" priority="67">
      <formula>OR(F155=2,F155=3)</formula>
    </cfRule>
  </conditionalFormatting>
  <conditionalFormatting sqref="Z158:AM158">
    <cfRule type="expression" dxfId="4340" priority="66">
      <formula>AND(Z158="",BA157=1)</formula>
    </cfRule>
  </conditionalFormatting>
  <conditionalFormatting sqref="J157:M157">
    <cfRule type="expression" dxfId="4339" priority="65">
      <formula>OR(F157=2,F157=3)</formula>
    </cfRule>
  </conditionalFormatting>
  <conditionalFormatting sqref="I158:P158">
    <cfRule type="expression" dxfId="4338" priority="64">
      <formula>OR(F157=2,F157=3)</formula>
    </cfRule>
  </conditionalFormatting>
  <conditionalFormatting sqref="Z160:AM160">
    <cfRule type="expression" dxfId="4337" priority="63">
      <formula>AND(Z160="",BA159=1)</formula>
    </cfRule>
  </conditionalFormatting>
  <conditionalFormatting sqref="J159:M159">
    <cfRule type="expression" dxfId="4336" priority="62">
      <formula>OR(F159=2,F159=3)</formula>
    </cfRule>
  </conditionalFormatting>
  <conditionalFormatting sqref="I160:P160">
    <cfRule type="expression" dxfId="4335" priority="61">
      <formula>OR(F159=2,F159=3)</formula>
    </cfRule>
  </conditionalFormatting>
  <conditionalFormatting sqref="Z162:AM162">
    <cfRule type="expression" dxfId="4334" priority="60">
      <formula>AND(Z162="",BA161=1)</formula>
    </cfRule>
  </conditionalFormatting>
  <conditionalFormatting sqref="J161:M161">
    <cfRule type="expression" dxfId="4333" priority="59">
      <formula>OR(F161=2,F161=3)</formula>
    </cfRule>
  </conditionalFormatting>
  <conditionalFormatting sqref="I162:P162">
    <cfRule type="expression" dxfId="4332" priority="58">
      <formula>OR(F161=2,F161=3)</formula>
    </cfRule>
  </conditionalFormatting>
  <conditionalFormatting sqref="Z164:AM164">
    <cfRule type="expression" dxfId="4331" priority="57">
      <formula>AND(Z164="",BA163=1)</formula>
    </cfRule>
  </conditionalFormatting>
  <conditionalFormatting sqref="J163:M163">
    <cfRule type="expression" dxfId="4330" priority="56">
      <formula>OR(F163=2,F163=3)</formula>
    </cfRule>
  </conditionalFormatting>
  <conditionalFormatting sqref="I164:P164">
    <cfRule type="expression" dxfId="4329" priority="55">
      <formula>OR(F163=2,F163=3)</formula>
    </cfRule>
  </conditionalFormatting>
  <conditionalFormatting sqref="Z166:AM166">
    <cfRule type="expression" dxfId="4328" priority="54">
      <formula>AND(Z166="",BA165=1)</formula>
    </cfRule>
  </conditionalFormatting>
  <conditionalFormatting sqref="J165:M165">
    <cfRule type="expression" dxfId="4327" priority="53">
      <formula>OR(F165=2,F165=3)</formula>
    </cfRule>
  </conditionalFormatting>
  <conditionalFormatting sqref="I166:P166">
    <cfRule type="expression" dxfId="4326" priority="52">
      <formula>OR(F165=2,F165=3)</formula>
    </cfRule>
  </conditionalFormatting>
  <conditionalFormatting sqref="Z168:AM168">
    <cfRule type="expression" dxfId="4325" priority="51">
      <formula>AND(Z168="",BA167=1)</formula>
    </cfRule>
  </conditionalFormatting>
  <conditionalFormatting sqref="J167:M167">
    <cfRule type="expression" dxfId="4324" priority="50">
      <formula>OR(F167=2,F167=3)</formula>
    </cfRule>
  </conditionalFormatting>
  <conditionalFormatting sqref="I168:P168">
    <cfRule type="expression" dxfId="4323" priority="49">
      <formula>OR(F167=2,F167=3)</formula>
    </cfRule>
  </conditionalFormatting>
  <conditionalFormatting sqref="Z170:AM170">
    <cfRule type="expression" dxfId="4322" priority="48">
      <formula>AND(Z170="",BA169=1)</formula>
    </cfRule>
  </conditionalFormatting>
  <conditionalFormatting sqref="J169:M169">
    <cfRule type="expression" dxfId="4321" priority="47">
      <formula>OR(F169=2,F169=3)</formula>
    </cfRule>
  </conditionalFormatting>
  <conditionalFormatting sqref="I170:P170">
    <cfRule type="expression" dxfId="4320" priority="46">
      <formula>OR(F169=2,F169=3)</formula>
    </cfRule>
  </conditionalFormatting>
  <conditionalFormatting sqref="Z56:AM56">
    <cfRule type="expression" dxfId="4319" priority="45">
      <formula>AND(Z56="",BA55=1)</formula>
    </cfRule>
  </conditionalFormatting>
  <conditionalFormatting sqref="J55:M55">
    <cfRule type="expression" dxfId="4318" priority="44">
      <formula>OR(F55=2,F55=3)</formula>
    </cfRule>
  </conditionalFormatting>
  <conditionalFormatting sqref="I56:P56">
    <cfRule type="expression" dxfId="4317" priority="43">
      <formula>OR(F55=2,F55=3)</formula>
    </cfRule>
  </conditionalFormatting>
  <conditionalFormatting sqref="Z58:AM58">
    <cfRule type="expression" dxfId="4316" priority="42">
      <formula>AND(Z58="",BA57=1)</formula>
    </cfRule>
  </conditionalFormatting>
  <conditionalFormatting sqref="J57:M57">
    <cfRule type="expression" dxfId="4315" priority="41">
      <formula>OR(F57=2,F57=3)</formula>
    </cfRule>
  </conditionalFormatting>
  <conditionalFormatting sqref="I58:P58">
    <cfRule type="expression" dxfId="4314" priority="40">
      <formula>OR(F57=2,F57=3)</formula>
    </cfRule>
  </conditionalFormatting>
  <conditionalFormatting sqref="Z60:AM60">
    <cfRule type="expression" dxfId="4313" priority="39">
      <formula>AND(Z60="",BA59=1)</formula>
    </cfRule>
  </conditionalFormatting>
  <conditionalFormatting sqref="J59:M59">
    <cfRule type="expression" dxfId="4312" priority="38">
      <formula>OR(F59=2,F59=3)</formula>
    </cfRule>
  </conditionalFormatting>
  <conditionalFormatting sqref="I60:P60">
    <cfRule type="expression" dxfId="4311" priority="37">
      <formula>OR(F59=2,F59=3)</formula>
    </cfRule>
  </conditionalFormatting>
  <conditionalFormatting sqref="Z62:AM62">
    <cfRule type="expression" dxfId="4310" priority="36">
      <formula>AND(Z62="",BA61=1)</formula>
    </cfRule>
  </conditionalFormatting>
  <conditionalFormatting sqref="J61:M61">
    <cfRule type="expression" dxfId="4309" priority="35">
      <formula>OR(F61=2,F61=3)</formula>
    </cfRule>
  </conditionalFormatting>
  <conditionalFormatting sqref="I62:P62">
    <cfRule type="expression" dxfId="4308" priority="34">
      <formula>OR(F61=2,F61=3)</formula>
    </cfRule>
  </conditionalFormatting>
  <conditionalFormatting sqref="Z64:AM64">
    <cfRule type="expression" dxfId="4307" priority="33">
      <formula>AND(Z64="",BA63=1)</formula>
    </cfRule>
  </conditionalFormatting>
  <conditionalFormatting sqref="J63:M63">
    <cfRule type="expression" dxfId="4306" priority="32">
      <formula>OR(F63=2,F63=3)</formula>
    </cfRule>
  </conditionalFormatting>
  <conditionalFormatting sqref="I64:P64">
    <cfRule type="expression" dxfId="4305" priority="31">
      <formula>OR(F63=2,F63=3)</formula>
    </cfRule>
  </conditionalFormatting>
  <conditionalFormatting sqref="Z66:AM66">
    <cfRule type="expression" dxfId="4304" priority="30">
      <formula>AND(Z66="",BA65=1)</formula>
    </cfRule>
  </conditionalFormatting>
  <conditionalFormatting sqref="J65:M65">
    <cfRule type="expression" dxfId="4303" priority="29">
      <formula>OR(F65=2,F65=3)</formula>
    </cfRule>
  </conditionalFormatting>
  <conditionalFormatting sqref="I66:P66">
    <cfRule type="expression" dxfId="4302" priority="28">
      <formula>OR(F65=2,F65=3)</formula>
    </cfRule>
  </conditionalFormatting>
  <conditionalFormatting sqref="Z68:AM68">
    <cfRule type="expression" dxfId="4301" priority="27">
      <formula>AND(Z68="",BA67=1)</formula>
    </cfRule>
  </conditionalFormatting>
  <conditionalFormatting sqref="J67:M67">
    <cfRule type="expression" dxfId="4300" priority="26">
      <formula>OR(F67=2,F67=3)</formula>
    </cfRule>
  </conditionalFormatting>
  <conditionalFormatting sqref="I68:P68">
    <cfRule type="expression" dxfId="4299" priority="25">
      <formula>OR(F67=2,F67=3)</formula>
    </cfRule>
  </conditionalFormatting>
  <conditionalFormatting sqref="Z70:AM70">
    <cfRule type="expression" dxfId="4298" priority="24">
      <formula>AND(Z70="",BA69=1)</formula>
    </cfRule>
  </conditionalFormatting>
  <conditionalFormatting sqref="J69:M69">
    <cfRule type="expression" dxfId="4297" priority="23">
      <formula>OR(F69=2,F69=3)</formula>
    </cfRule>
  </conditionalFormatting>
  <conditionalFormatting sqref="I70:P70">
    <cfRule type="expression" dxfId="4296" priority="22">
      <formula>OR(F69=2,F69=3)</formula>
    </cfRule>
  </conditionalFormatting>
  <conditionalFormatting sqref="Z72:AM72">
    <cfRule type="expression" dxfId="4295" priority="21">
      <formula>AND(Z72="",BA71=1)</formula>
    </cfRule>
  </conditionalFormatting>
  <conditionalFormatting sqref="J71:M71">
    <cfRule type="expression" dxfId="4294" priority="20">
      <formula>OR(F71=2,F71=3)</formula>
    </cfRule>
  </conditionalFormatting>
  <conditionalFormatting sqref="I72:P72">
    <cfRule type="expression" dxfId="4293" priority="19">
      <formula>OR(F71=2,F71=3)</formula>
    </cfRule>
  </conditionalFormatting>
  <conditionalFormatting sqref="Z74:AM74">
    <cfRule type="expression" dxfId="4292" priority="18">
      <formula>AND(Z74="",BA73=1)</formula>
    </cfRule>
  </conditionalFormatting>
  <conditionalFormatting sqref="J73:M73">
    <cfRule type="expression" dxfId="4291" priority="17">
      <formula>OR(F73=2,F73=3)</formula>
    </cfRule>
  </conditionalFormatting>
  <conditionalFormatting sqref="I74:P74">
    <cfRule type="expression" dxfId="4290" priority="16">
      <formula>OR(F73=2,F73=3)</formula>
    </cfRule>
  </conditionalFormatting>
  <conditionalFormatting sqref="Z76:AM76">
    <cfRule type="expression" dxfId="4289" priority="15">
      <formula>AND(Z76="",BA75=1)</formula>
    </cfRule>
  </conditionalFormatting>
  <conditionalFormatting sqref="J75:M75">
    <cfRule type="expression" dxfId="4288" priority="14">
      <formula>OR(F75=2,F75=3)</formula>
    </cfRule>
  </conditionalFormatting>
  <conditionalFormatting sqref="I76:P76">
    <cfRule type="expression" dxfId="4287" priority="13">
      <formula>OR(F75=2,F75=3)</formula>
    </cfRule>
  </conditionalFormatting>
  <conditionalFormatting sqref="Z78:AM78">
    <cfRule type="expression" dxfId="4286" priority="12">
      <formula>AND(Z78="",BA77=1)</formula>
    </cfRule>
  </conditionalFormatting>
  <conditionalFormatting sqref="J77:M77">
    <cfRule type="expression" dxfId="4285" priority="11">
      <formula>OR(F77=2,F77=3)</formula>
    </cfRule>
  </conditionalFormatting>
  <conditionalFormatting sqref="I78:P78">
    <cfRule type="expression" dxfId="4284" priority="10">
      <formula>OR(F77=2,F77=3)</formula>
    </cfRule>
  </conditionalFormatting>
  <conditionalFormatting sqref="Z80:AM80">
    <cfRule type="expression" dxfId="4283" priority="9">
      <formula>AND(Z80="",BA79=1)</formula>
    </cfRule>
  </conditionalFormatting>
  <conditionalFormatting sqref="J79:M79">
    <cfRule type="expression" dxfId="4282" priority="8">
      <formula>OR(F79=2,F79=3)</formula>
    </cfRule>
  </conditionalFormatting>
  <conditionalFormatting sqref="I80:P80">
    <cfRule type="expression" dxfId="4281" priority="7">
      <formula>OR(F79=2,F79=3)</formula>
    </cfRule>
  </conditionalFormatting>
  <conditionalFormatting sqref="Z82:AM82">
    <cfRule type="expression" dxfId="4280" priority="6">
      <formula>AND(Z82="",BA81=1)</formula>
    </cfRule>
  </conditionalFormatting>
  <conditionalFormatting sqref="J81:M81">
    <cfRule type="expression" dxfId="4279" priority="5">
      <formula>OR(F81=2,F81=3)</formula>
    </cfRule>
  </conditionalFormatting>
  <conditionalFormatting sqref="I82:P82">
    <cfRule type="expression" dxfId="4278" priority="4">
      <formula>OR(F81=2,F81=3)</formula>
    </cfRule>
  </conditionalFormatting>
  <conditionalFormatting sqref="Z84:AM84">
    <cfRule type="expression" dxfId="4277" priority="3">
      <formula>AND(Z84="",BA83=1)</formula>
    </cfRule>
  </conditionalFormatting>
  <conditionalFormatting sqref="J83:M83">
    <cfRule type="expression" dxfId="4276" priority="2">
      <formula>OR(F83=2,F83=3)</formula>
    </cfRule>
  </conditionalFormatting>
  <conditionalFormatting sqref="I84:P84">
    <cfRule type="expression" dxfId="427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0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0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0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0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000-000004000000}">
      <formula1>"1,2,3"</formula1>
    </dataValidation>
    <dataValidation type="whole" imeMode="off" allowBlank="1" showInputMessage="1" showErrorMessage="1" error="1~31までの数字をご入力ください。" sqref="B141:C170 B12:C41 B184:C213 B98:C127 B55:C84" xr:uid="{00000000-0002-0000-10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0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0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0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0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0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12</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01201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01202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01203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01204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01205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01206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01207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01208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01209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01210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01211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01212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01213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01214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01215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01216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01217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01218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01219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01220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01221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01222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01223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01224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01225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01226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01227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01228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01229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01230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01231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01232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01233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01234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01235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01236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01237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01238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01239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01240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01241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01242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01243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01244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01245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01246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01247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01248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01249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01250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01251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01252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01253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01254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01255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01256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01257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01258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01259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01260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01261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01262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01263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01264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01265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01266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01267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01268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01269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01270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01271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01272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01273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01274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01275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4274" priority="225">
      <formula>AND(Z13="",BA12=1)</formula>
    </cfRule>
  </conditionalFormatting>
  <conditionalFormatting sqref="J12:M12">
    <cfRule type="expression" dxfId="4273" priority="224">
      <formula>OR(F12=2,F12=3)</formula>
    </cfRule>
  </conditionalFormatting>
  <conditionalFormatting sqref="I13:P13">
    <cfRule type="expression" dxfId="4272" priority="223">
      <formula>OR(F12=2,F12=3)</formula>
    </cfRule>
  </conditionalFormatting>
  <conditionalFormatting sqref="Z15:AM15">
    <cfRule type="expression" dxfId="4271" priority="222">
      <formula>AND(Z15="",BA14=1)</formula>
    </cfRule>
  </conditionalFormatting>
  <conditionalFormatting sqref="J14:M14">
    <cfRule type="expression" dxfId="4270" priority="221">
      <formula>OR(F14=2,F14=3)</formula>
    </cfRule>
  </conditionalFormatting>
  <conditionalFormatting sqref="I15:P15">
    <cfRule type="expression" dxfId="4269" priority="220">
      <formula>OR(F14=2,F14=3)</formula>
    </cfRule>
  </conditionalFormatting>
  <conditionalFormatting sqref="Z17:AM17">
    <cfRule type="expression" dxfId="4268" priority="219">
      <formula>AND(Z17="",BA16=1)</formula>
    </cfRule>
  </conditionalFormatting>
  <conditionalFormatting sqref="J16:M16">
    <cfRule type="expression" dxfId="4267" priority="218">
      <formula>OR(F16=2,F16=3)</formula>
    </cfRule>
  </conditionalFormatting>
  <conditionalFormatting sqref="I17:P17">
    <cfRule type="expression" dxfId="4266" priority="217">
      <formula>OR(F16=2,F16=3)</formula>
    </cfRule>
  </conditionalFormatting>
  <conditionalFormatting sqref="Z19:AM19">
    <cfRule type="expression" dxfId="4265" priority="216">
      <formula>AND(Z19="",BA18=1)</formula>
    </cfRule>
  </conditionalFormatting>
  <conditionalFormatting sqref="J18:M18">
    <cfRule type="expression" dxfId="4264" priority="215">
      <formula>OR(F18=2,F18=3)</formula>
    </cfRule>
  </conditionalFormatting>
  <conditionalFormatting sqref="I19:P19">
    <cfRule type="expression" dxfId="4263" priority="214">
      <formula>OR(F18=2,F18=3)</formula>
    </cfRule>
  </conditionalFormatting>
  <conditionalFormatting sqref="Z21:AM21">
    <cfRule type="expression" dxfId="4262" priority="213">
      <formula>AND(Z21="",BA20=1)</formula>
    </cfRule>
  </conditionalFormatting>
  <conditionalFormatting sqref="J20:M20">
    <cfRule type="expression" dxfId="4261" priority="212">
      <formula>OR(F20=2,F20=3)</formula>
    </cfRule>
  </conditionalFormatting>
  <conditionalFormatting sqref="I21:P21">
    <cfRule type="expression" dxfId="4260" priority="211">
      <formula>OR(F20=2,F20=3)</formula>
    </cfRule>
  </conditionalFormatting>
  <conditionalFormatting sqref="Z23:AM23">
    <cfRule type="expression" dxfId="4259" priority="210">
      <formula>AND(Z23="",BA22=1)</formula>
    </cfRule>
  </conditionalFormatting>
  <conditionalFormatting sqref="J22:M22">
    <cfRule type="expression" dxfId="4258" priority="209">
      <formula>OR(F22=2,F22=3)</formula>
    </cfRule>
  </conditionalFormatting>
  <conditionalFormatting sqref="I23:P23">
    <cfRule type="expression" dxfId="4257" priority="208">
      <formula>OR(F22=2,F22=3)</formula>
    </cfRule>
  </conditionalFormatting>
  <conditionalFormatting sqref="Z25:AM25">
    <cfRule type="expression" dxfId="4256" priority="207">
      <formula>AND(Z25="",BA24=1)</formula>
    </cfRule>
  </conditionalFormatting>
  <conditionalFormatting sqref="J24:M24">
    <cfRule type="expression" dxfId="4255" priority="206">
      <formula>OR(F24=2,F24=3)</formula>
    </cfRule>
  </conditionalFormatting>
  <conditionalFormatting sqref="I25:P25">
    <cfRule type="expression" dxfId="4254" priority="205">
      <formula>OR(F24=2,F24=3)</formula>
    </cfRule>
  </conditionalFormatting>
  <conditionalFormatting sqref="Z27:AM27">
    <cfRule type="expression" dxfId="4253" priority="204">
      <formula>AND(Z27="",BA26=1)</formula>
    </cfRule>
  </conditionalFormatting>
  <conditionalFormatting sqref="J26:M26">
    <cfRule type="expression" dxfId="4252" priority="203">
      <formula>OR(F26=2,F26=3)</formula>
    </cfRule>
  </conditionalFormatting>
  <conditionalFormatting sqref="I27:P27">
    <cfRule type="expression" dxfId="4251" priority="202">
      <formula>OR(F26=2,F26=3)</formula>
    </cfRule>
  </conditionalFormatting>
  <conditionalFormatting sqref="Z29:AM29">
    <cfRule type="expression" dxfId="4250" priority="201">
      <formula>AND(Z29="",BA28=1)</formula>
    </cfRule>
  </conditionalFormatting>
  <conditionalFormatting sqref="J28:M28">
    <cfRule type="expression" dxfId="4249" priority="200">
      <formula>OR(F28=2,F28=3)</formula>
    </cfRule>
  </conditionalFormatting>
  <conditionalFormatting sqref="I29:P29">
    <cfRule type="expression" dxfId="4248" priority="199">
      <formula>OR(F28=2,F28=3)</formula>
    </cfRule>
  </conditionalFormatting>
  <conditionalFormatting sqref="Z31:AM31">
    <cfRule type="expression" dxfId="4247" priority="198">
      <formula>AND(Z31="",BA30=1)</formula>
    </cfRule>
  </conditionalFormatting>
  <conditionalFormatting sqref="J30:M30">
    <cfRule type="expression" dxfId="4246" priority="197">
      <formula>OR(F30=2,F30=3)</formula>
    </cfRule>
  </conditionalFormatting>
  <conditionalFormatting sqref="I31:P31">
    <cfRule type="expression" dxfId="4245" priority="196">
      <formula>OR(F30=2,F30=3)</formula>
    </cfRule>
  </conditionalFormatting>
  <conditionalFormatting sqref="Z33:AM33">
    <cfRule type="expression" dxfId="4244" priority="195">
      <formula>AND(Z33="",BA32=1)</formula>
    </cfRule>
  </conditionalFormatting>
  <conditionalFormatting sqref="J32:M32">
    <cfRule type="expression" dxfId="4243" priority="194">
      <formula>OR(F32=2,F32=3)</formula>
    </cfRule>
  </conditionalFormatting>
  <conditionalFormatting sqref="I33:P33">
    <cfRule type="expression" dxfId="4242" priority="193">
      <formula>OR(F32=2,F32=3)</formula>
    </cfRule>
  </conditionalFormatting>
  <conditionalFormatting sqref="Z35:AM35">
    <cfRule type="expression" dxfId="4241" priority="192">
      <formula>AND(Z35="",BA34=1)</formula>
    </cfRule>
  </conditionalFormatting>
  <conditionalFormatting sqref="J34:M34">
    <cfRule type="expression" dxfId="4240" priority="191">
      <formula>OR(F34=2,F34=3)</formula>
    </cfRule>
  </conditionalFormatting>
  <conditionalFormatting sqref="I35:P35">
    <cfRule type="expression" dxfId="4239" priority="190">
      <formula>OR(F34=2,F34=3)</formula>
    </cfRule>
  </conditionalFormatting>
  <conditionalFormatting sqref="Z37:AM37">
    <cfRule type="expression" dxfId="4238" priority="189">
      <formula>AND(Z37="",BA36=1)</formula>
    </cfRule>
  </conditionalFormatting>
  <conditionalFormatting sqref="J36:M36">
    <cfRule type="expression" dxfId="4237" priority="188">
      <formula>OR(F36=2,F36=3)</formula>
    </cfRule>
  </conditionalFormatting>
  <conditionalFormatting sqref="I37:P37">
    <cfRule type="expression" dxfId="4236" priority="187">
      <formula>OR(F36=2,F36=3)</formula>
    </cfRule>
  </conditionalFormatting>
  <conditionalFormatting sqref="Z39:AM39">
    <cfRule type="expression" dxfId="4235" priority="186">
      <formula>AND(Z39="",BA38=1)</formula>
    </cfRule>
  </conditionalFormatting>
  <conditionalFormatting sqref="J38:M38">
    <cfRule type="expression" dxfId="4234" priority="185">
      <formula>OR(F38=2,F38=3)</formula>
    </cfRule>
  </conditionalFormatting>
  <conditionalFormatting sqref="I39:P39">
    <cfRule type="expression" dxfId="4233" priority="184">
      <formula>OR(F38=2,F38=3)</formula>
    </cfRule>
  </conditionalFormatting>
  <conditionalFormatting sqref="Z41:AM41">
    <cfRule type="expression" dxfId="4232" priority="183">
      <formula>AND(Z41="",BA40=1)</formula>
    </cfRule>
  </conditionalFormatting>
  <conditionalFormatting sqref="J40:M40">
    <cfRule type="expression" dxfId="4231" priority="182">
      <formula>OR(F40=2,F40=3)</formula>
    </cfRule>
  </conditionalFormatting>
  <conditionalFormatting sqref="I41:P41">
    <cfRule type="expression" dxfId="4230" priority="181">
      <formula>OR(F40=2,F40=3)</formula>
    </cfRule>
  </conditionalFormatting>
  <conditionalFormatting sqref="Z185:AM185">
    <cfRule type="expression" dxfId="4229" priority="180">
      <formula>AND(Z185="",BA184=1)</formula>
    </cfRule>
  </conditionalFormatting>
  <conditionalFormatting sqref="J184:M184">
    <cfRule type="expression" dxfId="4228" priority="179">
      <formula>OR(F184=2,F184=3)</formula>
    </cfRule>
  </conditionalFormatting>
  <conditionalFormatting sqref="I185:P185">
    <cfRule type="expression" dxfId="4227" priority="178">
      <formula>OR(F184=2,F184=3)</formula>
    </cfRule>
  </conditionalFormatting>
  <conditionalFormatting sqref="Z187:AM187">
    <cfRule type="expression" dxfId="4226" priority="177">
      <formula>AND(Z187="",BA186=1)</formula>
    </cfRule>
  </conditionalFormatting>
  <conditionalFormatting sqref="J186:M186">
    <cfRule type="expression" dxfId="4225" priority="176">
      <formula>OR(F186=2,F186=3)</formula>
    </cfRule>
  </conditionalFormatting>
  <conditionalFormatting sqref="I187:P187">
    <cfRule type="expression" dxfId="4224" priority="175">
      <formula>OR(F186=2,F186=3)</formula>
    </cfRule>
  </conditionalFormatting>
  <conditionalFormatting sqref="Z189:AM189">
    <cfRule type="expression" dxfId="4223" priority="174">
      <formula>AND(Z189="",BA188=1)</formula>
    </cfRule>
  </conditionalFormatting>
  <conditionalFormatting sqref="J188:M188">
    <cfRule type="expression" dxfId="4222" priority="173">
      <formula>OR(F188=2,F188=3)</formula>
    </cfRule>
  </conditionalFormatting>
  <conditionalFormatting sqref="I189:P189">
    <cfRule type="expression" dxfId="4221" priority="172">
      <formula>OR(F188=2,F188=3)</formula>
    </cfRule>
  </conditionalFormatting>
  <conditionalFormatting sqref="Z191:AM191">
    <cfRule type="expression" dxfId="4220" priority="171">
      <formula>AND(Z191="",BA190=1)</formula>
    </cfRule>
  </conditionalFormatting>
  <conditionalFormatting sqref="J190:M190">
    <cfRule type="expression" dxfId="4219" priority="170">
      <formula>OR(F190=2,F190=3)</formula>
    </cfRule>
  </conditionalFormatting>
  <conditionalFormatting sqref="I191:P191">
    <cfRule type="expression" dxfId="4218" priority="169">
      <formula>OR(F190=2,F190=3)</formula>
    </cfRule>
  </conditionalFormatting>
  <conditionalFormatting sqref="Z193:AM193">
    <cfRule type="expression" dxfId="4217" priority="168">
      <formula>AND(Z193="",BA192=1)</formula>
    </cfRule>
  </conditionalFormatting>
  <conditionalFormatting sqref="J192:M192">
    <cfRule type="expression" dxfId="4216" priority="167">
      <formula>OR(F192=2,F192=3)</formula>
    </cfRule>
  </conditionalFormatting>
  <conditionalFormatting sqref="I193:P193">
    <cfRule type="expression" dxfId="4215" priority="166">
      <formula>OR(F192=2,F192=3)</formula>
    </cfRule>
  </conditionalFormatting>
  <conditionalFormatting sqref="Z195:AM195">
    <cfRule type="expression" dxfId="4214" priority="165">
      <formula>AND(Z195="",BA194=1)</formula>
    </cfRule>
  </conditionalFormatting>
  <conditionalFormatting sqref="J194:M194">
    <cfRule type="expression" dxfId="4213" priority="164">
      <formula>OR(F194=2,F194=3)</formula>
    </cfRule>
  </conditionalFormatting>
  <conditionalFormatting sqref="I195:P195">
    <cfRule type="expression" dxfId="4212" priority="163">
      <formula>OR(F194=2,F194=3)</formula>
    </cfRule>
  </conditionalFormatting>
  <conditionalFormatting sqref="Z197:AM197">
    <cfRule type="expression" dxfId="4211" priority="162">
      <formula>AND(Z197="",BA196=1)</formula>
    </cfRule>
  </conditionalFormatting>
  <conditionalFormatting sqref="J196:M196">
    <cfRule type="expression" dxfId="4210" priority="161">
      <formula>OR(F196=2,F196=3)</formula>
    </cfRule>
  </conditionalFormatting>
  <conditionalFormatting sqref="I197:P197">
    <cfRule type="expression" dxfId="4209" priority="160">
      <formula>OR(F196=2,F196=3)</formula>
    </cfRule>
  </conditionalFormatting>
  <conditionalFormatting sqref="Z199:AM199">
    <cfRule type="expression" dxfId="4208" priority="159">
      <formula>AND(Z199="",BA198=1)</formula>
    </cfRule>
  </conditionalFormatting>
  <conditionalFormatting sqref="J198:M198">
    <cfRule type="expression" dxfId="4207" priority="158">
      <formula>OR(F198=2,F198=3)</formula>
    </cfRule>
  </conditionalFormatting>
  <conditionalFormatting sqref="I199:P199">
    <cfRule type="expression" dxfId="4206" priority="157">
      <formula>OR(F198=2,F198=3)</formula>
    </cfRule>
  </conditionalFormatting>
  <conditionalFormatting sqref="Z201:AM201">
    <cfRule type="expression" dxfId="4205" priority="156">
      <formula>AND(Z201="",BA200=1)</formula>
    </cfRule>
  </conditionalFormatting>
  <conditionalFormatting sqref="J200:M200">
    <cfRule type="expression" dxfId="4204" priority="155">
      <formula>OR(F200=2,F200=3)</formula>
    </cfRule>
  </conditionalFormatting>
  <conditionalFormatting sqref="I201:P201">
    <cfRule type="expression" dxfId="4203" priority="154">
      <formula>OR(F200=2,F200=3)</formula>
    </cfRule>
  </conditionalFormatting>
  <conditionalFormatting sqref="Z203:AM203">
    <cfRule type="expression" dxfId="4202" priority="153">
      <formula>AND(Z203="",BA202=1)</formula>
    </cfRule>
  </conditionalFormatting>
  <conditionalFormatting sqref="J202:M202">
    <cfRule type="expression" dxfId="4201" priority="152">
      <formula>OR(F202=2,F202=3)</formula>
    </cfRule>
  </conditionalFormatting>
  <conditionalFormatting sqref="I203:P203">
    <cfRule type="expression" dxfId="4200" priority="151">
      <formula>OR(F202=2,F202=3)</formula>
    </cfRule>
  </conditionalFormatting>
  <conditionalFormatting sqref="Z205:AM205">
    <cfRule type="expression" dxfId="4199" priority="150">
      <formula>AND(Z205="",BA204=1)</formula>
    </cfRule>
  </conditionalFormatting>
  <conditionalFormatting sqref="J204:M204">
    <cfRule type="expression" dxfId="4198" priority="149">
      <formula>OR(F204=2,F204=3)</formula>
    </cfRule>
  </conditionalFormatting>
  <conditionalFormatting sqref="I205:P205">
    <cfRule type="expression" dxfId="4197" priority="148">
      <formula>OR(F204=2,F204=3)</formula>
    </cfRule>
  </conditionalFormatting>
  <conditionalFormatting sqref="Z207:AM207">
    <cfRule type="expression" dxfId="4196" priority="147">
      <formula>AND(Z207="",BA206=1)</formula>
    </cfRule>
  </conditionalFormatting>
  <conditionalFormatting sqref="J206:M206">
    <cfRule type="expression" dxfId="4195" priority="146">
      <formula>OR(F206=2,F206=3)</formula>
    </cfRule>
  </conditionalFormatting>
  <conditionalFormatting sqref="I207:P207">
    <cfRule type="expression" dxfId="4194" priority="145">
      <formula>OR(F206=2,F206=3)</formula>
    </cfRule>
  </conditionalFormatting>
  <conditionalFormatting sqref="Z209:AM209">
    <cfRule type="expression" dxfId="4193" priority="144">
      <formula>AND(Z209="",BA208=1)</formula>
    </cfRule>
  </conditionalFormatting>
  <conditionalFormatting sqref="J208:M208">
    <cfRule type="expression" dxfId="4192" priority="143">
      <formula>OR(F208=2,F208=3)</formula>
    </cfRule>
  </conditionalFormatting>
  <conditionalFormatting sqref="I209:P209">
    <cfRule type="expression" dxfId="4191" priority="142">
      <formula>OR(F208=2,F208=3)</formula>
    </cfRule>
  </conditionalFormatting>
  <conditionalFormatting sqref="Z211:AM211">
    <cfRule type="expression" dxfId="4190" priority="141">
      <formula>AND(Z211="",BA210=1)</formula>
    </cfRule>
  </conditionalFormatting>
  <conditionalFormatting sqref="J210:M210">
    <cfRule type="expression" dxfId="4189" priority="140">
      <formula>OR(F210=2,F210=3)</formula>
    </cfRule>
  </conditionalFormatting>
  <conditionalFormatting sqref="I211:P211">
    <cfRule type="expression" dxfId="4188" priority="139">
      <formula>OR(F210=2,F210=3)</formula>
    </cfRule>
  </conditionalFormatting>
  <conditionalFormatting sqref="Z213:AM213">
    <cfRule type="expression" dxfId="4187" priority="138">
      <formula>AND(Z213="",BA212=1)</formula>
    </cfRule>
  </conditionalFormatting>
  <conditionalFormatting sqref="J212:M212">
    <cfRule type="expression" dxfId="4186" priority="137">
      <formula>OR(F212=2,F212=3)</formula>
    </cfRule>
  </conditionalFormatting>
  <conditionalFormatting sqref="I213:P213">
    <cfRule type="expression" dxfId="4185" priority="136">
      <formula>OR(F212=2,F212=3)</formula>
    </cfRule>
  </conditionalFormatting>
  <conditionalFormatting sqref="Z99:AM99">
    <cfRule type="expression" dxfId="4184" priority="135">
      <formula>AND(Z99="",BA98=1)</formula>
    </cfRule>
  </conditionalFormatting>
  <conditionalFormatting sqref="J98:M98">
    <cfRule type="expression" dxfId="4183" priority="134">
      <formula>OR(F98=2,F98=3)</formula>
    </cfRule>
  </conditionalFormatting>
  <conditionalFormatting sqref="I99:P99">
    <cfRule type="expression" dxfId="4182" priority="133">
      <formula>OR(F98=2,F98=3)</formula>
    </cfRule>
  </conditionalFormatting>
  <conditionalFormatting sqref="Z101:AM101">
    <cfRule type="expression" dxfId="4181" priority="132">
      <formula>AND(Z101="",BA100=1)</formula>
    </cfRule>
  </conditionalFormatting>
  <conditionalFormatting sqref="J100:M100">
    <cfRule type="expression" dxfId="4180" priority="131">
      <formula>OR(F100=2,F100=3)</formula>
    </cfRule>
  </conditionalFormatting>
  <conditionalFormatting sqref="I101:P101">
    <cfRule type="expression" dxfId="4179" priority="130">
      <formula>OR(F100=2,F100=3)</formula>
    </cfRule>
  </conditionalFormatting>
  <conditionalFormatting sqref="Z103:AM103">
    <cfRule type="expression" dxfId="4178" priority="129">
      <formula>AND(Z103="",BA102=1)</formula>
    </cfRule>
  </conditionalFormatting>
  <conditionalFormatting sqref="J102:M102">
    <cfRule type="expression" dxfId="4177" priority="128">
      <formula>OR(F102=2,F102=3)</formula>
    </cfRule>
  </conditionalFormatting>
  <conditionalFormatting sqref="I103:P103">
    <cfRule type="expression" dxfId="4176" priority="127">
      <formula>OR(F102=2,F102=3)</formula>
    </cfRule>
  </conditionalFormatting>
  <conditionalFormatting sqref="Z105:AM105">
    <cfRule type="expression" dxfId="4175" priority="126">
      <formula>AND(Z105="",BA104=1)</formula>
    </cfRule>
  </conditionalFormatting>
  <conditionalFormatting sqref="J104:M104">
    <cfRule type="expression" dxfId="4174" priority="125">
      <formula>OR(F104=2,F104=3)</formula>
    </cfRule>
  </conditionalFormatting>
  <conditionalFormatting sqref="I105:P105">
    <cfRule type="expression" dxfId="4173" priority="124">
      <formula>OR(F104=2,F104=3)</formula>
    </cfRule>
  </conditionalFormatting>
  <conditionalFormatting sqref="Z107:AM107">
    <cfRule type="expression" dxfId="4172" priority="123">
      <formula>AND(Z107="",BA106=1)</formula>
    </cfRule>
  </conditionalFormatting>
  <conditionalFormatting sqref="J106:M106">
    <cfRule type="expression" dxfId="4171" priority="122">
      <formula>OR(F106=2,F106=3)</formula>
    </cfRule>
  </conditionalFormatting>
  <conditionalFormatting sqref="I107:P107">
    <cfRule type="expression" dxfId="4170" priority="121">
      <formula>OR(F106=2,F106=3)</formula>
    </cfRule>
  </conditionalFormatting>
  <conditionalFormatting sqref="Z109:AM109">
    <cfRule type="expression" dxfId="4169" priority="120">
      <formula>AND(Z109="",BA108=1)</formula>
    </cfRule>
  </conditionalFormatting>
  <conditionalFormatting sqref="J108:M108">
    <cfRule type="expression" dxfId="4168" priority="119">
      <formula>OR(F108=2,F108=3)</formula>
    </cfRule>
  </conditionalFormatting>
  <conditionalFormatting sqref="I109:P109">
    <cfRule type="expression" dxfId="4167" priority="118">
      <formula>OR(F108=2,F108=3)</formula>
    </cfRule>
  </conditionalFormatting>
  <conditionalFormatting sqref="Z111:AM111">
    <cfRule type="expression" dxfId="4166" priority="117">
      <formula>AND(Z111="",BA110=1)</formula>
    </cfRule>
  </conditionalFormatting>
  <conditionalFormatting sqref="J110:M110">
    <cfRule type="expression" dxfId="4165" priority="116">
      <formula>OR(F110=2,F110=3)</formula>
    </cfRule>
  </conditionalFormatting>
  <conditionalFormatting sqref="I111:P111">
    <cfRule type="expression" dxfId="4164" priority="115">
      <formula>OR(F110=2,F110=3)</formula>
    </cfRule>
  </conditionalFormatting>
  <conditionalFormatting sqref="Z113:AM113">
    <cfRule type="expression" dxfId="4163" priority="114">
      <formula>AND(Z113="",BA112=1)</formula>
    </cfRule>
  </conditionalFormatting>
  <conditionalFormatting sqref="J112:M112">
    <cfRule type="expression" dxfId="4162" priority="113">
      <formula>OR(F112=2,F112=3)</formula>
    </cfRule>
  </conditionalFormatting>
  <conditionalFormatting sqref="I113:P113">
    <cfRule type="expression" dxfId="4161" priority="112">
      <formula>OR(F112=2,F112=3)</formula>
    </cfRule>
  </conditionalFormatting>
  <conditionalFormatting sqref="Z115:AM115">
    <cfRule type="expression" dxfId="4160" priority="111">
      <formula>AND(Z115="",BA114=1)</formula>
    </cfRule>
  </conditionalFormatting>
  <conditionalFormatting sqref="J114:M114">
    <cfRule type="expression" dxfId="4159" priority="110">
      <formula>OR(F114=2,F114=3)</formula>
    </cfRule>
  </conditionalFormatting>
  <conditionalFormatting sqref="I115:P115">
    <cfRule type="expression" dxfId="4158" priority="109">
      <formula>OR(F114=2,F114=3)</formula>
    </cfRule>
  </conditionalFormatting>
  <conditionalFormatting sqref="Z117:AM117">
    <cfRule type="expression" dxfId="4157" priority="108">
      <formula>AND(Z117="",BA116=1)</formula>
    </cfRule>
  </conditionalFormatting>
  <conditionalFormatting sqref="J116:M116">
    <cfRule type="expression" dxfId="4156" priority="107">
      <formula>OR(F116=2,F116=3)</formula>
    </cfRule>
  </conditionalFormatting>
  <conditionalFormatting sqref="I117:P117">
    <cfRule type="expression" dxfId="4155" priority="106">
      <formula>OR(F116=2,F116=3)</formula>
    </cfRule>
  </conditionalFormatting>
  <conditionalFormatting sqref="Z119:AM119">
    <cfRule type="expression" dxfId="4154" priority="105">
      <formula>AND(Z119="",BA118=1)</formula>
    </cfRule>
  </conditionalFormatting>
  <conditionalFormatting sqref="J118:M118">
    <cfRule type="expression" dxfId="4153" priority="104">
      <formula>OR(F118=2,F118=3)</formula>
    </cfRule>
  </conditionalFormatting>
  <conditionalFormatting sqref="I119:P119">
    <cfRule type="expression" dxfId="4152" priority="103">
      <formula>OR(F118=2,F118=3)</formula>
    </cfRule>
  </conditionalFormatting>
  <conditionalFormatting sqref="Z121:AM121">
    <cfRule type="expression" dxfId="4151" priority="102">
      <formula>AND(Z121="",BA120=1)</formula>
    </cfRule>
  </conditionalFormatting>
  <conditionalFormatting sqref="J120:M120">
    <cfRule type="expression" dxfId="4150" priority="101">
      <formula>OR(F120=2,F120=3)</formula>
    </cfRule>
  </conditionalFormatting>
  <conditionalFormatting sqref="I121:P121">
    <cfRule type="expression" dxfId="4149" priority="100">
      <formula>OR(F120=2,F120=3)</formula>
    </cfRule>
  </conditionalFormatting>
  <conditionalFormatting sqref="Z123:AM123">
    <cfRule type="expression" dxfId="4148" priority="99">
      <formula>AND(Z123="",BA122=1)</formula>
    </cfRule>
  </conditionalFormatting>
  <conditionalFormatting sqref="J122:M122">
    <cfRule type="expression" dxfId="4147" priority="98">
      <formula>OR(F122=2,F122=3)</formula>
    </cfRule>
  </conditionalFormatting>
  <conditionalFormatting sqref="I123:P123">
    <cfRule type="expression" dxfId="4146" priority="97">
      <formula>OR(F122=2,F122=3)</formula>
    </cfRule>
  </conditionalFormatting>
  <conditionalFormatting sqref="Z125:AM125">
    <cfRule type="expression" dxfId="4145" priority="96">
      <formula>AND(Z125="",BA124=1)</formula>
    </cfRule>
  </conditionalFormatting>
  <conditionalFormatting sqref="J124:M124">
    <cfRule type="expression" dxfId="4144" priority="95">
      <formula>OR(F124=2,F124=3)</formula>
    </cfRule>
  </conditionalFormatting>
  <conditionalFormatting sqref="I125:P125">
    <cfRule type="expression" dxfId="4143" priority="94">
      <formula>OR(F124=2,F124=3)</formula>
    </cfRule>
  </conditionalFormatting>
  <conditionalFormatting sqref="Z127:AM127">
    <cfRule type="expression" dxfId="4142" priority="93">
      <formula>AND(Z127="",BA126=1)</formula>
    </cfRule>
  </conditionalFormatting>
  <conditionalFormatting sqref="J126:M126">
    <cfRule type="expression" dxfId="4141" priority="92">
      <formula>OR(F126=2,F126=3)</formula>
    </cfRule>
  </conditionalFormatting>
  <conditionalFormatting sqref="I127:P127">
    <cfRule type="expression" dxfId="4140" priority="91">
      <formula>OR(F126=2,F126=3)</formula>
    </cfRule>
  </conditionalFormatting>
  <conditionalFormatting sqref="Z142:AM142">
    <cfRule type="expression" dxfId="4139" priority="90">
      <formula>AND(Z142="",BA141=1)</formula>
    </cfRule>
  </conditionalFormatting>
  <conditionalFormatting sqref="J141:M141">
    <cfRule type="expression" dxfId="4138" priority="89">
      <formula>OR(F141=2,F141=3)</formula>
    </cfRule>
  </conditionalFormatting>
  <conditionalFormatting sqref="I142:P142">
    <cfRule type="expression" dxfId="4137" priority="88">
      <formula>OR(F141=2,F141=3)</formula>
    </cfRule>
  </conditionalFormatting>
  <conditionalFormatting sqref="Z144:AM144">
    <cfRule type="expression" dxfId="4136" priority="87">
      <formula>AND(Z144="",BA143=1)</formula>
    </cfRule>
  </conditionalFormatting>
  <conditionalFormatting sqref="J143:M143">
    <cfRule type="expression" dxfId="4135" priority="86">
      <formula>OR(F143=2,F143=3)</formula>
    </cfRule>
  </conditionalFormatting>
  <conditionalFormatting sqref="I144:P144">
    <cfRule type="expression" dxfId="4134" priority="85">
      <formula>OR(F143=2,F143=3)</formula>
    </cfRule>
  </conditionalFormatting>
  <conditionalFormatting sqref="Z146:AM146">
    <cfRule type="expression" dxfId="4133" priority="84">
      <formula>AND(Z146="",BA145=1)</formula>
    </cfRule>
  </conditionalFormatting>
  <conditionalFormatting sqref="J145:M145">
    <cfRule type="expression" dxfId="4132" priority="83">
      <formula>OR(F145=2,F145=3)</formula>
    </cfRule>
  </conditionalFormatting>
  <conditionalFormatting sqref="I146:P146">
    <cfRule type="expression" dxfId="4131" priority="82">
      <formula>OR(F145=2,F145=3)</formula>
    </cfRule>
  </conditionalFormatting>
  <conditionalFormatting sqref="Z148:AM148">
    <cfRule type="expression" dxfId="4130" priority="81">
      <formula>AND(Z148="",BA147=1)</formula>
    </cfRule>
  </conditionalFormatting>
  <conditionalFormatting sqref="J147:M147">
    <cfRule type="expression" dxfId="4129" priority="80">
      <formula>OR(F147=2,F147=3)</formula>
    </cfRule>
  </conditionalFormatting>
  <conditionalFormatting sqref="I148:P148">
    <cfRule type="expression" dxfId="4128" priority="79">
      <formula>OR(F147=2,F147=3)</formula>
    </cfRule>
  </conditionalFormatting>
  <conditionalFormatting sqref="Z150:AM150">
    <cfRule type="expression" dxfId="4127" priority="78">
      <formula>AND(Z150="",BA149=1)</formula>
    </cfRule>
  </conditionalFormatting>
  <conditionalFormatting sqref="J149:M149">
    <cfRule type="expression" dxfId="4126" priority="77">
      <formula>OR(F149=2,F149=3)</formula>
    </cfRule>
  </conditionalFormatting>
  <conditionalFormatting sqref="I150:P150">
    <cfRule type="expression" dxfId="4125" priority="76">
      <formula>OR(F149=2,F149=3)</formula>
    </cfRule>
  </conditionalFormatting>
  <conditionalFormatting sqref="Z152:AM152">
    <cfRule type="expression" dxfId="4124" priority="75">
      <formula>AND(Z152="",BA151=1)</formula>
    </cfRule>
  </conditionalFormatting>
  <conditionalFormatting sqref="J151:M151">
    <cfRule type="expression" dxfId="4123" priority="74">
      <formula>OR(F151=2,F151=3)</formula>
    </cfRule>
  </conditionalFormatting>
  <conditionalFormatting sqref="I152:P152">
    <cfRule type="expression" dxfId="4122" priority="73">
      <formula>OR(F151=2,F151=3)</formula>
    </cfRule>
  </conditionalFormatting>
  <conditionalFormatting sqref="Z154:AM154">
    <cfRule type="expression" dxfId="4121" priority="72">
      <formula>AND(Z154="",BA153=1)</formula>
    </cfRule>
  </conditionalFormatting>
  <conditionalFormatting sqref="J153:M153">
    <cfRule type="expression" dxfId="4120" priority="71">
      <formula>OR(F153=2,F153=3)</formula>
    </cfRule>
  </conditionalFormatting>
  <conditionalFormatting sqref="I154:P154">
    <cfRule type="expression" dxfId="4119" priority="70">
      <formula>OR(F153=2,F153=3)</formula>
    </cfRule>
  </conditionalFormatting>
  <conditionalFormatting sqref="Z156:AM156">
    <cfRule type="expression" dxfId="4118" priority="69">
      <formula>AND(Z156="",BA155=1)</formula>
    </cfRule>
  </conditionalFormatting>
  <conditionalFormatting sqref="J155:M155">
    <cfRule type="expression" dxfId="4117" priority="68">
      <formula>OR(F155=2,F155=3)</formula>
    </cfRule>
  </conditionalFormatting>
  <conditionalFormatting sqref="I156:P156">
    <cfRule type="expression" dxfId="4116" priority="67">
      <formula>OR(F155=2,F155=3)</formula>
    </cfRule>
  </conditionalFormatting>
  <conditionalFormatting sqref="Z158:AM158">
    <cfRule type="expression" dxfId="4115" priority="66">
      <formula>AND(Z158="",BA157=1)</formula>
    </cfRule>
  </conditionalFormatting>
  <conditionalFormatting sqref="J157:M157">
    <cfRule type="expression" dxfId="4114" priority="65">
      <formula>OR(F157=2,F157=3)</formula>
    </cfRule>
  </conditionalFormatting>
  <conditionalFormatting sqref="I158:P158">
    <cfRule type="expression" dxfId="4113" priority="64">
      <formula>OR(F157=2,F157=3)</formula>
    </cfRule>
  </conditionalFormatting>
  <conditionalFormatting sqref="Z160:AM160">
    <cfRule type="expression" dxfId="4112" priority="63">
      <formula>AND(Z160="",BA159=1)</formula>
    </cfRule>
  </conditionalFormatting>
  <conditionalFormatting sqref="J159:M159">
    <cfRule type="expression" dxfId="4111" priority="62">
      <formula>OR(F159=2,F159=3)</formula>
    </cfRule>
  </conditionalFormatting>
  <conditionalFormatting sqref="I160:P160">
    <cfRule type="expression" dxfId="4110" priority="61">
      <formula>OR(F159=2,F159=3)</formula>
    </cfRule>
  </conditionalFormatting>
  <conditionalFormatting sqref="Z162:AM162">
    <cfRule type="expression" dxfId="4109" priority="60">
      <formula>AND(Z162="",BA161=1)</formula>
    </cfRule>
  </conditionalFormatting>
  <conditionalFormatting sqref="J161:M161">
    <cfRule type="expression" dxfId="4108" priority="59">
      <formula>OR(F161=2,F161=3)</formula>
    </cfRule>
  </conditionalFormatting>
  <conditionalFormatting sqref="I162:P162">
    <cfRule type="expression" dxfId="4107" priority="58">
      <formula>OR(F161=2,F161=3)</formula>
    </cfRule>
  </conditionalFormatting>
  <conditionalFormatting sqref="Z164:AM164">
    <cfRule type="expression" dxfId="4106" priority="57">
      <formula>AND(Z164="",BA163=1)</formula>
    </cfRule>
  </conditionalFormatting>
  <conditionalFormatting sqref="J163:M163">
    <cfRule type="expression" dxfId="4105" priority="56">
      <formula>OR(F163=2,F163=3)</formula>
    </cfRule>
  </conditionalFormatting>
  <conditionalFormatting sqref="I164:P164">
    <cfRule type="expression" dxfId="4104" priority="55">
      <formula>OR(F163=2,F163=3)</formula>
    </cfRule>
  </conditionalFormatting>
  <conditionalFormatting sqref="Z166:AM166">
    <cfRule type="expression" dxfId="4103" priority="54">
      <formula>AND(Z166="",BA165=1)</formula>
    </cfRule>
  </conditionalFormatting>
  <conditionalFormatting sqref="J165:M165">
    <cfRule type="expression" dxfId="4102" priority="53">
      <formula>OR(F165=2,F165=3)</formula>
    </cfRule>
  </conditionalFormatting>
  <conditionalFormatting sqref="I166:P166">
    <cfRule type="expression" dxfId="4101" priority="52">
      <formula>OR(F165=2,F165=3)</formula>
    </cfRule>
  </conditionalFormatting>
  <conditionalFormatting sqref="Z168:AM168">
    <cfRule type="expression" dxfId="4100" priority="51">
      <formula>AND(Z168="",BA167=1)</formula>
    </cfRule>
  </conditionalFormatting>
  <conditionalFormatting sqref="J167:M167">
    <cfRule type="expression" dxfId="4099" priority="50">
      <formula>OR(F167=2,F167=3)</formula>
    </cfRule>
  </conditionalFormatting>
  <conditionalFormatting sqref="I168:P168">
    <cfRule type="expression" dxfId="4098" priority="49">
      <formula>OR(F167=2,F167=3)</formula>
    </cfRule>
  </conditionalFormatting>
  <conditionalFormatting sqref="Z170:AM170">
    <cfRule type="expression" dxfId="4097" priority="48">
      <formula>AND(Z170="",BA169=1)</formula>
    </cfRule>
  </conditionalFormatting>
  <conditionalFormatting sqref="J169:M169">
    <cfRule type="expression" dxfId="4096" priority="47">
      <formula>OR(F169=2,F169=3)</formula>
    </cfRule>
  </conditionalFormatting>
  <conditionalFormatting sqref="I170:P170">
    <cfRule type="expression" dxfId="4095" priority="46">
      <formula>OR(F169=2,F169=3)</formula>
    </cfRule>
  </conditionalFormatting>
  <conditionalFormatting sqref="Z56:AM56">
    <cfRule type="expression" dxfId="4094" priority="45">
      <formula>AND(Z56="",BA55=1)</formula>
    </cfRule>
  </conditionalFormatting>
  <conditionalFormatting sqref="J55:M55">
    <cfRule type="expression" dxfId="4093" priority="44">
      <formula>OR(F55=2,F55=3)</formula>
    </cfRule>
  </conditionalFormatting>
  <conditionalFormatting sqref="I56:P56">
    <cfRule type="expression" dxfId="4092" priority="43">
      <formula>OR(F55=2,F55=3)</formula>
    </cfRule>
  </conditionalFormatting>
  <conditionalFormatting sqref="Z58:AM58">
    <cfRule type="expression" dxfId="4091" priority="42">
      <formula>AND(Z58="",BA57=1)</formula>
    </cfRule>
  </conditionalFormatting>
  <conditionalFormatting sqref="J57:M57">
    <cfRule type="expression" dxfId="4090" priority="41">
      <formula>OR(F57=2,F57=3)</formula>
    </cfRule>
  </conditionalFormatting>
  <conditionalFormatting sqref="I58:P58">
    <cfRule type="expression" dxfId="4089" priority="40">
      <formula>OR(F57=2,F57=3)</formula>
    </cfRule>
  </conditionalFormatting>
  <conditionalFormatting sqref="Z60:AM60">
    <cfRule type="expression" dxfId="4088" priority="39">
      <formula>AND(Z60="",BA59=1)</formula>
    </cfRule>
  </conditionalFormatting>
  <conditionalFormatting sqref="J59:M59">
    <cfRule type="expression" dxfId="4087" priority="38">
      <formula>OR(F59=2,F59=3)</formula>
    </cfRule>
  </conditionalFormatting>
  <conditionalFormatting sqref="I60:P60">
    <cfRule type="expression" dxfId="4086" priority="37">
      <formula>OR(F59=2,F59=3)</formula>
    </cfRule>
  </conditionalFormatting>
  <conditionalFormatting sqref="Z62:AM62">
    <cfRule type="expression" dxfId="4085" priority="36">
      <formula>AND(Z62="",BA61=1)</formula>
    </cfRule>
  </conditionalFormatting>
  <conditionalFormatting sqref="J61:M61">
    <cfRule type="expression" dxfId="4084" priority="35">
      <formula>OR(F61=2,F61=3)</formula>
    </cfRule>
  </conditionalFormatting>
  <conditionalFormatting sqref="I62:P62">
    <cfRule type="expression" dxfId="4083" priority="34">
      <formula>OR(F61=2,F61=3)</formula>
    </cfRule>
  </conditionalFormatting>
  <conditionalFormatting sqref="Z64:AM64">
    <cfRule type="expression" dxfId="4082" priority="33">
      <formula>AND(Z64="",BA63=1)</formula>
    </cfRule>
  </conditionalFormatting>
  <conditionalFormatting sqref="J63:M63">
    <cfRule type="expression" dxfId="4081" priority="32">
      <formula>OR(F63=2,F63=3)</formula>
    </cfRule>
  </conditionalFormatting>
  <conditionalFormatting sqref="I64:P64">
    <cfRule type="expression" dxfId="4080" priority="31">
      <formula>OR(F63=2,F63=3)</formula>
    </cfRule>
  </conditionalFormatting>
  <conditionalFormatting sqref="Z66:AM66">
    <cfRule type="expression" dxfId="4079" priority="30">
      <formula>AND(Z66="",BA65=1)</formula>
    </cfRule>
  </conditionalFormatting>
  <conditionalFormatting sqref="J65:M65">
    <cfRule type="expression" dxfId="4078" priority="29">
      <formula>OR(F65=2,F65=3)</formula>
    </cfRule>
  </conditionalFormatting>
  <conditionalFormatting sqref="I66:P66">
    <cfRule type="expression" dxfId="4077" priority="28">
      <formula>OR(F65=2,F65=3)</formula>
    </cfRule>
  </conditionalFormatting>
  <conditionalFormatting sqref="Z68:AM68">
    <cfRule type="expression" dxfId="4076" priority="27">
      <formula>AND(Z68="",BA67=1)</formula>
    </cfRule>
  </conditionalFormatting>
  <conditionalFormatting sqref="J67:M67">
    <cfRule type="expression" dxfId="4075" priority="26">
      <formula>OR(F67=2,F67=3)</formula>
    </cfRule>
  </conditionalFormatting>
  <conditionalFormatting sqref="I68:P68">
    <cfRule type="expression" dxfId="4074" priority="25">
      <formula>OR(F67=2,F67=3)</formula>
    </cfRule>
  </conditionalFormatting>
  <conditionalFormatting sqref="Z70:AM70">
    <cfRule type="expression" dxfId="4073" priority="24">
      <formula>AND(Z70="",BA69=1)</formula>
    </cfRule>
  </conditionalFormatting>
  <conditionalFormatting sqref="J69:M69">
    <cfRule type="expression" dxfId="4072" priority="23">
      <formula>OR(F69=2,F69=3)</formula>
    </cfRule>
  </conditionalFormatting>
  <conditionalFormatting sqref="I70:P70">
    <cfRule type="expression" dxfId="4071" priority="22">
      <formula>OR(F69=2,F69=3)</formula>
    </cfRule>
  </conditionalFormatting>
  <conditionalFormatting sqref="Z72:AM72">
    <cfRule type="expression" dxfId="4070" priority="21">
      <formula>AND(Z72="",BA71=1)</formula>
    </cfRule>
  </conditionalFormatting>
  <conditionalFormatting sqref="J71:M71">
    <cfRule type="expression" dxfId="4069" priority="20">
      <formula>OR(F71=2,F71=3)</formula>
    </cfRule>
  </conditionalFormatting>
  <conditionalFormatting sqref="I72:P72">
    <cfRule type="expression" dxfId="4068" priority="19">
      <formula>OR(F71=2,F71=3)</formula>
    </cfRule>
  </conditionalFormatting>
  <conditionalFormatting sqref="Z74:AM74">
    <cfRule type="expression" dxfId="4067" priority="18">
      <formula>AND(Z74="",BA73=1)</formula>
    </cfRule>
  </conditionalFormatting>
  <conditionalFormatting sqref="J73:M73">
    <cfRule type="expression" dxfId="4066" priority="17">
      <formula>OR(F73=2,F73=3)</formula>
    </cfRule>
  </conditionalFormatting>
  <conditionalFormatting sqref="I74:P74">
    <cfRule type="expression" dxfId="4065" priority="16">
      <formula>OR(F73=2,F73=3)</formula>
    </cfRule>
  </conditionalFormatting>
  <conditionalFormatting sqref="Z76:AM76">
    <cfRule type="expression" dxfId="4064" priority="15">
      <formula>AND(Z76="",BA75=1)</formula>
    </cfRule>
  </conditionalFormatting>
  <conditionalFormatting sqref="J75:M75">
    <cfRule type="expression" dxfId="4063" priority="14">
      <formula>OR(F75=2,F75=3)</formula>
    </cfRule>
  </conditionalFormatting>
  <conditionalFormatting sqref="I76:P76">
    <cfRule type="expression" dxfId="4062" priority="13">
      <formula>OR(F75=2,F75=3)</formula>
    </cfRule>
  </conditionalFormatting>
  <conditionalFormatting sqref="Z78:AM78">
    <cfRule type="expression" dxfId="4061" priority="12">
      <formula>AND(Z78="",BA77=1)</formula>
    </cfRule>
  </conditionalFormatting>
  <conditionalFormatting sqref="J77:M77">
    <cfRule type="expression" dxfId="4060" priority="11">
      <formula>OR(F77=2,F77=3)</formula>
    </cfRule>
  </conditionalFormatting>
  <conditionalFormatting sqref="I78:P78">
    <cfRule type="expression" dxfId="4059" priority="10">
      <formula>OR(F77=2,F77=3)</formula>
    </cfRule>
  </conditionalFormatting>
  <conditionalFormatting sqref="Z80:AM80">
    <cfRule type="expression" dxfId="4058" priority="9">
      <formula>AND(Z80="",BA79=1)</formula>
    </cfRule>
  </conditionalFormatting>
  <conditionalFormatting sqref="J79:M79">
    <cfRule type="expression" dxfId="4057" priority="8">
      <formula>OR(F79=2,F79=3)</formula>
    </cfRule>
  </conditionalFormatting>
  <conditionalFormatting sqref="I80:P80">
    <cfRule type="expression" dxfId="4056" priority="7">
      <formula>OR(F79=2,F79=3)</formula>
    </cfRule>
  </conditionalFormatting>
  <conditionalFormatting sqref="Z82:AM82">
    <cfRule type="expression" dxfId="4055" priority="6">
      <formula>AND(Z82="",BA81=1)</formula>
    </cfRule>
  </conditionalFormatting>
  <conditionalFormatting sqref="J81:M81">
    <cfRule type="expression" dxfId="4054" priority="5">
      <formula>OR(F81=2,F81=3)</formula>
    </cfRule>
  </conditionalFormatting>
  <conditionalFormatting sqref="I82:P82">
    <cfRule type="expression" dxfId="4053" priority="4">
      <formula>OR(F81=2,F81=3)</formula>
    </cfRule>
  </conditionalFormatting>
  <conditionalFormatting sqref="Z84:AM84">
    <cfRule type="expression" dxfId="4052" priority="3">
      <formula>AND(Z84="",BA83=1)</formula>
    </cfRule>
  </conditionalFormatting>
  <conditionalFormatting sqref="J83:M83">
    <cfRule type="expression" dxfId="4051" priority="2">
      <formula>OR(F83=2,F83=3)</formula>
    </cfRule>
  </conditionalFormatting>
  <conditionalFormatting sqref="I84:P84">
    <cfRule type="expression" dxfId="405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1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1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1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100-000003000000}"/>
    <dataValidation type="whole" imeMode="off" allowBlank="1" showInputMessage="1" showErrorMessage="1" error="1~31までの数字をご入力ください。" sqref="B141:C170 B12:C41 B184:C213 B98:C127 B55:C84" xr:uid="{00000000-0002-0000-11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1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1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1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1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1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1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13</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01301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01302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01303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01304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01305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01306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01307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01308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01309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01310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01311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01312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01313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01314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01315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01316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01317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01318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01319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01320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01321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01322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01323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01324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01325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01326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01327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01328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01329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01330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01331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01332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01333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01334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01335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01336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01337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01338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01339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01340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01341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01342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01343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01344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01345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01346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01347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01348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01349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01350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01351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01352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01353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01354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01355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01356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01357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01358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01359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01360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01361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01362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01363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01364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01365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01366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01367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01368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01369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01370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01371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01372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01373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01374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01375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4049" priority="225">
      <formula>AND(Z13="",BA12=1)</formula>
    </cfRule>
  </conditionalFormatting>
  <conditionalFormatting sqref="J12:M12">
    <cfRule type="expression" dxfId="4048" priority="224">
      <formula>OR(F12=2,F12=3)</formula>
    </cfRule>
  </conditionalFormatting>
  <conditionalFormatting sqref="I13:P13">
    <cfRule type="expression" dxfId="4047" priority="223">
      <formula>OR(F12=2,F12=3)</formula>
    </cfRule>
  </conditionalFormatting>
  <conditionalFormatting sqref="Z15:AM15">
    <cfRule type="expression" dxfId="4046" priority="222">
      <formula>AND(Z15="",BA14=1)</formula>
    </cfRule>
  </conditionalFormatting>
  <conditionalFormatting sqref="J14:M14">
    <cfRule type="expression" dxfId="4045" priority="221">
      <formula>OR(F14=2,F14=3)</formula>
    </cfRule>
  </conditionalFormatting>
  <conditionalFormatting sqref="I15:P15">
    <cfRule type="expression" dxfId="4044" priority="220">
      <formula>OR(F14=2,F14=3)</formula>
    </cfRule>
  </conditionalFormatting>
  <conditionalFormatting sqref="Z17:AM17">
    <cfRule type="expression" dxfId="4043" priority="219">
      <formula>AND(Z17="",BA16=1)</formula>
    </cfRule>
  </conditionalFormatting>
  <conditionalFormatting sqref="J16:M16">
    <cfRule type="expression" dxfId="4042" priority="218">
      <formula>OR(F16=2,F16=3)</formula>
    </cfRule>
  </conditionalFormatting>
  <conditionalFormatting sqref="I17:P17">
    <cfRule type="expression" dxfId="4041" priority="217">
      <formula>OR(F16=2,F16=3)</formula>
    </cfRule>
  </conditionalFormatting>
  <conditionalFormatting sqref="Z19:AM19">
    <cfRule type="expression" dxfId="4040" priority="216">
      <formula>AND(Z19="",BA18=1)</formula>
    </cfRule>
  </conditionalFormatting>
  <conditionalFormatting sqref="J18:M18">
    <cfRule type="expression" dxfId="4039" priority="215">
      <formula>OR(F18=2,F18=3)</formula>
    </cfRule>
  </conditionalFormatting>
  <conditionalFormatting sqref="I19:P19">
    <cfRule type="expression" dxfId="4038" priority="214">
      <formula>OR(F18=2,F18=3)</formula>
    </cfRule>
  </conditionalFormatting>
  <conditionalFormatting sqref="Z21:AM21">
    <cfRule type="expression" dxfId="4037" priority="213">
      <formula>AND(Z21="",BA20=1)</formula>
    </cfRule>
  </conditionalFormatting>
  <conditionalFormatting sqref="J20:M20">
    <cfRule type="expression" dxfId="4036" priority="212">
      <formula>OR(F20=2,F20=3)</formula>
    </cfRule>
  </conditionalFormatting>
  <conditionalFormatting sqref="I21:P21">
    <cfRule type="expression" dxfId="4035" priority="211">
      <formula>OR(F20=2,F20=3)</formula>
    </cfRule>
  </conditionalFormatting>
  <conditionalFormatting sqref="Z23:AM23">
    <cfRule type="expression" dxfId="4034" priority="210">
      <formula>AND(Z23="",BA22=1)</formula>
    </cfRule>
  </conditionalFormatting>
  <conditionalFormatting sqref="J22:M22">
    <cfRule type="expression" dxfId="4033" priority="209">
      <formula>OR(F22=2,F22=3)</formula>
    </cfRule>
  </conditionalFormatting>
  <conditionalFormatting sqref="I23:P23">
    <cfRule type="expression" dxfId="4032" priority="208">
      <formula>OR(F22=2,F22=3)</formula>
    </cfRule>
  </conditionalFormatting>
  <conditionalFormatting sqref="Z25:AM25">
    <cfRule type="expression" dxfId="4031" priority="207">
      <formula>AND(Z25="",BA24=1)</formula>
    </cfRule>
  </conditionalFormatting>
  <conditionalFormatting sqref="J24:M24">
    <cfRule type="expression" dxfId="4030" priority="206">
      <formula>OR(F24=2,F24=3)</formula>
    </cfRule>
  </conditionalFormatting>
  <conditionalFormatting sqref="I25:P25">
    <cfRule type="expression" dxfId="4029" priority="205">
      <formula>OR(F24=2,F24=3)</formula>
    </cfRule>
  </conditionalFormatting>
  <conditionalFormatting sqref="Z27:AM27">
    <cfRule type="expression" dxfId="4028" priority="204">
      <formula>AND(Z27="",BA26=1)</formula>
    </cfRule>
  </conditionalFormatting>
  <conditionalFormatting sqref="J26:M26">
    <cfRule type="expression" dxfId="4027" priority="203">
      <formula>OR(F26=2,F26=3)</formula>
    </cfRule>
  </conditionalFormatting>
  <conditionalFormatting sqref="I27:P27">
    <cfRule type="expression" dxfId="4026" priority="202">
      <formula>OR(F26=2,F26=3)</formula>
    </cfRule>
  </conditionalFormatting>
  <conditionalFormatting sqref="Z29:AM29">
    <cfRule type="expression" dxfId="4025" priority="201">
      <formula>AND(Z29="",BA28=1)</formula>
    </cfRule>
  </conditionalFormatting>
  <conditionalFormatting sqref="J28:M28">
    <cfRule type="expression" dxfId="4024" priority="200">
      <formula>OR(F28=2,F28=3)</formula>
    </cfRule>
  </conditionalFormatting>
  <conditionalFormatting sqref="I29:P29">
    <cfRule type="expression" dxfId="4023" priority="199">
      <formula>OR(F28=2,F28=3)</formula>
    </cfRule>
  </conditionalFormatting>
  <conditionalFormatting sqref="Z31:AM31">
    <cfRule type="expression" dxfId="4022" priority="198">
      <formula>AND(Z31="",BA30=1)</formula>
    </cfRule>
  </conditionalFormatting>
  <conditionalFormatting sqref="J30:M30">
    <cfRule type="expression" dxfId="4021" priority="197">
      <formula>OR(F30=2,F30=3)</formula>
    </cfRule>
  </conditionalFormatting>
  <conditionalFormatting sqref="I31:P31">
    <cfRule type="expression" dxfId="4020" priority="196">
      <formula>OR(F30=2,F30=3)</formula>
    </cfRule>
  </conditionalFormatting>
  <conditionalFormatting sqref="Z33:AM33">
    <cfRule type="expression" dxfId="4019" priority="195">
      <formula>AND(Z33="",BA32=1)</formula>
    </cfRule>
  </conditionalFormatting>
  <conditionalFormatting sqref="J32:M32">
    <cfRule type="expression" dxfId="4018" priority="194">
      <formula>OR(F32=2,F32=3)</formula>
    </cfRule>
  </conditionalFormatting>
  <conditionalFormatting sqref="I33:P33">
    <cfRule type="expression" dxfId="4017" priority="193">
      <formula>OR(F32=2,F32=3)</formula>
    </cfRule>
  </conditionalFormatting>
  <conditionalFormatting sqref="Z35:AM35">
    <cfRule type="expression" dxfId="4016" priority="192">
      <formula>AND(Z35="",BA34=1)</formula>
    </cfRule>
  </conditionalFormatting>
  <conditionalFormatting sqref="J34:M34">
    <cfRule type="expression" dxfId="4015" priority="191">
      <formula>OR(F34=2,F34=3)</formula>
    </cfRule>
  </conditionalFormatting>
  <conditionalFormatting sqref="I35:P35">
    <cfRule type="expression" dxfId="4014" priority="190">
      <formula>OR(F34=2,F34=3)</formula>
    </cfRule>
  </conditionalFormatting>
  <conditionalFormatting sqref="Z37:AM37">
    <cfRule type="expression" dxfId="4013" priority="189">
      <formula>AND(Z37="",BA36=1)</formula>
    </cfRule>
  </conditionalFormatting>
  <conditionalFormatting sqref="J36:M36">
    <cfRule type="expression" dxfId="4012" priority="188">
      <formula>OR(F36=2,F36=3)</formula>
    </cfRule>
  </conditionalFormatting>
  <conditionalFormatting sqref="I37:P37">
    <cfRule type="expression" dxfId="4011" priority="187">
      <formula>OR(F36=2,F36=3)</formula>
    </cfRule>
  </conditionalFormatting>
  <conditionalFormatting sqref="Z39:AM39">
    <cfRule type="expression" dxfId="4010" priority="186">
      <formula>AND(Z39="",BA38=1)</formula>
    </cfRule>
  </conditionalFormatting>
  <conditionalFormatting sqref="J38:M38">
    <cfRule type="expression" dxfId="4009" priority="185">
      <formula>OR(F38=2,F38=3)</formula>
    </cfRule>
  </conditionalFormatting>
  <conditionalFormatting sqref="I39:P39">
    <cfRule type="expression" dxfId="4008" priority="184">
      <formula>OR(F38=2,F38=3)</formula>
    </cfRule>
  </conditionalFormatting>
  <conditionalFormatting sqref="Z41:AM41">
    <cfRule type="expression" dxfId="4007" priority="183">
      <formula>AND(Z41="",BA40=1)</formula>
    </cfRule>
  </conditionalFormatting>
  <conditionalFormatting sqref="J40:M40">
    <cfRule type="expression" dxfId="4006" priority="182">
      <formula>OR(F40=2,F40=3)</formula>
    </cfRule>
  </conditionalFormatting>
  <conditionalFormatting sqref="I41:P41">
    <cfRule type="expression" dxfId="4005" priority="181">
      <formula>OR(F40=2,F40=3)</formula>
    </cfRule>
  </conditionalFormatting>
  <conditionalFormatting sqref="Z185:AM185">
    <cfRule type="expression" dxfId="4004" priority="180">
      <formula>AND(Z185="",BA184=1)</formula>
    </cfRule>
  </conditionalFormatting>
  <conditionalFormatting sqref="J184:M184">
    <cfRule type="expression" dxfId="4003" priority="179">
      <formula>OR(F184=2,F184=3)</formula>
    </cfRule>
  </conditionalFormatting>
  <conditionalFormatting sqref="I185:P185">
    <cfRule type="expression" dxfId="4002" priority="178">
      <formula>OR(F184=2,F184=3)</formula>
    </cfRule>
  </conditionalFormatting>
  <conditionalFormatting sqref="Z187:AM187">
    <cfRule type="expression" dxfId="4001" priority="177">
      <formula>AND(Z187="",BA186=1)</formula>
    </cfRule>
  </conditionalFormatting>
  <conditionalFormatting sqref="J186:M186">
    <cfRule type="expression" dxfId="4000" priority="176">
      <formula>OR(F186=2,F186=3)</formula>
    </cfRule>
  </conditionalFormatting>
  <conditionalFormatting sqref="I187:P187">
    <cfRule type="expression" dxfId="3999" priority="175">
      <formula>OR(F186=2,F186=3)</formula>
    </cfRule>
  </conditionalFormatting>
  <conditionalFormatting sqref="Z189:AM189">
    <cfRule type="expression" dxfId="3998" priority="174">
      <formula>AND(Z189="",BA188=1)</formula>
    </cfRule>
  </conditionalFormatting>
  <conditionalFormatting sqref="J188:M188">
    <cfRule type="expression" dxfId="3997" priority="173">
      <formula>OR(F188=2,F188=3)</formula>
    </cfRule>
  </conditionalFormatting>
  <conditionalFormatting sqref="I189:P189">
    <cfRule type="expression" dxfId="3996" priority="172">
      <formula>OR(F188=2,F188=3)</formula>
    </cfRule>
  </conditionalFormatting>
  <conditionalFormatting sqref="Z191:AM191">
    <cfRule type="expression" dxfId="3995" priority="171">
      <formula>AND(Z191="",BA190=1)</formula>
    </cfRule>
  </conditionalFormatting>
  <conditionalFormatting sqref="J190:M190">
    <cfRule type="expression" dxfId="3994" priority="170">
      <formula>OR(F190=2,F190=3)</formula>
    </cfRule>
  </conditionalFormatting>
  <conditionalFormatting sqref="I191:P191">
    <cfRule type="expression" dxfId="3993" priority="169">
      <formula>OR(F190=2,F190=3)</formula>
    </cfRule>
  </conditionalFormatting>
  <conditionalFormatting sqref="Z193:AM193">
    <cfRule type="expression" dxfId="3992" priority="168">
      <formula>AND(Z193="",BA192=1)</formula>
    </cfRule>
  </conditionalFormatting>
  <conditionalFormatting sqref="J192:M192">
    <cfRule type="expression" dxfId="3991" priority="167">
      <formula>OR(F192=2,F192=3)</formula>
    </cfRule>
  </conditionalFormatting>
  <conditionalFormatting sqref="I193:P193">
    <cfRule type="expression" dxfId="3990" priority="166">
      <formula>OR(F192=2,F192=3)</formula>
    </cfRule>
  </conditionalFormatting>
  <conditionalFormatting sqref="Z195:AM195">
    <cfRule type="expression" dxfId="3989" priority="165">
      <formula>AND(Z195="",BA194=1)</formula>
    </cfRule>
  </conditionalFormatting>
  <conditionalFormatting sqref="J194:M194">
    <cfRule type="expression" dxfId="3988" priority="164">
      <formula>OR(F194=2,F194=3)</formula>
    </cfRule>
  </conditionalFormatting>
  <conditionalFormatting sqref="I195:P195">
    <cfRule type="expression" dxfId="3987" priority="163">
      <formula>OR(F194=2,F194=3)</formula>
    </cfRule>
  </conditionalFormatting>
  <conditionalFormatting sqref="Z197:AM197">
    <cfRule type="expression" dxfId="3986" priority="162">
      <formula>AND(Z197="",BA196=1)</formula>
    </cfRule>
  </conditionalFormatting>
  <conditionalFormatting sqref="J196:M196">
    <cfRule type="expression" dxfId="3985" priority="161">
      <formula>OR(F196=2,F196=3)</formula>
    </cfRule>
  </conditionalFormatting>
  <conditionalFormatting sqref="I197:P197">
    <cfRule type="expression" dxfId="3984" priority="160">
      <formula>OR(F196=2,F196=3)</formula>
    </cfRule>
  </conditionalFormatting>
  <conditionalFormatting sqref="Z199:AM199">
    <cfRule type="expression" dxfId="3983" priority="159">
      <formula>AND(Z199="",BA198=1)</formula>
    </cfRule>
  </conditionalFormatting>
  <conditionalFormatting sqref="J198:M198">
    <cfRule type="expression" dxfId="3982" priority="158">
      <formula>OR(F198=2,F198=3)</formula>
    </cfRule>
  </conditionalFormatting>
  <conditionalFormatting sqref="I199:P199">
    <cfRule type="expression" dxfId="3981" priority="157">
      <formula>OR(F198=2,F198=3)</formula>
    </cfRule>
  </conditionalFormatting>
  <conditionalFormatting sqref="Z201:AM201">
    <cfRule type="expression" dxfId="3980" priority="156">
      <formula>AND(Z201="",BA200=1)</formula>
    </cfRule>
  </conditionalFormatting>
  <conditionalFormatting sqref="J200:M200">
    <cfRule type="expression" dxfId="3979" priority="155">
      <formula>OR(F200=2,F200=3)</formula>
    </cfRule>
  </conditionalFormatting>
  <conditionalFormatting sqref="I201:P201">
    <cfRule type="expression" dxfId="3978" priority="154">
      <formula>OR(F200=2,F200=3)</formula>
    </cfRule>
  </conditionalFormatting>
  <conditionalFormatting sqref="Z203:AM203">
    <cfRule type="expression" dxfId="3977" priority="153">
      <formula>AND(Z203="",BA202=1)</formula>
    </cfRule>
  </conditionalFormatting>
  <conditionalFormatting sqref="J202:M202">
    <cfRule type="expression" dxfId="3976" priority="152">
      <formula>OR(F202=2,F202=3)</formula>
    </cfRule>
  </conditionalFormatting>
  <conditionalFormatting sqref="I203:P203">
    <cfRule type="expression" dxfId="3975" priority="151">
      <formula>OR(F202=2,F202=3)</formula>
    </cfRule>
  </conditionalFormatting>
  <conditionalFormatting sqref="Z205:AM205">
    <cfRule type="expression" dxfId="3974" priority="150">
      <formula>AND(Z205="",BA204=1)</formula>
    </cfRule>
  </conditionalFormatting>
  <conditionalFormatting sqref="J204:M204">
    <cfRule type="expression" dxfId="3973" priority="149">
      <formula>OR(F204=2,F204=3)</formula>
    </cfRule>
  </conditionalFormatting>
  <conditionalFormatting sqref="I205:P205">
    <cfRule type="expression" dxfId="3972" priority="148">
      <formula>OR(F204=2,F204=3)</formula>
    </cfRule>
  </conditionalFormatting>
  <conditionalFormatting sqref="Z207:AM207">
    <cfRule type="expression" dxfId="3971" priority="147">
      <formula>AND(Z207="",BA206=1)</formula>
    </cfRule>
  </conditionalFormatting>
  <conditionalFormatting sqref="J206:M206">
    <cfRule type="expression" dxfId="3970" priority="146">
      <formula>OR(F206=2,F206=3)</formula>
    </cfRule>
  </conditionalFormatting>
  <conditionalFormatting sqref="I207:P207">
    <cfRule type="expression" dxfId="3969" priority="145">
      <formula>OR(F206=2,F206=3)</formula>
    </cfRule>
  </conditionalFormatting>
  <conditionalFormatting sqref="Z209:AM209">
    <cfRule type="expression" dxfId="3968" priority="144">
      <formula>AND(Z209="",BA208=1)</formula>
    </cfRule>
  </conditionalFormatting>
  <conditionalFormatting sqref="J208:M208">
    <cfRule type="expression" dxfId="3967" priority="143">
      <formula>OR(F208=2,F208=3)</formula>
    </cfRule>
  </conditionalFormatting>
  <conditionalFormatting sqref="I209:P209">
    <cfRule type="expression" dxfId="3966" priority="142">
      <formula>OR(F208=2,F208=3)</formula>
    </cfRule>
  </conditionalFormatting>
  <conditionalFormatting sqref="Z211:AM211">
    <cfRule type="expression" dxfId="3965" priority="141">
      <formula>AND(Z211="",BA210=1)</formula>
    </cfRule>
  </conditionalFormatting>
  <conditionalFormatting sqref="J210:M210">
    <cfRule type="expression" dxfId="3964" priority="140">
      <formula>OR(F210=2,F210=3)</formula>
    </cfRule>
  </conditionalFormatting>
  <conditionalFormatting sqref="I211:P211">
    <cfRule type="expression" dxfId="3963" priority="139">
      <formula>OR(F210=2,F210=3)</formula>
    </cfRule>
  </conditionalFormatting>
  <conditionalFormatting sqref="Z213:AM213">
    <cfRule type="expression" dxfId="3962" priority="138">
      <formula>AND(Z213="",BA212=1)</formula>
    </cfRule>
  </conditionalFormatting>
  <conditionalFormatting sqref="J212:M212">
    <cfRule type="expression" dxfId="3961" priority="137">
      <formula>OR(F212=2,F212=3)</formula>
    </cfRule>
  </conditionalFormatting>
  <conditionalFormatting sqref="I213:P213">
    <cfRule type="expression" dxfId="3960" priority="136">
      <formula>OR(F212=2,F212=3)</formula>
    </cfRule>
  </conditionalFormatting>
  <conditionalFormatting sqref="Z99:AM99">
    <cfRule type="expression" dxfId="3959" priority="135">
      <formula>AND(Z99="",BA98=1)</formula>
    </cfRule>
  </conditionalFormatting>
  <conditionalFormatting sqref="J98:M98">
    <cfRule type="expression" dxfId="3958" priority="134">
      <formula>OR(F98=2,F98=3)</formula>
    </cfRule>
  </conditionalFormatting>
  <conditionalFormatting sqref="I99:P99">
    <cfRule type="expression" dxfId="3957" priority="133">
      <formula>OR(F98=2,F98=3)</formula>
    </cfRule>
  </conditionalFormatting>
  <conditionalFormatting sqref="Z101:AM101">
    <cfRule type="expression" dxfId="3956" priority="132">
      <formula>AND(Z101="",BA100=1)</formula>
    </cfRule>
  </conditionalFormatting>
  <conditionalFormatting sqref="J100:M100">
    <cfRule type="expression" dxfId="3955" priority="131">
      <formula>OR(F100=2,F100=3)</formula>
    </cfRule>
  </conditionalFormatting>
  <conditionalFormatting sqref="I101:P101">
    <cfRule type="expression" dxfId="3954" priority="130">
      <formula>OR(F100=2,F100=3)</formula>
    </cfRule>
  </conditionalFormatting>
  <conditionalFormatting sqref="Z103:AM103">
    <cfRule type="expression" dxfId="3953" priority="129">
      <formula>AND(Z103="",BA102=1)</formula>
    </cfRule>
  </conditionalFormatting>
  <conditionalFormatting sqref="J102:M102">
    <cfRule type="expression" dxfId="3952" priority="128">
      <formula>OR(F102=2,F102=3)</formula>
    </cfRule>
  </conditionalFormatting>
  <conditionalFormatting sqref="I103:P103">
    <cfRule type="expression" dxfId="3951" priority="127">
      <formula>OR(F102=2,F102=3)</formula>
    </cfRule>
  </conditionalFormatting>
  <conditionalFormatting sqref="Z105:AM105">
    <cfRule type="expression" dxfId="3950" priority="126">
      <formula>AND(Z105="",BA104=1)</formula>
    </cfRule>
  </conditionalFormatting>
  <conditionalFormatting sqref="J104:M104">
    <cfRule type="expression" dxfId="3949" priority="125">
      <formula>OR(F104=2,F104=3)</formula>
    </cfRule>
  </conditionalFormatting>
  <conditionalFormatting sqref="I105:P105">
    <cfRule type="expression" dxfId="3948" priority="124">
      <formula>OR(F104=2,F104=3)</formula>
    </cfRule>
  </conditionalFormatting>
  <conditionalFormatting sqref="Z107:AM107">
    <cfRule type="expression" dxfId="3947" priority="123">
      <formula>AND(Z107="",BA106=1)</formula>
    </cfRule>
  </conditionalFormatting>
  <conditionalFormatting sqref="J106:M106">
    <cfRule type="expression" dxfId="3946" priority="122">
      <formula>OR(F106=2,F106=3)</formula>
    </cfRule>
  </conditionalFormatting>
  <conditionalFormatting sqref="I107:P107">
    <cfRule type="expression" dxfId="3945" priority="121">
      <formula>OR(F106=2,F106=3)</formula>
    </cfRule>
  </conditionalFormatting>
  <conditionalFormatting sqref="Z109:AM109">
    <cfRule type="expression" dxfId="3944" priority="120">
      <formula>AND(Z109="",BA108=1)</formula>
    </cfRule>
  </conditionalFormatting>
  <conditionalFormatting sqref="J108:M108">
    <cfRule type="expression" dxfId="3943" priority="119">
      <formula>OR(F108=2,F108=3)</formula>
    </cfRule>
  </conditionalFormatting>
  <conditionalFormatting sqref="I109:P109">
    <cfRule type="expression" dxfId="3942" priority="118">
      <formula>OR(F108=2,F108=3)</formula>
    </cfRule>
  </conditionalFormatting>
  <conditionalFormatting sqref="Z111:AM111">
    <cfRule type="expression" dxfId="3941" priority="117">
      <formula>AND(Z111="",BA110=1)</formula>
    </cfRule>
  </conditionalFormatting>
  <conditionalFormatting sqref="J110:M110">
    <cfRule type="expression" dxfId="3940" priority="116">
      <formula>OR(F110=2,F110=3)</formula>
    </cfRule>
  </conditionalFormatting>
  <conditionalFormatting sqref="I111:P111">
    <cfRule type="expression" dxfId="3939" priority="115">
      <formula>OR(F110=2,F110=3)</formula>
    </cfRule>
  </conditionalFormatting>
  <conditionalFormatting sqref="Z113:AM113">
    <cfRule type="expression" dxfId="3938" priority="114">
      <formula>AND(Z113="",BA112=1)</formula>
    </cfRule>
  </conditionalFormatting>
  <conditionalFormatting sqref="J112:M112">
    <cfRule type="expression" dxfId="3937" priority="113">
      <formula>OR(F112=2,F112=3)</formula>
    </cfRule>
  </conditionalFormatting>
  <conditionalFormatting sqref="I113:P113">
    <cfRule type="expression" dxfId="3936" priority="112">
      <formula>OR(F112=2,F112=3)</formula>
    </cfRule>
  </conditionalFormatting>
  <conditionalFormatting sqref="Z115:AM115">
    <cfRule type="expression" dxfId="3935" priority="111">
      <formula>AND(Z115="",BA114=1)</formula>
    </cfRule>
  </conditionalFormatting>
  <conditionalFormatting sqref="J114:M114">
    <cfRule type="expression" dxfId="3934" priority="110">
      <formula>OR(F114=2,F114=3)</formula>
    </cfRule>
  </conditionalFormatting>
  <conditionalFormatting sqref="I115:P115">
    <cfRule type="expression" dxfId="3933" priority="109">
      <formula>OR(F114=2,F114=3)</formula>
    </cfRule>
  </conditionalFormatting>
  <conditionalFormatting sqref="Z117:AM117">
    <cfRule type="expression" dxfId="3932" priority="108">
      <formula>AND(Z117="",BA116=1)</formula>
    </cfRule>
  </conditionalFormatting>
  <conditionalFormatting sqref="J116:M116">
    <cfRule type="expression" dxfId="3931" priority="107">
      <formula>OR(F116=2,F116=3)</formula>
    </cfRule>
  </conditionalFormatting>
  <conditionalFormatting sqref="I117:P117">
    <cfRule type="expression" dxfId="3930" priority="106">
      <formula>OR(F116=2,F116=3)</formula>
    </cfRule>
  </conditionalFormatting>
  <conditionalFormatting sqref="Z119:AM119">
    <cfRule type="expression" dxfId="3929" priority="105">
      <formula>AND(Z119="",BA118=1)</formula>
    </cfRule>
  </conditionalFormatting>
  <conditionalFormatting sqref="J118:M118">
    <cfRule type="expression" dxfId="3928" priority="104">
      <formula>OR(F118=2,F118=3)</formula>
    </cfRule>
  </conditionalFormatting>
  <conditionalFormatting sqref="I119:P119">
    <cfRule type="expression" dxfId="3927" priority="103">
      <formula>OR(F118=2,F118=3)</formula>
    </cfRule>
  </conditionalFormatting>
  <conditionalFormatting sqref="Z121:AM121">
    <cfRule type="expression" dxfId="3926" priority="102">
      <formula>AND(Z121="",BA120=1)</formula>
    </cfRule>
  </conditionalFormatting>
  <conditionalFormatting sqref="J120:M120">
    <cfRule type="expression" dxfId="3925" priority="101">
      <formula>OR(F120=2,F120=3)</formula>
    </cfRule>
  </conditionalFormatting>
  <conditionalFormatting sqref="I121:P121">
    <cfRule type="expression" dxfId="3924" priority="100">
      <formula>OR(F120=2,F120=3)</formula>
    </cfRule>
  </conditionalFormatting>
  <conditionalFormatting sqref="Z123:AM123">
    <cfRule type="expression" dxfId="3923" priority="99">
      <formula>AND(Z123="",BA122=1)</formula>
    </cfRule>
  </conditionalFormatting>
  <conditionalFormatting sqref="J122:M122">
    <cfRule type="expression" dxfId="3922" priority="98">
      <formula>OR(F122=2,F122=3)</formula>
    </cfRule>
  </conditionalFormatting>
  <conditionalFormatting sqref="I123:P123">
    <cfRule type="expression" dxfId="3921" priority="97">
      <formula>OR(F122=2,F122=3)</formula>
    </cfRule>
  </conditionalFormatting>
  <conditionalFormatting sqref="Z125:AM125">
    <cfRule type="expression" dxfId="3920" priority="96">
      <formula>AND(Z125="",BA124=1)</formula>
    </cfRule>
  </conditionalFormatting>
  <conditionalFormatting sqref="J124:M124">
    <cfRule type="expression" dxfId="3919" priority="95">
      <formula>OR(F124=2,F124=3)</formula>
    </cfRule>
  </conditionalFormatting>
  <conditionalFormatting sqref="I125:P125">
    <cfRule type="expression" dxfId="3918" priority="94">
      <formula>OR(F124=2,F124=3)</formula>
    </cfRule>
  </conditionalFormatting>
  <conditionalFormatting sqref="Z127:AM127">
    <cfRule type="expression" dxfId="3917" priority="93">
      <formula>AND(Z127="",BA126=1)</formula>
    </cfRule>
  </conditionalFormatting>
  <conditionalFormatting sqref="J126:M126">
    <cfRule type="expression" dxfId="3916" priority="92">
      <formula>OR(F126=2,F126=3)</formula>
    </cfRule>
  </conditionalFormatting>
  <conditionalFormatting sqref="I127:P127">
    <cfRule type="expression" dxfId="3915" priority="91">
      <formula>OR(F126=2,F126=3)</formula>
    </cfRule>
  </conditionalFormatting>
  <conditionalFormatting sqref="Z142:AM142">
    <cfRule type="expression" dxfId="3914" priority="90">
      <formula>AND(Z142="",BA141=1)</formula>
    </cfRule>
  </conditionalFormatting>
  <conditionalFormatting sqref="J141:M141">
    <cfRule type="expression" dxfId="3913" priority="89">
      <formula>OR(F141=2,F141=3)</formula>
    </cfRule>
  </conditionalFormatting>
  <conditionalFormatting sqref="I142:P142">
    <cfRule type="expression" dxfId="3912" priority="88">
      <formula>OR(F141=2,F141=3)</formula>
    </cfRule>
  </conditionalFormatting>
  <conditionalFormatting sqref="Z144:AM144">
    <cfRule type="expression" dxfId="3911" priority="87">
      <formula>AND(Z144="",BA143=1)</formula>
    </cfRule>
  </conditionalFormatting>
  <conditionalFormatting sqref="J143:M143">
    <cfRule type="expression" dxfId="3910" priority="86">
      <formula>OR(F143=2,F143=3)</formula>
    </cfRule>
  </conditionalFormatting>
  <conditionalFormatting sqref="I144:P144">
    <cfRule type="expression" dxfId="3909" priority="85">
      <formula>OR(F143=2,F143=3)</formula>
    </cfRule>
  </conditionalFormatting>
  <conditionalFormatting sqref="Z146:AM146">
    <cfRule type="expression" dxfId="3908" priority="84">
      <formula>AND(Z146="",BA145=1)</formula>
    </cfRule>
  </conditionalFormatting>
  <conditionalFormatting sqref="J145:M145">
    <cfRule type="expression" dxfId="3907" priority="83">
      <formula>OR(F145=2,F145=3)</formula>
    </cfRule>
  </conditionalFormatting>
  <conditionalFormatting sqref="I146:P146">
    <cfRule type="expression" dxfId="3906" priority="82">
      <formula>OR(F145=2,F145=3)</formula>
    </cfRule>
  </conditionalFormatting>
  <conditionalFormatting sqref="Z148:AM148">
    <cfRule type="expression" dxfId="3905" priority="81">
      <formula>AND(Z148="",BA147=1)</formula>
    </cfRule>
  </conditionalFormatting>
  <conditionalFormatting sqref="J147:M147">
    <cfRule type="expression" dxfId="3904" priority="80">
      <formula>OR(F147=2,F147=3)</formula>
    </cfRule>
  </conditionalFormatting>
  <conditionalFormatting sqref="I148:P148">
    <cfRule type="expression" dxfId="3903" priority="79">
      <formula>OR(F147=2,F147=3)</formula>
    </cfRule>
  </conditionalFormatting>
  <conditionalFormatting sqref="Z150:AM150">
    <cfRule type="expression" dxfId="3902" priority="78">
      <formula>AND(Z150="",BA149=1)</formula>
    </cfRule>
  </conditionalFormatting>
  <conditionalFormatting sqref="J149:M149">
    <cfRule type="expression" dxfId="3901" priority="77">
      <formula>OR(F149=2,F149=3)</formula>
    </cfRule>
  </conditionalFormatting>
  <conditionalFormatting sqref="I150:P150">
    <cfRule type="expression" dxfId="3900" priority="76">
      <formula>OR(F149=2,F149=3)</formula>
    </cfRule>
  </conditionalFormatting>
  <conditionalFormatting sqref="Z152:AM152">
    <cfRule type="expression" dxfId="3899" priority="75">
      <formula>AND(Z152="",BA151=1)</formula>
    </cfRule>
  </conditionalFormatting>
  <conditionalFormatting sqref="J151:M151">
    <cfRule type="expression" dxfId="3898" priority="74">
      <formula>OR(F151=2,F151=3)</formula>
    </cfRule>
  </conditionalFormatting>
  <conditionalFormatting sqref="I152:P152">
    <cfRule type="expression" dxfId="3897" priority="73">
      <formula>OR(F151=2,F151=3)</formula>
    </cfRule>
  </conditionalFormatting>
  <conditionalFormatting sqref="Z154:AM154">
    <cfRule type="expression" dxfId="3896" priority="72">
      <formula>AND(Z154="",BA153=1)</formula>
    </cfRule>
  </conditionalFormatting>
  <conditionalFormatting sqref="J153:M153">
    <cfRule type="expression" dxfId="3895" priority="71">
      <formula>OR(F153=2,F153=3)</formula>
    </cfRule>
  </conditionalFormatting>
  <conditionalFormatting sqref="I154:P154">
    <cfRule type="expression" dxfId="3894" priority="70">
      <formula>OR(F153=2,F153=3)</formula>
    </cfRule>
  </conditionalFormatting>
  <conditionalFormatting sqref="Z156:AM156">
    <cfRule type="expression" dxfId="3893" priority="69">
      <formula>AND(Z156="",BA155=1)</formula>
    </cfRule>
  </conditionalFormatting>
  <conditionalFormatting sqref="J155:M155">
    <cfRule type="expression" dxfId="3892" priority="68">
      <formula>OR(F155=2,F155=3)</formula>
    </cfRule>
  </conditionalFormatting>
  <conditionalFormatting sqref="I156:P156">
    <cfRule type="expression" dxfId="3891" priority="67">
      <formula>OR(F155=2,F155=3)</formula>
    </cfRule>
  </conditionalFormatting>
  <conditionalFormatting sqref="Z158:AM158">
    <cfRule type="expression" dxfId="3890" priority="66">
      <formula>AND(Z158="",BA157=1)</formula>
    </cfRule>
  </conditionalFormatting>
  <conditionalFormatting sqref="J157:M157">
    <cfRule type="expression" dxfId="3889" priority="65">
      <formula>OR(F157=2,F157=3)</formula>
    </cfRule>
  </conditionalFormatting>
  <conditionalFormatting sqref="I158:P158">
    <cfRule type="expression" dxfId="3888" priority="64">
      <formula>OR(F157=2,F157=3)</formula>
    </cfRule>
  </conditionalFormatting>
  <conditionalFormatting sqref="Z160:AM160">
    <cfRule type="expression" dxfId="3887" priority="63">
      <formula>AND(Z160="",BA159=1)</formula>
    </cfRule>
  </conditionalFormatting>
  <conditionalFormatting sqref="J159:M159">
    <cfRule type="expression" dxfId="3886" priority="62">
      <formula>OR(F159=2,F159=3)</formula>
    </cfRule>
  </conditionalFormatting>
  <conditionalFormatting sqref="I160:P160">
    <cfRule type="expression" dxfId="3885" priority="61">
      <formula>OR(F159=2,F159=3)</formula>
    </cfRule>
  </conditionalFormatting>
  <conditionalFormatting sqref="Z162:AM162">
    <cfRule type="expression" dxfId="3884" priority="60">
      <formula>AND(Z162="",BA161=1)</formula>
    </cfRule>
  </conditionalFormatting>
  <conditionalFormatting sqref="J161:M161">
    <cfRule type="expression" dxfId="3883" priority="59">
      <formula>OR(F161=2,F161=3)</formula>
    </cfRule>
  </conditionalFormatting>
  <conditionalFormatting sqref="I162:P162">
    <cfRule type="expression" dxfId="3882" priority="58">
      <formula>OR(F161=2,F161=3)</formula>
    </cfRule>
  </conditionalFormatting>
  <conditionalFormatting sqref="Z164:AM164">
    <cfRule type="expression" dxfId="3881" priority="57">
      <formula>AND(Z164="",BA163=1)</formula>
    </cfRule>
  </conditionalFormatting>
  <conditionalFormatting sqref="J163:M163">
    <cfRule type="expression" dxfId="3880" priority="56">
      <formula>OR(F163=2,F163=3)</formula>
    </cfRule>
  </conditionalFormatting>
  <conditionalFormatting sqref="I164:P164">
    <cfRule type="expression" dxfId="3879" priority="55">
      <formula>OR(F163=2,F163=3)</formula>
    </cfRule>
  </conditionalFormatting>
  <conditionalFormatting sqref="Z166:AM166">
    <cfRule type="expression" dxfId="3878" priority="54">
      <formula>AND(Z166="",BA165=1)</formula>
    </cfRule>
  </conditionalFormatting>
  <conditionalFormatting sqref="J165:M165">
    <cfRule type="expression" dxfId="3877" priority="53">
      <formula>OR(F165=2,F165=3)</formula>
    </cfRule>
  </conditionalFormatting>
  <conditionalFormatting sqref="I166:P166">
    <cfRule type="expression" dxfId="3876" priority="52">
      <formula>OR(F165=2,F165=3)</formula>
    </cfRule>
  </conditionalFormatting>
  <conditionalFormatting sqref="Z168:AM168">
    <cfRule type="expression" dxfId="3875" priority="51">
      <formula>AND(Z168="",BA167=1)</formula>
    </cfRule>
  </conditionalFormatting>
  <conditionalFormatting sqref="J167:M167">
    <cfRule type="expression" dxfId="3874" priority="50">
      <formula>OR(F167=2,F167=3)</formula>
    </cfRule>
  </conditionalFormatting>
  <conditionalFormatting sqref="I168:P168">
    <cfRule type="expression" dxfId="3873" priority="49">
      <formula>OR(F167=2,F167=3)</formula>
    </cfRule>
  </conditionalFormatting>
  <conditionalFormatting sqref="Z170:AM170">
    <cfRule type="expression" dxfId="3872" priority="48">
      <formula>AND(Z170="",BA169=1)</formula>
    </cfRule>
  </conditionalFormatting>
  <conditionalFormatting sqref="J169:M169">
    <cfRule type="expression" dxfId="3871" priority="47">
      <formula>OR(F169=2,F169=3)</formula>
    </cfRule>
  </conditionalFormatting>
  <conditionalFormatting sqref="I170:P170">
    <cfRule type="expression" dxfId="3870" priority="46">
      <formula>OR(F169=2,F169=3)</formula>
    </cfRule>
  </conditionalFormatting>
  <conditionalFormatting sqref="Z56:AM56">
    <cfRule type="expression" dxfId="3869" priority="45">
      <formula>AND(Z56="",BA55=1)</formula>
    </cfRule>
  </conditionalFormatting>
  <conditionalFormatting sqref="J55:M55">
    <cfRule type="expression" dxfId="3868" priority="44">
      <formula>OR(F55=2,F55=3)</formula>
    </cfRule>
  </conditionalFormatting>
  <conditionalFormatting sqref="I56:P56">
    <cfRule type="expression" dxfId="3867" priority="43">
      <formula>OR(F55=2,F55=3)</formula>
    </cfRule>
  </conditionalFormatting>
  <conditionalFormatting sqref="Z58:AM58">
    <cfRule type="expression" dxfId="3866" priority="42">
      <formula>AND(Z58="",BA57=1)</formula>
    </cfRule>
  </conditionalFormatting>
  <conditionalFormatting sqref="J57:M57">
    <cfRule type="expression" dxfId="3865" priority="41">
      <formula>OR(F57=2,F57=3)</formula>
    </cfRule>
  </conditionalFormatting>
  <conditionalFormatting sqref="I58:P58">
    <cfRule type="expression" dxfId="3864" priority="40">
      <formula>OR(F57=2,F57=3)</formula>
    </cfRule>
  </conditionalFormatting>
  <conditionalFormatting sqref="Z60:AM60">
    <cfRule type="expression" dxfId="3863" priority="39">
      <formula>AND(Z60="",BA59=1)</formula>
    </cfRule>
  </conditionalFormatting>
  <conditionalFormatting sqref="J59:M59">
    <cfRule type="expression" dxfId="3862" priority="38">
      <formula>OR(F59=2,F59=3)</formula>
    </cfRule>
  </conditionalFormatting>
  <conditionalFormatting sqref="I60:P60">
    <cfRule type="expression" dxfId="3861" priority="37">
      <formula>OR(F59=2,F59=3)</formula>
    </cfRule>
  </conditionalFormatting>
  <conditionalFormatting sqref="Z62:AM62">
    <cfRule type="expression" dxfId="3860" priority="36">
      <formula>AND(Z62="",BA61=1)</formula>
    </cfRule>
  </conditionalFormatting>
  <conditionalFormatting sqref="J61:M61">
    <cfRule type="expression" dxfId="3859" priority="35">
      <formula>OR(F61=2,F61=3)</formula>
    </cfRule>
  </conditionalFormatting>
  <conditionalFormatting sqref="I62:P62">
    <cfRule type="expression" dxfId="3858" priority="34">
      <formula>OR(F61=2,F61=3)</formula>
    </cfRule>
  </conditionalFormatting>
  <conditionalFormatting sqref="Z64:AM64">
    <cfRule type="expression" dxfId="3857" priority="33">
      <formula>AND(Z64="",BA63=1)</formula>
    </cfRule>
  </conditionalFormatting>
  <conditionalFormatting sqref="J63:M63">
    <cfRule type="expression" dxfId="3856" priority="32">
      <formula>OR(F63=2,F63=3)</formula>
    </cfRule>
  </conditionalFormatting>
  <conditionalFormatting sqref="I64:P64">
    <cfRule type="expression" dxfId="3855" priority="31">
      <formula>OR(F63=2,F63=3)</formula>
    </cfRule>
  </conditionalFormatting>
  <conditionalFormatting sqref="Z66:AM66">
    <cfRule type="expression" dxfId="3854" priority="30">
      <formula>AND(Z66="",BA65=1)</formula>
    </cfRule>
  </conditionalFormatting>
  <conditionalFormatting sqref="J65:M65">
    <cfRule type="expression" dxfId="3853" priority="29">
      <formula>OR(F65=2,F65=3)</formula>
    </cfRule>
  </conditionalFormatting>
  <conditionalFormatting sqref="I66:P66">
    <cfRule type="expression" dxfId="3852" priority="28">
      <formula>OR(F65=2,F65=3)</formula>
    </cfRule>
  </conditionalFormatting>
  <conditionalFormatting sqref="Z68:AM68">
    <cfRule type="expression" dxfId="3851" priority="27">
      <formula>AND(Z68="",BA67=1)</formula>
    </cfRule>
  </conditionalFormatting>
  <conditionalFormatting sqref="J67:M67">
    <cfRule type="expression" dxfId="3850" priority="26">
      <formula>OR(F67=2,F67=3)</formula>
    </cfRule>
  </conditionalFormatting>
  <conditionalFormatting sqref="I68:P68">
    <cfRule type="expression" dxfId="3849" priority="25">
      <formula>OR(F67=2,F67=3)</formula>
    </cfRule>
  </conditionalFormatting>
  <conditionalFormatting sqref="Z70:AM70">
    <cfRule type="expression" dxfId="3848" priority="24">
      <formula>AND(Z70="",BA69=1)</formula>
    </cfRule>
  </conditionalFormatting>
  <conditionalFormatting sqref="J69:M69">
    <cfRule type="expression" dxfId="3847" priority="23">
      <formula>OR(F69=2,F69=3)</formula>
    </cfRule>
  </conditionalFormatting>
  <conditionalFormatting sqref="I70:P70">
    <cfRule type="expression" dxfId="3846" priority="22">
      <formula>OR(F69=2,F69=3)</formula>
    </cfRule>
  </conditionalFormatting>
  <conditionalFormatting sqref="Z72:AM72">
    <cfRule type="expression" dxfId="3845" priority="21">
      <formula>AND(Z72="",BA71=1)</formula>
    </cfRule>
  </conditionalFormatting>
  <conditionalFormatting sqref="J71:M71">
    <cfRule type="expression" dxfId="3844" priority="20">
      <formula>OR(F71=2,F71=3)</formula>
    </cfRule>
  </conditionalFormatting>
  <conditionalFormatting sqref="I72:P72">
    <cfRule type="expression" dxfId="3843" priority="19">
      <formula>OR(F71=2,F71=3)</formula>
    </cfRule>
  </conditionalFormatting>
  <conditionalFormatting sqref="Z74:AM74">
    <cfRule type="expression" dxfId="3842" priority="18">
      <formula>AND(Z74="",BA73=1)</formula>
    </cfRule>
  </conditionalFormatting>
  <conditionalFormatting sqref="J73:M73">
    <cfRule type="expression" dxfId="3841" priority="17">
      <formula>OR(F73=2,F73=3)</formula>
    </cfRule>
  </conditionalFormatting>
  <conditionalFormatting sqref="I74:P74">
    <cfRule type="expression" dxfId="3840" priority="16">
      <formula>OR(F73=2,F73=3)</formula>
    </cfRule>
  </conditionalFormatting>
  <conditionalFormatting sqref="Z76:AM76">
    <cfRule type="expression" dxfId="3839" priority="15">
      <formula>AND(Z76="",BA75=1)</formula>
    </cfRule>
  </conditionalFormatting>
  <conditionalFormatting sqref="J75:M75">
    <cfRule type="expression" dxfId="3838" priority="14">
      <formula>OR(F75=2,F75=3)</formula>
    </cfRule>
  </conditionalFormatting>
  <conditionalFormatting sqref="I76:P76">
    <cfRule type="expression" dxfId="3837" priority="13">
      <formula>OR(F75=2,F75=3)</formula>
    </cfRule>
  </conditionalFormatting>
  <conditionalFormatting sqref="Z78:AM78">
    <cfRule type="expression" dxfId="3836" priority="12">
      <formula>AND(Z78="",BA77=1)</formula>
    </cfRule>
  </conditionalFormatting>
  <conditionalFormatting sqref="J77:M77">
    <cfRule type="expression" dxfId="3835" priority="11">
      <formula>OR(F77=2,F77=3)</formula>
    </cfRule>
  </conditionalFormatting>
  <conditionalFormatting sqref="I78:P78">
    <cfRule type="expression" dxfId="3834" priority="10">
      <formula>OR(F77=2,F77=3)</formula>
    </cfRule>
  </conditionalFormatting>
  <conditionalFormatting sqref="Z80:AM80">
    <cfRule type="expression" dxfId="3833" priority="9">
      <formula>AND(Z80="",BA79=1)</formula>
    </cfRule>
  </conditionalFormatting>
  <conditionalFormatting sqref="J79:M79">
    <cfRule type="expression" dxfId="3832" priority="8">
      <formula>OR(F79=2,F79=3)</formula>
    </cfRule>
  </conditionalFormatting>
  <conditionalFormatting sqref="I80:P80">
    <cfRule type="expression" dxfId="3831" priority="7">
      <formula>OR(F79=2,F79=3)</formula>
    </cfRule>
  </conditionalFormatting>
  <conditionalFormatting sqref="Z82:AM82">
    <cfRule type="expression" dxfId="3830" priority="6">
      <formula>AND(Z82="",BA81=1)</formula>
    </cfRule>
  </conditionalFormatting>
  <conditionalFormatting sqref="J81:M81">
    <cfRule type="expression" dxfId="3829" priority="5">
      <formula>OR(F81=2,F81=3)</formula>
    </cfRule>
  </conditionalFormatting>
  <conditionalFormatting sqref="I82:P82">
    <cfRule type="expression" dxfId="3828" priority="4">
      <formula>OR(F81=2,F81=3)</formula>
    </cfRule>
  </conditionalFormatting>
  <conditionalFormatting sqref="Z84:AM84">
    <cfRule type="expression" dxfId="3827" priority="3">
      <formula>AND(Z84="",BA83=1)</formula>
    </cfRule>
  </conditionalFormatting>
  <conditionalFormatting sqref="J83:M83">
    <cfRule type="expression" dxfId="3826" priority="2">
      <formula>OR(F83=2,F83=3)</formula>
    </cfRule>
  </conditionalFormatting>
  <conditionalFormatting sqref="I84:P84">
    <cfRule type="expression" dxfId="382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2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2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2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2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200-000004000000}">
      <formula1>"1,2,3"</formula1>
    </dataValidation>
    <dataValidation type="whole" imeMode="off" allowBlank="1" showInputMessage="1" showErrorMessage="1" error="1~31までの数字をご入力ください。" sqref="B141:C170 B12:C41 B184:C213 B98:C127 B55:C84" xr:uid="{00000000-0002-0000-12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2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2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2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2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2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B12"/>
  <sheetViews>
    <sheetView view="pageBreakPreview" zoomScaleNormal="100" zoomScaleSheetLayoutView="100" workbookViewId="0">
      <selection activeCell="B5" sqref="B5"/>
    </sheetView>
  </sheetViews>
  <sheetFormatPr defaultRowHeight="18.75" customHeight="1"/>
  <cols>
    <col min="1" max="1" width="24.875" style="1" customWidth="1"/>
    <col min="2" max="2" width="62.5" style="1" customWidth="1"/>
    <col min="3" max="16384" width="9" style="1"/>
  </cols>
  <sheetData>
    <row r="1" spans="1:2" ht="36.75" customHeight="1">
      <c r="A1" s="137" t="s">
        <v>299</v>
      </c>
      <c r="B1" s="137"/>
    </row>
    <row r="2" spans="1:2" ht="17.25" customHeight="1">
      <c r="A2" s="2" t="s">
        <v>311</v>
      </c>
    </row>
    <row r="3" spans="1:2" ht="17.25" customHeight="1">
      <c r="A3" s="108" t="s">
        <v>338</v>
      </c>
      <c r="B3" s="109"/>
    </row>
    <row r="4" spans="1:2" ht="17.25" customHeight="1">
      <c r="A4" s="108" t="s">
        <v>329</v>
      </c>
      <c r="B4" s="109"/>
    </row>
    <row r="5" spans="1:2" ht="38.25" customHeight="1">
      <c r="A5" s="4" t="s">
        <v>272</v>
      </c>
      <c r="B5" s="36"/>
    </row>
    <row r="6" spans="1:2" ht="36" customHeight="1">
      <c r="A6" s="4" t="s">
        <v>95</v>
      </c>
      <c r="B6" s="37"/>
    </row>
    <row r="7" spans="1:2" ht="36" customHeight="1">
      <c r="A7" s="5" t="s">
        <v>61</v>
      </c>
      <c r="B7" s="37"/>
    </row>
    <row r="8" spans="1:2" ht="26.25" customHeight="1">
      <c r="A8" s="4" t="s">
        <v>92</v>
      </c>
      <c r="B8" s="112"/>
    </row>
    <row r="9" spans="1:2" ht="26.25" customHeight="1">
      <c r="A9" s="6" t="s">
        <v>93</v>
      </c>
      <c r="B9" s="112"/>
    </row>
    <row r="10" spans="1:2" ht="26.25" customHeight="1">
      <c r="A10" s="5" t="s">
        <v>62</v>
      </c>
      <c r="B10" s="37"/>
    </row>
    <row r="11" spans="1:2" ht="26.25" customHeight="1">
      <c r="A11" s="5" t="s">
        <v>63</v>
      </c>
      <c r="B11" s="37"/>
    </row>
    <row r="12" spans="1:2" ht="26.25" customHeight="1">
      <c r="A12" s="4" t="s">
        <v>273</v>
      </c>
      <c r="B12" s="37"/>
    </row>
  </sheetData>
  <sheetProtection algorithmName="SHA-512" hashValue="lks9LTuY0DSGfW/wZXV7pw0XvF9QVx/YtIHvQR5vaLFvW8utOnXvlSbPc2We8RqvWWUR3nZl1QD2WK7WukFxFQ==" saltValue="1wipAAsepUQ+cwdsipQTag==" spinCount="100000" sheet="1" objects="1" scenarios="1" selectLockedCells="1"/>
  <mergeCells count="1">
    <mergeCell ref="A1:B1"/>
  </mergeCells>
  <phoneticPr fontId="2"/>
  <dataValidations xWindow="422" yWindow="343" count="3">
    <dataValidation imeMode="off" allowBlank="1" showInputMessage="1" showErrorMessage="1" sqref="B12" xr:uid="{00000000-0002-0000-0100-000000000000}"/>
    <dataValidation type="custom" imeMode="off" allowBlank="1" showInputMessage="1" showErrorMessage="1" error="（例）111-1111_x000a_のようにハイフンを入れてご入力ください。" sqref="B6" xr:uid="{00000000-0002-0000-0100-000001000000}">
      <formula1>(MID(B6,4,1)="-")*(LEN(B6)=8)</formula1>
    </dataValidation>
    <dataValidation type="textLength" imeMode="off" operator="equal" allowBlank="1" showInputMessage="1" showErrorMessage="1" error="296010○○○○（10桁）でご入力ください。" sqref="B5" xr:uid="{00000000-0002-0000-0100-000002000000}">
      <formula1>10</formula1>
    </dataValidation>
  </dataValidations>
  <pageMargins left="0.7" right="0.7" top="0.75" bottom="0.75" header="0.3" footer="0.3"/>
  <pageSetup paperSize="9" scale="9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14</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01401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01402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01403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01404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01405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01406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01407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01408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01409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01410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01411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01412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01413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01414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01415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01416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01417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01418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01419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01420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01421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01422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01423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01424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01425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01426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01427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01428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01429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01430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01431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01432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01433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01434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01435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01436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01437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01438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01439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01440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01441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01442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01443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01444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01445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01446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01447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01448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01449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01450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01451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01452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01453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01454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01455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01456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01457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01458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01459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01460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01461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01462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01463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01464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01465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01466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01467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01468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01469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01470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01471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01472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01473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01474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01475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3824" priority="225">
      <formula>AND(Z13="",BA12=1)</formula>
    </cfRule>
  </conditionalFormatting>
  <conditionalFormatting sqref="J12:M12">
    <cfRule type="expression" dxfId="3823" priority="224">
      <formula>OR(F12=2,F12=3)</formula>
    </cfRule>
  </conditionalFormatting>
  <conditionalFormatting sqref="I13:P13">
    <cfRule type="expression" dxfId="3822" priority="223">
      <formula>OR(F12=2,F12=3)</formula>
    </cfRule>
  </conditionalFormatting>
  <conditionalFormatting sqref="Z15:AM15">
    <cfRule type="expression" dxfId="3821" priority="222">
      <formula>AND(Z15="",BA14=1)</formula>
    </cfRule>
  </conditionalFormatting>
  <conditionalFormatting sqref="J14:M14">
    <cfRule type="expression" dxfId="3820" priority="221">
      <formula>OR(F14=2,F14=3)</formula>
    </cfRule>
  </conditionalFormatting>
  <conditionalFormatting sqref="I15:P15">
    <cfRule type="expression" dxfId="3819" priority="220">
      <formula>OR(F14=2,F14=3)</formula>
    </cfRule>
  </conditionalFormatting>
  <conditionalFormatting sqref="Z17:AM17">
    <cfRule type="expression" dxfId="3818" priority="219">
      <formula>AND(Z17="",BA16=1)</formula>
    </cfRule>
  </conditionalFormatting>
  <conditionalFormatting sqref="J16:M16">
    <cfRule type="expression" dxfId="3817" priority="218">
      <formula>OR(F16=2,F16=3)</formula>
    </cfRule>
  </conditionalFormatting>
  <conditionalFormatting sqref="I17:P17">
    <cfRule type="expression" dxfId="3816" priority="217">
      <formula>OR(F16=2,F16=3)</formula>
    </cfRule>
  </conditionalFormatting>
  <conditionalFormatting sqref="Z19:AM19">
    <cfRule type="expression" dxfId="3815" priority="216">
      <formula>AND(Z19="",BA18=1)</formula>
    </cfRule>
  </conditionalFormatting>
  <conditionalFormatting sqref="J18:M18">
    <cfRule type="expression" dxfId="3814" priority="215">
      <formula>OR(F18=2,F18=3)</formula>
    </cfRule>
  </conditionalFormatting>
  <conditionalFormatting sqref="I19:P19">
    <cfRule type="expression" dxfId="3813" priority="214">
      <formula>OR(F18=2,F18=3)</formula>
    </cfRule>
  </conditionalFormatting>
  <conditionalFormatting sqref="Z21:AM21">
    <cfRule type="expression" dxfId="3812" priority="213">
      <formula>AND(Z21="",BA20=1)</formula>
    </cfRule>
  </conditionalFormatting>
  <conditionalFormatting sqref="J20:M20">
    <cfRule type="expression" dxfId="3811" priority="212">
      <formula>OR(F20=2,F20=3)</formula>
    </cfRule>
  </conditionalFormatting>
  <conditionalFormatting sqref="I21:P21">
    <cfRule type="expression" dxfId="3810" priority="211">
      <formula>OR(F20=2,F20=3)</formula>
    </cfRule>
  </conditionalFormatting>
  <conditionalFormatting sqref="Z23:AM23">
    <cfRule type="expression" dxfId="3809" priority="210">
      <formula>AND(Z23="",BA22=1)</formula>
    </cfRule>
  </conditionalFormatting>
  <conditionalFormatting sqref="J22:M22">
    <cfRule type="expression" dxfId="3808" priority="209">
      <formula>OR(F22=2,F22=3)</formula>
    </cfRule>
  </conditionalFormatting>
  <conditionalFormatting sqref="I23:P23">
    <cfRule type="expression" dxfId="3807" priority="208">
      <formula>OR(F22=2,F22=3)</formula>
    </cfRule>
  </conditionalFormatting>
  <conditionalFormatting sqref="Z25:AM25">
    <cfRule type="expression" dxfId="3806" priority="207">
      <formula>AND(Z25="",BA24=1)</formula>
    </cfRule>
  </conditionalFormatting>
  <conditionalFormatting sqref="J24:M24">
    <cfRule type="expression" dxfId="3805" priority="206">
      <formula>OR(F24=2,F24=3)</formula>
    </cfRule>
  </conditionalFormatting>
  <conditionalFormatting sqref="I25:P25">
    <cfRule type="expression" dxfId="3804" priority="205">
      <formula>OR(F24=2,F24=3)</formula>
    </cfRule>
  </conditionalFormatting>
  <conditionalFormatting sqref="Z27:AM27">
    <cfRule type="expression" dxfId="3803" priority="204">
      <formula>AND(Z27="",BA26=1)</formula>
    </cfRule>
  </conditionalFormatting>
  <conditionalFormatting sqref="J26:M26">
    <cfRule type="expression" dxfId="3802" priority="203">
      <formula>OR(F26=2,F26=3)</formula>
    </cfRule>
  </conditionalFormatting>
  <conditionalFormatting sqref="I27:P27">
    <cfRule type="expression" dxfId="3801" priority="202">
      <formula>OR(F26=2,F26=3)</formula>
    </cfRule>
  </conditionalFormatting>
  <conditionalFormatting sqref="Z29:AM29">
    <cfRule type="expression" dxfId="3800" priority="201">
      <formula>AND(Z29="",BA28=1)</formula>
    </cfRule>
  </conditionalFormatting>
  <conditionalFormatting sqref="J28:M28">
    <cfRule type="expression" dxfId="3799" priority="200">
      <formula>OR(F28=2,F28=3)</formula>
    </cfRule>
  </conditionalFormatting>
  <conditionalFormatting sqref="I29:P29">
    <cfRule type="expression" dxfId="3798" priority="199">
      <formula>OR(F28=2,F28=3)</formula>
    </cfRule>
  </conditionalFormatting>
  <conditionalFormatting sqref="Z31:AM31">
    <cfRule type="expression" dxfId="3797" priority="198">
      <formula>AND(Z31="",BA30=1)</formula>
    </cfRule>
  </conditionalFormatting>
  <conditionalFormatting sqref="J30:M30">
    <cfRule type="expression" dxfId="3796" priority="197">
      <formula>OR(F30=2,F30=3)</formula>
    </cfRule>
  </conditionalFormatting>
  <conditionalFormatting sqref="I31:P31">
    <cfRule type="expression" dxfId="3795" priority="196">
      <formula>OR(F30=2,F30=3)</formula>
    </cfRule>
  </conditionalFormatting>
  <conditionalFormatting sqref="Z33:AM33">
    <cfRule type="expression" dxfId="3794" priority="195">
      <formula>AND(Z33="",BA32=1)</formula>
    </cfRule>
  </conditionalFormatting>
  <conditionalFormatting sqref="J32:M32">
    <cfRule type="expression" dxfId="3793" priority="194">
      <formula>OR(F32=2,F32=3)</formula>
    </cfRule>
  </conditionalFormatting>
  <conditionalFormatting sqref="I33:P33">
    <cfRule type="expression" dxfId="3792" priority="193">
      <formula>OR(F32=2,F32=3)</formula>
    </cfRule>
  </conditionalFormatting>
  <conditionalFormatting sqref="Z35:AM35">
    <cfRule type="expression" dxfId="3791" priority="192">
      <formula>AND(Z35="",BA34=1)</formula>
    </cfRule>
  </conditionalFormatting>
  <conditionalFormatting sqref="J34:M34">
    <cfRule type="expression" dxfId="3790" priority="191">
      <formula>OR(F34=2,F34=3)</formula>
    </cfRule>
  </conditionalFormatting>
  <conditionalFormatting sqref="I35:P35">
    <cfRule type="expression" dxfId="3789" priority="190">
      <formula>OR(F34=2,F34=3)</formula>
    </cfRule>
  </conditionalFormatting>
  <conditionalFormatting sqref="Z37:AM37">
    <cfRule type="expression" dxfId="3788" priority="189">
      <formula>AND(Z37="",BA36=1)</formula>
    </cfRule>
  </conditionalFormatting>
  <conditionalFormatting sqref="J36:M36">
    <cfRule type="expression" dxfId="3787" priority="188">
      <formula>OR(F36=2,F36=3)</formula>
    </cfRule>
  </conditionalFormatting>
  <conditionalFormatting sqref="I37:P37">
    <cfRule type="expression" dxfId="3786" priority="187">
      <formula>OR(F36=2,F36=3)</formula>
    </cfRule>
  </conditionalFormatting>
  <conditionalFormatting sqref="Z39:AM39">
    <cfRule type="expression" dxfId="3785" priority="186">
      <formula>AND(Z39="",BA38=1)</formula>
    </cfRule>
  </conditionalFormatting>
  <conditionalFormatting sqref="J38:M38">
    <cfRule type="expression" dxfId="3784" priority="185">
      <formula>OR(F38=2,F38=3)</formula>
    </cfRule>
  </conditionalFormatting>
  <conditionalFormatting sqref="I39:P39">
    <cfRule type="expression" dxfId="3783" priority="184">
      <formula>OR(F38=2,F38=3)</formula>
    </cfRule>
  </conditionalFormatting>
  <conditionalFormatting sqref="Z41:AM41">
    <cfRule type="expression" dxfId="3782" priority="183">
      <formula>AND(Z41="",BA40=1)</formula>
    </cfRule>
  </conditionalFormatting>
  <conditionalFormatting sqref="J40:M40">
    <cfRule type="expression" dxfId="3781" priority="182">
      <formula>OR(F40=2,F40=3)</formula>
    </cfRule>
  </conditionalFormatting>
  <conditionalFormatting sqref="I41:P41">
    <cfRule type="expression" dxfId="3780" priority="181">
      <formula>OR(F40=2,F40=3)</formula>
    </cfRule>
  </conditionalFormatting>
  <conditionalFormatting sqref="Z185:AM185">
    <cfRule type="expression" dxfId="3779" priority="180">
      <formula>AND(Z185="",BA184=1)</formula>
    </cfRule>
  </conditionalFormatting>
  <conditionalFormatting sqref="J184:M184">
    <cfRule type="expression" dxfId="3778" priority="179">
      <formula>OR(F184=2,F184=3)</formula>
    </cfRule>
  </conditionalFormatting>
  <conditionalFormatting sqref="I185:P185">
    <cfRule type="expression" dxfId="3777" priority="178">
      <formula>OR(F184=2,F184=3)</formula>
    </cfRule>
  </conditionalFormatting>
  <conditionalFormatting sqref="Z187:AM187">
    <cfRule type="expression" dxfId="3776" priority="177">
      <formula>AND(Z187="",BA186=1)</formula>
    </cfRule>
  </conditionalFormatting>
  <conditionalFormatting sqref="J186:M186">
    <cfRule type="expression" dxfId="3775" priority="176">
      <formula>OR(F186=2,F186=3)</formula>
    </cfRule>
  </conditionalFormatting>
  <conditionalFormatting sqref="I187:P187">
    <cfRule type="expression" dxfId="3774" priority="175">
      <formula>OR(F186=2,F186=3)</formula>
    </cfRule>
  </conditionalFormatting>
  <conditionalFormatting sqref="Z189:AM189">
    <cfRule type="expression" dxfId="3773" priority="174">
      <formula>AND(Z189="",BA188=1)</formula>
    </cfRule>
  </conditionalFormatting>
  <conditionalFormatting sqref="J188:M188">
    <cfRule type="expression" dxfId="3772" priority="173">
      <formula>OR(F188=2,F188=3)</formula>
    </cfRule>
  </conditionalFormatting>
  <conditionalFormatting sqref="I189:P189">
    <cfRule type="expression" dxfId="3771" priority="172">
      <formula>OR(F188=2,F188=3)</formula>
    </cfRule>
  </conditionalFormatting>
  <conditionalFormatting sqref="Z191:AM191">
    <cfRule type="expression" dxfId="3770" priority="171">
      <formula>AND(Z191="",BA190=1)</formula>
    </cfRule>
  </conditionalFormatting>
  <conditionalFormatting sqref="J190:M190">
    <cfRule type="expression" dxfId="3769" priority="170">
      <formula>OR(F190=2,F190=3)</formula>
    </cfRule>
  </conditionalFormatting>
  <conditionalFormatting sqref="I191:P191">
    <cfRule type="expression" dxfId="3768" priority="169">
      <formula>OR(F190=2,F190=3)</formula>
    </cfRule>
  </conditionalFormatting>
  <conditionalFormatting sqref="Z193:AM193">
    <cfRule type="expression" dxfId="3767" priority="168">
      <formula>AND(Z193="",BA192=1)</formula>
    </cfRule>
  </conditionalFormatting>
  <conditionalFormatting sqref="J192:M192">
    <cfRule type="expression" dxfId="3766" priority="167">
      <formula>OR(F192=2,F192=3)</formula>
    </cfRule>
  </conditionalFormatting>
  <conditionalFormatting sqref="I193:P193">
    <cfRule type="expression" dxfId="3765" priority="166">
      <formula>OR(F192=2,F192=3)</formula>
    </cfRule>
  </conditionalFormatting>
  <conditionalFormatting sqref="Z195:AM195">
    <cfRule type="expression" dxfId="3764" priority="165">
      <formula>AND(Z195="",BA194=1)</formula>
    </cfRule>
  </conditionalFormatting>
  <conditionalFormatting sqref="J194:M194">
    <cfRule type="expression" dxfId="3763" priority="164">
      <formula>OR(F194=2,F194=3)</formula>
    </cfRule>
  </conditionalFormatting>
  <conditionalFormatting sqref="I195:P195">
    <cfRule type="expression" dxfId="3762" priority="163">
      <formula>OR(F194=2,F194=3)</formula>
    </cfRule>
  </conditionalFormatting>
  <conditionalFormatting sqref="Z197:AM197">
    <cfRule type="expression" dxfId="3761" priority="162">
      <formula>AND(Z197="",BA196=1)</formula>
    </cfRule>
  </conditionalFormatting>
  <conditionalFormatting sqref="J196:M196">
    <cfRule type="expression" dxfId="3760" priority="161">
      <formula>OR(F196=2,F196=3)</formula>
    </cfRule>
  </conditionalFormatting>
  <conditionalFormatting sqref="I197:P197">
    <cfRule type="expression" dxfId="3759" priority="160">
      <formula>OR(F196=2,F196=3)</formula>
    </cfRule>
  </conditionalFormatting>
  <conditionalFormatting sqref="Z199:AM199">
    <cfRule type="expression" dxfId="3758" priority="159">
      <formula>AND(Z199="",BA198=1)</formula>
    </cfRule>
  </conditionalFormatting>
  <conditionalFormatting sqref="J198:M198">
    <cfRule type="expression" dxfId="3757" priority="158">
      <formula>OR(F198=2,F198=3)</formula>
    </cfRule>
  </conditionalFormatting>
  <conditionalFormatting sqref="I199:P199">
    <cfRule type="expression" dxfId="3756" priority="157">
      <formula>OR(F198=2,F198=3)</formula>
    </cfRule>
  </conditionalFormatting>
  <conditionalFormatting sqref="Z201:AM201">
    <cfRule type="expression" dxfId="3755" priority="156">
      <formula>AND(Z201="",BA200=1)</formula>
    </cfRule>
  </conditionalFormatting>
  <conditionalFormatting sqref="J200:M200">
    <cfRule type="expression" dxfId="3754" priority="155">
      <formula>OR(F200=2,F200=3)</formula>
    </cfRule>
  </conditionalFormatting>
  <conditionalFormatting sqref="I201:P201">
    <cfRule type="expression" dxfId="3753" priority="154">
      <formula>OR(F200=2,F200=3)</formula>
    </cfRule>
  </conditionalFormatting>
  <conditionalFormatting sqref="Z203:AM203">
    <cfRule type="expression" dxfId="3752" priority="153">
      <formula>AND(Z203="",BA202=1)</formula>
    </cfRule>
  </conditionalFormatting>
  <conditionalFormatting sqref="J202:M202">
    <cfRule type="expression" dxfId="3751" priority="152">
      <formula>OR(F202=2,F202=3)</formula>
    </cfRule>
  </conditionalFormatting>
  <conditionalFormatting sqref="I203:P203">
    <cfRule type="expression" dxfId="3750" priority="151">
      <formula>OR(F202=2,F202=3)</formula>
    </cfRule>
  </conditionalFormatting>
  <conditionalFormatting sqref="Z205:AM205">
    <cfRule type="expression" dxfId="3749" priority="150">
      <formula>AND(Z205="",BA204=1)</formula>
    </cfRule>
  </conditionalFormatting>
  <conditionalFormatting sqref="J204:M204">
    <cfRule type="expression" dxfId="3748" priority="149">
      <formula>OR(F204=2,F204=3)</formula>
    </cfRule>
  </conditionalFormatting>
  <conditionalFormatting sqref="I205:P205">
    <cfRule type="expression" dxfId="3747" priority="148">
      <formula>OR(F204=2,F204=3)</formula>
    </cfRule>
  </conditionalFormatting>
  <conditionalFormatting sqref="Z207:AM207">
    <cfRule type="expression" dxfId="3746" priority="147">
      <formula>AND(Z207="",BA206=1)</formula>
    </cfRule>
  </conditionalFormatting>
  <conditionalFormatting sqref="J206:M206">
    <cfRule type="expression" dxfId="3745" priority="146">
      <formula>OR(F206=2,F206=3)</formula>
    </cfRule>
  </conditionalFormatting>
  <conditionalFormatting sqref="I207:P207">
    <cfRule type="expression" dxfId="3744" priority="145">
      <formula>OR(F206=2,F206=3)</formula>
    </cfRule>
  </conditionalFormatting>
  <conditionalFormatting sqref="Z209:AM209">
    <cfRule type="expression" dxfId="3743" priority="144">
      <formula>AND(Z209="",BA208=1)</formula>
    </cfRule>
  </conditionalFormatting>
  <conditionalFormatting sqref="J208:M208">
    <cfRule type="expression" dxfId="3742" priority="143">
      <formula>OR(F208=2,F208=3)</formula>
    </cfRule>
  </conditionalFormatting>
  <conditionalFormatting sqref="I209:P209">
    <cfRule type="expression" dxfId="3741" priority="142">
      <formula>OR(F208=2,F208=3)</formula>
    </cfRule>
  </conditionalFormatting>
  <conditionalFormatting sqref="Z211:AM211">
    <cfRule type="expression" dxfId="3740" priority="141">
      <formula>AND(Z211="",BA210=1)</formula>
    </cfRule>
  </conditionalFormatting>
  <conditionalFormatting sqref="J210:M210">
    <cfRule type="expression" dxfId="3739" priority="140">
      <formula>OR(F210=2,F210=3)</formula>
    </cfRule>
  </conditionalFormatting>
  <conditionalFormatting sqref="I211:P211">
    <cfRule type="expression" dxfId="3738" priority="139">
      <formula>OR(F210=2,F210=3)</formula>
    </cfRule>
  </conditionalFormatting>
  <conditionalFormatting sqref="Z213:AM213">
    <cfRule type="expression" dxfId="3737" priority="138">
      <formula>AND(Z213="",BA212=1)</formula>
    </cfRule>
  </conditionalFormatting>
  <conditionalFormatting sqref="J212:M212">
    <cfRule type="expression" dxfId="3736" priority="137">
      <formula>OR(F212=2,F212=3)</formula>
    </cfRule>
  </conditionalFormatting>
  <conditionalFormatting sqref="I213:P213">
    <cfRule type="expression" dxfId="3735" priority="136">
      <formula>OR(F212=2,F212=3)</formula>
    </cfRule>
  </conditionalFormatting>
  <conditionalFormatting sqref="Z99:AM99">
    <cfRule type="expression" dxfId="3734" priority="135">
      <formula>AND(Z99="",BA98=1)</formula>
    </cfRule>
  </conditionalFormatting>
  <conditionalFormatting sqref="J98:M98">
    <cfRule type="expression" dxfId="3733" priority="134">
      <formula>OR(F98=2,F98=3)</formula>
    </cfRule>
  </conditionalFormatting>
  <conditionalFormatting sqref="I99:P99">
    <cfRule type="expression" dxfId="3732" priority="133">
      <formula>OR(F98=2,F98=3)</formula>
    </cfRule>
  </conditionalFormatting>
  <conditionalFormatting sqref="Z101:AM101">
    <cfRule type="expression" dxfId="3731" priority="132">
      <formula>AND(Z101="",BA100=1)</formula>
    </cfRule>
  </conditionalFormatting>
  <conditionalFormatting sqref="J100:M100">
    <cfRule type="expression" dxfId="3730" priority="131">
      <formula>OR(F100=2,F100=3)</formula>
    </cfRule>
  </conditionalFormatting>
  <conditionalFormatting sqref="I101:P101">
    <cfRule type="expression" dxfId="3729" priority="130">
      <formula>OR(F100=2,F100=3)</formula>
    </cfRule>
  </conditionalFormatting>
  <conditionalFormatting sqref="Z103:AM103">
    <cfRule type="expression" dxfId="3728" priority="129">
      <formula>AND(Z103="",BA102=1)</formula>
    </cfRule>
  </conditionalFormatting>
  <conditionalFormatting sqref="J102:M102">
    <cfRule type="expression" dxfId="3727" priority="128">
      <formula>OR(F102=2,F102=3)</formula>
    </cfRule>
  </conditionalFormatting>
  <conditionalFormatting sqref="I103:P103">
    <cfRule type="expression" dxfId="3726" priority="127">
      <formula>OR(F102=2,F102=3)</formula>
    </cfRule>
  </conditionalFormatting>
  <conditionalFormatting sqref="Z105:AM105">
    <cfRule type="expression" dxfId="3725" priority="126">
      <formula>AND(Z105="",BA104=1)</formula>
    </cfRule>
  </conditionalFormatting>
  <conditionalFormatting sqref="J104:M104">
    <cfRule type="expression" dxfId="3724" priority="125">
      <formula>OR(F104=2,F104=3)</formula>
    </cfRule>
  </conditionalFormatting>
  <conditionalFormatting sqref="I105:P105">
    <cfRule type="expression" dxfId="3723" priority="124">
      <formula>OR(F104=2,F104=3)</formula>
    </cfRule>
  </conditionalFormatting>
  <conditionalFormatting sqref="Z107:AM107">
    <cfRule type="expression" dxfId="3722" priority="123">
      <formula>AND(Z107="",BA106=1)</formula>
    </cfRule>
  </conditionalFormatting>
  <conditionalFormatting sqref="J106:M106">
    <cfRule type="expression" dxfId="3721" priority="122">
      <formula>OR(F106=2,F106=3)</formula>
    </cfRule>
  </conditionalFormatting>
  <conditionalFormatting sqref="I107:P107">
    <cfRule type="expression" dxfId="3720" priority="121">
      <formula>OR(F106=2,F106=3)</formula>
    </cfRule>
  </conditionalFormatting>
  <conditionalFormatting sqref="Z109:AM109">
    <cfRule type="expression" dxfId="3719" priority="120">
      <formula>AND(Z109="",BA108=1)</formula>
    </cfRule>
  </conditionalFormatting>
  <conditionalFormatting sqref="J108:M108">
    <cfRule type="expression" dxfId="3718" priority="119">
      <formula>OR(F108=2,F108=3)</formula>
    </cfRule>
  </conditionalFormatting>
  <conditionalFormatting sqref="I109:P109">
    <cfRule type="expression" dxfId="3717" priority="118">
      <formula>OR(F108=2,F108=3)</formula>
    </cfRule>
  </conditionalFormatting>
  <conditionalFormatting sqref="Z111:AM111">
    <cfRule type="expression" dxfId="3716" priority="117">
      <formula>AND(Z111="",BA110=1)</formula>
    </cfRule>
  </conditionalFormatting>
  <conditionalFormatting sqref="J110:M110">
    <cfRule type="expression" dxfId="3715" priority="116">
      <formula>OR(F110=2,F110=3)</formula>
    </cfRule>
  </conditionalFormatting>
  <conditionalFormatting sqref="I111:P111">
    <cfRule type="expression" dxfId="3714" priority="115">
      <formula>OR(F110=2,F110=3)</formula>
    </cfRule>
  </conditionalFormatting>
  <conditionalFormatting sqref="Z113:AM113">
    <cfRule type="expression" dxfId="3713" priority="114">
      <formula>AND(Z113="",BA112=1)</formula>
    </cfRule>
  </conditionalFormatting>
  <conditionalFormatting sqref="J112:M112">
    <cfRule type="expression" dxfId="3712" priority="113">
      <formula>OR(F112=2,F112=3)</formula>
    </cfRule>
  </conditionalFormatting>
  <conditionalFormatting sqref="I113:P113">
    <cfRule type="expression" dxfId="3711" priority="112">
      <formula>OR(F112=2,F112=3)</formula>
    </cfRule>
  </conditionalFormatting>
  <conditionalFormatting sqref="Z115:AM115">
    <cfRule type="expression" dxfId="3710" priority="111">
      <formula>AND(Z115="",BA114=1)</formula>
    </cfRule>
  </conditionalFormatting>
  <conditionalFormatting sqref="J114:M114">
    <cfRule type="expression" dxfId="3709" priority="110">
      <formula>OR(F114=2,F114=3)</formula>
    </cfRule>
  </conditionalFormatting>
  <conditionalFormatting sqref="I115:P115">
    <cfRule type="expression" dxfId="3708" priority="109">
      <formula>OR(F114=2,F114=3)</formula>
    </cfRule>
  </conditionalFormatting>
  <conditionalFormatting sqref="Z117:AM117">
    <cfRule type="expression" dxfId="3707" priority="108">
      <formula>AND(Z117="",BA116=1)</formula>
    </cfRule>
  </conditionalFormatting>
  <conditionalFormatting sqref="J116:M116">
    <cfRule type="expression" dxfId="3706" priority="107">
      <formula>OR(F116=2,F116=3)</formula>
    </cfRule>
  </conditionalFormatting>
  <conditionalFormatting sqref="I117:P117">
    <cfRule type="expression" dxfId="3705" priority="106">
      <formula>OR(F116=2,F116=3)</formula>
    </cfRule>
  </conditionalFormatting>
  <conditionalFormatting sqref="Z119:AM119">
    <cfRule type="expression" dxfId="3704" priority="105">
      <formula>AND(Z119="",BA118=1)</formula>
    </cfRule>
  </conditionalFormatting>
  <conditionalFormatting sqref="J118:M118">
    <cfRule type="expression" dxfId="3703" priority="104">
      <formula>OR(F118=2,F118=3)</formula>
    </cfRule>
  </conditionalFormatting>
  <conditionalFormatting sqref="I119:P119">
    <cfRule type="expression" dxfId="3702" priority="103">
      <formula>OR(F118=2,F118=3)</formula>
    </cfRule>
  </conditionalFormatting>
  <conditionalFormatting sqref="Z121:AM121">
    <cfRule type="expression" dxfId="3701" priority="102">
      <formula>AND(Z121="",BA120=1)</formula>
    </cfRule>
  </conditionalFormatting>
  <conditionalFormatting sqref="J120:M120">
    <cfRule type="expression" dxfId="3700" priority="101">
      <formula>OR(F120=2,F120=3)</formula>
    </cfRule>
  </conditionalFormatting>
  <conditionalFormatting sqref="I121:P121">
    <cfRule type="expression" dxfId="3699" priority="100">
      <formula>OR(F120=2,F120=3)</formula>
    </cfRule>
  </conditionalFormatting>
  <conditionalFormatting sqref="Z123:AM123">
    <cfRule type="expression" dxfId="3698" priority="99">
      <formula>AND(Z123="",BA122=1)</formula>
    </cfRule>
  </conditionalFormatting>
  <conditionalFormatting sqref="J122:M122">
    <cfRule type="expression" dxfId="3697" priority="98">
      <formula>OR(F122=2,F122=3)</formula>
    </cfRule>
  </conditionalFormatting>
  <conditionalFormatting sqref="I123:P123">
    <cfRule type="expression" dxfId="3696" priority="97">
      <formula>OR(F122=2,F122=3)</formula>
    </cfRule>
  </conditionalFormatting>
  <conditionalFormatting sqref="Z125:AM125">
    <cfRule type="expression" dxfId="3695" priority="96">
      <formula>AND(Z125="",BA124=1)</formula>
    </cfRule>
  </conditionalFormatting>
  <conditionalFormatting sqref="J124:M124">
    <cfRule type="expression" dxfId="3694" priority="95">
      <formula>OR(F124=2,F124=3)</formula>
    </cfRule>
  </conditionalFormatting>
  <conditionalFormatting sqref="I125:P125">
    <cfRule type="expression" dxfId="3693" priority="94">
      <formula>OR(F124=2,F124=3)</formula>
    </cfRule>
  </conditionalFormatting>
  <conditionalFormatting sqref="Z127:AM127">
    <cfRule type="expression" dxfId="3692" priority="93">
      <formula>AND(Z127="",BA126=1)</formula>
    </cfRule>
  </conditionalFormatting>
  <conditionalFormatting sqref="J126:M126">
    <cfRule type="expression" dxfId="3691" priority="92">
      <formula>OR(F126=2,F126=3)</formula>
    </cfRule>
  </conditionalFormatting>
  <conditionalFormatting sqref="I127:P127">
    <cfRule type="expression" dxfId="3690" priority="91">
      <formula>OR(F126=2,F126=3)</formula>
    </cfRule>
  </conditionalFormatting>
  <conditionalFormatting sqref="Z142:AM142">
    <cfRule type="expression" dxfId="3689" priority="90">
      <formula>AND(Z142="",BA141=1)</formula>
    </cfRule>
  </conditionalFormatting>
  <conditionalFormatting sqref="J141:M141">
    <cfRule type="expression" dxfId="3688" priority="89">
      <formula>OR(F141=2,F141=3)</formula>
    </cfRule>
  </conditionalFormatting>
  <conditionalFormatting sqref="I142:P142">
    <cfRule type="expression" dxfId="3687" priority="88">
      <formula>OR(F141=2,F141=3)</formula>
    </cfRule>
  </conditionalFormatting>
  <conditionalFormatting sqref="Z144:AM144">
    <cfRule type="expression" dxfId="3686" priority="87">
      <formula>AND(Z144="",BA143=1)</formula>
    </cfRule>
  </conditionalFormatting>
  <conditionalFormatting sqref="J143:M143">
    <cfRule type="expression" dxfId="3685" priority="86">
      <formula>OR(F143=2,F143=3)</formula>
    </cfRule>
  </conditionalFormatting>
  <conditionalFormatting sqref="I144:P144">
    <cfRule type="expression" dxfId="3684" priority="85">
      <formula>OR(F143=2,F143=3)</formula>
    </cfRule>
  </conditionalFormatting>
  <conditionalFormatting sqref="Z146:AM146">
    <cfRule type="expression" dxfId="3683" priority="84">
      <formula>AND(Z146="",BA145=1)</formula>
    </cfRule>
  </conditionalFormatting>
  <conditionalFormatting sqref="J145:M145">
    <cfRule type="expression" dxfId="3682" priority="83">
      <formula>OR(F145=2,F145=3)</formula>
    </cfRule>
  </conditionalFormatting>
  <conditionalFormatting sqref="I146:P146">
    <cfRule type="expression" dxfId="3681" priority="82">
      <formula>OR(F145=2,F145=3)</formula>
    </cfRule>
  </conditionalFormatting>
  <conditionalFormatting sqref="Z148:AM148">
    <cfRule type="expression" dxfId="3680" priority="81">
      <formula>AND(Z148="",BA147=1)</formula>
    </cfRule>
  </conditionalFormatting>
  <conditionalFormatting sqref="J147:M147">
    <cfRule type="expression" dxfId="3679" priority="80">
      <formula>OR(F147=2,F147=3)</formula>
    </cfRule>
  </conditionalFormatting>
  <conditionalFormatting sqref="I148:P148">
    <cfRule type="expression" dxfId="3678" priority="79">
      <formula>OR(F147=2,F147=3)</formula>
    </cfRule>
  </conditionalFormatting>
  <conditionalFormatting sqref="Z150:AM150">
    <cfRule type="expression" dxfId="3677" priority="78">
      <formula>AND(Z150="",BA149=1)</formula>
    </cfRule>
  </conditionalFormatting>
  <conditionalFormatting sqref="J149:M149">
    <cfRule type="expression" dxfId="3676" priority="77">
      <formula>OR(F149=2,F149=3)</formula>
    </cfRule>
  </conditionalFormatting>
  <conditionalFormatting sqref="I150:P150">
    <cfRule type="expression" dxfId="3675" priority="76">
      <formula>OR(F149=2,F149=3)</formula>
    </cfRule>
  </conditionalFormatting>
  <conditionalFormatting sqref="Z152:AM152">
    <cfRule type="expression" dxfId="3674" priority="75">
      <formula>AND(Z152="",BA151=1)</formula>
    </cfRule>
  </conditionalFormatting>
  <conditionalFormatting sqref="J151:M151">
    <cfRule type="expression" dxfId="3673" priority="74">
      <formula>OR(F151=2,F151=3)</formula>
    </cfRule>
  </conditionalFormatting>
  <conditionalFormatting sqref="I152:P152">
    <cfRule type="expression" dxfId="3672" priority="73">
      <formula>OR(F151=2,F151=3)</formula>
    </cfRule>
  </conditionalFormatting>
  <conditionalFormatting sqref="Z154:AM154">
    <cfRule type="expression" dxfId="3671" priority="72">
      <formula>AND(Z154="",BA153=1)</formula>
    </cfRule>
  </conditionalFormatting>
  <conditionalFormatting sqref="J153:M153">
    <cfRule type="expression" dxfId="3670" priority="71">
      <formula>OR(F153=2,F153=3)</formula>
    </cfRule>
  </conditionalFormatting>
  <conditionalFormatting sqref="I154:P154">
    <cfRule type="expression" dxfId="3669" priority="70">
      <formula>OR(F153=2,F153=3)</formula>
    </cfRule>
  </conditionalFormatting>
  <conditionalFormatting sqref="Z156:AM156">
    <cfRule type="expression" dxfId="3668" priority="69">
      <formula>AND(Z156="",BA155=1)</formula>
    </cfRule>
  </conditionalFormatting>
  <conditionalFormatting sqref="J155:M155">
    <cfRule type="expression" dxfId="3667" priority="68">
      <formula>OR(F155=2,F155=3)</formula>
    </cfRule>
  </conditionalFormatting>
  <conditionalFormatting sqref="I156:P156">
    <cfRule type="expression" dxfId="3666" priority="67">
      <formula>OR(F155=2,F155=3)</formula>
    </cfRule>
  </conditionalFormatting>
  <conditionalFormatting sqref="Z158:AM158">
    <cfRule type="expression" dxfId="3665" priority="66">
      <formula>AND(Z158="",BA157=1)</formula>
    </cfRule>
  </conditionalFormatting>
  <conditionalFormatting sqref="J157:M157">
    <cfRule type="expression" dxfId="3664" priority="65">
      <formula>OR(F157=2,F157=3)</formula>
    </cfRule>
  </conditionalFormatting>
  <conditionalFormatting sqref="I158:P158">
    <cfRule type="expression" dxfId="3663" priority="64">
      <formula>OR(F157=2,F157=3)</formula>
    </cfRule>
  </conditionalFormatting>
  <conditionalFormatting sqref="Z160:AM160">
    <cfRule type="expression" dxfId="3662" priority="63">
      <formula>AND(Z160="",BA159=1)</formula>
    </cfRule>
  </conditionalFormatting>
  <conditionalFormatting sqref="J159:M159">
    <cfRule type="expression" dxfId="3661" priority="62">
      <formula>OR(F159=2,F159=3)</formula>
    </cfRule>
  </conditionalFormatting>
  <conditionalFormatting sqref="I160:P160">
    <cfRule type="expression" dxfId="3660" priority="61">
      <formula>OR(F159=2,F159=3)</formula>
    </cfRule>
  </conditionalFormatting>
  <conditionalFormatting sqref="Z162:AM162">
    <cfRule type="expression" dxfId="3659" priority="60">
      <formula>AND(Z162="",BA161=1)</formula>
    </cfRule>
  </conditionalFormatting>
  <conditionalFormatting sqref="J161:M161">
    <cfRule type="expression" dxfId="3658" priority="59">
      <formula>OR(F161=2,F161=3)</formula>
    </cfRule>
  </conditionalFormatting>
  <conditionalFormatting sqref="I162:P162">
    <cfRule type="expression" dxfId="3657" priority="58">
      <formula>OR(F161=2,F161=3)</formula>
    </cfRule>
  </conditionalFormatting>
  <conditionalFormatting sqref="Z164:AM164">
    <cfRule type="expression" dxfId="3656" priority="57">
      <formula>AND(Z164="",BA163=1)</formula>
    </cfRule>
  </conditionalFormatting>
  <conditionalFormatting sqref="J163:M163">
    <cfRule type="expression" dxfId="3655" priority="56">
      <formula>OR(F163=2,F163=3)</formula>
    </cfRule>
  </conditionalFormatting>
  <conditionalFormatting sqref="I164:P164">
    <cfRule type="expression" dxfId="3654" priority="55">
      <formula>OR(F163=2,F163=3)</formula>
    </cfRule>
  </conditionalFormatting>
  <conditionalFormatting sqref="Z166:AM166">
    <cfRule type="expression" dxfId="3653" priority="54">
      <formula>AND(Z166="",BA165=1)</formula>
    </cfRule>
  </conditionalFormatting>
  <conditionalFormatting sqref="J165:M165">
    <cfRule type="expression" dxfId="3652" priority="53">
      <formula>OR(F165=2,F165=3)</formula>
    </cfRule>
  </conditionalFormatting>
  <conditionalFormatting sqref="I166:P166">
    <cfRule type="expression" dxfId="3651" priority="52">
      <formula>OR(F165=2,F165=3)</formula>
    </cfRule>
  </conditionalFormatting>
  <conditionalFormatting sqref="Z168:AM168">
    <cfRule type="expression" dxfId="3650" priority="51">
      <formula>AND(Z168="",BA167=1)</formula>
    </cfRule>
  </conditionalFormatting>
  <conditionalFormatting sqref="J167:M167">
    <cfRule type="expression" dxfId="3649" priority="50">
      <formula>OR(F167=2,F167=3)</formula>
    </cfRule>
  </conditionalFormatting>
  <conditionalFormatting sqref="I168:P168">
    <cfRule type="expression" dxfId="3648" priority="49">
      <formula>OR(F167=2,F167=3)</formula>
    </cfRule>
  </conditionalFormatting>
  <conditionalFormatting sqref="Z170:AM170">
    <cfRule type="expression" dxfId="3647" priority="48">
      <formula>AND(Z170="",BA169=1)</formula>
    </cfRule>
  </conditionalFormatting>
  <conditionalFormatting sqref="J169:M169">
    <cfRule type="expression" dxfId="3646" priority="47">
      <formula>OR(F169=2,F169=3)</formula>
    </cfRule>
  </conditionalFormatting>
  <conditionalFormatting sqref="I170:P170">
    <cfRule type="expression" dxfId="3645" priority="46">
      <formula>OR(F169=2,F169=3)</formula>
    </cfRule>
  </conditionalFormatting>
  <conditionalFormatting sqref="Z56:AM56">
    <cfRule type="expression" dxfId="3644" priority="45">
      <formula>AND(Z56="",BA55=1)</formula>
    </cfRule>
  </conditionalFormatting>
  <conditionalFormatting sqref="J55:M55">
    <cfRule type="expression" dxfId="3643" priority="44">
      <formula>OR(F55=2,F55=3)</formula>
    </cfRule>
  </conditionalFormatting>
  <conditionalFormatting sqref="I56:P56">
    <cfRule type="expression" dxfId="3642" priority="43">
      <formula>OR(F55=2,F55=3)</formula>
    </cfRule>
  </conditionalFormatting>
  <conditionalFormatting sqref="Z58:AM58">
    <cfRule type="expression" dxfId="3641" priority="42">
      <formula>AND(Z58="",BA57=1)</formula>
    </cfRule>
  </conditionalFormatting>
  <conditionalFormatting sqref="J57:M57">
    <cfRule type="expression" dxfId="3640" priority="41">
      <formula>OR(F57=2,F57=3)</formula>
    </cfRule>
  </conditionalFormatting>
  <conditionalFormatting sqref="I58:P58">
    <cfRule type="expression" dxfId="3639" priority="40">
      <formula>OR(F57=2,F57=3)</formula>
    </cfRule>
  </conditionalFormatting>
  <conditionalFormatting sqref="Z60:AM60">
    <cfRule type="expression" dxfId="3638" priority="39">
      <formula>AND(Z60="",BA59=1)</formula>
    </cfRule>
  </conditionalFormatting>
  <conditionalFormatting sqref="J59:M59">
    <cfRule type="expression" dxfId="3637" priority="38">
      <formula>OR(F59=2,F59=3)</formula>
    </cfRule>
  </conditionalFormatting>
  <conditionalFormatting sqref="I60:P60">
    <cfRule type="expression" dxfId="3636" priority="37">
      <formula>OR(F59=2,F59=3)</formula>
    </cfRule>
  </conditionalFormatting>
  <conditionalFormatting sqref="Z62:AM62">
    <cfRule type="expression" dxfId="3635" priority="36">
      <formula>AND(Z62="",BA61=1)</formula>
    </cfRule>
  </conditionalFormatting>
  <conditionalFormatting sqref="J61:M61">
    <cfRule type="expression" dxfId="3634" priority="35">
      <formula>OR(F61=2,F61=3)</formula>
    </cfRule>
  </conditionalFormatting>
  <conditionalFormatting sqref="I62:P62">
    <cfRule type="expression" dxfId="3633" priority="34">
      <formula>OR(F61=2,F61=3)</formula>
    </cfRule>
  </conditionalFormatting>
  <conditionalFormatting sqref="Z64:AM64">
    <cfRule type="expression" dxfId="3632" priority="33">
      <formula>AND(Z64="",BA63=1)</formula>
    </cfRule>
  </conditionalFormatting>
  <conditionalFormatting sqref="J63:M63">
    <cfRule type="expression" dxfId="3631" priority="32">
      <formula>OR(F63=2,F63=3)</formula>
    </cfRule>
  </conditionalFormatting>
  <conditionalFormatting sqref="I64:P64">
    <cfRule type="expression" dxfId="3630" priority="31">
      <formula>OR(F63=2,F63=3)</formula>
    </cfRule>
  </conditionalFormatting>
  <conditionalFormatting sqref="Z66:AM66">
    <cfRule type="expression" dxfId="3629" priority="30">
      <formula>AND(Z66="",BA65=1)</formula>
    </cfRule>
  </conditionalFormatting>
  <conditionalFormatting sqref="J65:M65">
    <cfRule type="expression" dxfId="3628" priority="29">
      <formula>OR(F65=2,F65=3)</formula>
    </cfRule>
  </conditionalFormatting>
  <conditionalFormatting sqref="I66:P66">
    <cfRule type="expression" dxfId="3627" priority="28">
      <formula>OR(F65=2,F65=3)</formula>
    </cfRule>
  </conditionalFormatting>
  <conditionalFormatting sqref="Z68:AM68">
    <cfRule type="expression" dxfId="3626" priority="27">
      <formula>AND(Z68="",BA67=1)</formula>
    </cfRule>
  </conditionalFormatting>
  <conditionalFormatting sqref="J67:M67">
    <cfRule type="expression" dxfId="3625" priority="26">
      <formula>OR(F67=2,F67=3)</formula>
    </cfRule>
  </conditionalFormatting>
  <conditionalFormatting sqref="I68:P68">
    <cfRule type="expression" dxfId="3624" priority="25">
      <formula>OR(F67=2,F67=3)</formula>
    </cfRule>
  </conditionalFormatting>
  <conditionalFormatting sqref="Z70:AM70">
    <cfRule type="expression" dxfId="3623" priority="24">
      <formula>AND(Z70="",BA69=1)</formula>
    </cfRule>
  </conditionalFormatting>
  <conditionalFormatting sqref="J69:M69">
    <cfRule type="expression" dxfId="3622" priority="23">
      <formula>OR(F69=2,F69=3)</formula>
    </cfRule>
  </conditionalFormatting>
  <conditionalFormatting sqref="I70:P70">
    <cfRule type="expression" dxfId="3621" priority="22">
      <formula>OR(F69=2,F69=3)</formula>
    </cfRule>
  </conditionalFormatting>
  <conditionalFormatting sqref="Z72:AM72">
    <cfRule type="expression" dxfId="3620" priority="21">
      <formula>AND(Z72="",BA71=1)</formula>
    </cfRule>
  </conditionalFormatting>
  <conditionalFormatting sqref="J71:M71">
    <cfRule type="expression" dxfId="3619" priority="20">
      <formula>OR(F71=2,F71=3)</formula>
    </cfRule>
  </conditionalFormatting>
  <conditionalFormatting sqref="I72:P72">
    <cfRule type="expression" dxfId="3618" priority="19">
      <formula>OR(F71=2,F71=3)</formula>
    </cfRule>
  </conditionalFormatting>
  <conditionalFormatting sqref="Z74:AM74">
    <cfRule type="expression" dxfId="3617" priority="18">
      <formula>AND(Z74="",BA73=1)</formula>
    </cfRule>
  </conditionalFormatting>
  <conditionalFormatting sqref="J73:M73">
    <cfRule type="expression" dxfId="3616" priority="17">
      <formula>OR(F73=2,F73=3)</formula>
    </cfRule>
  </conditionalFormatting>
  <conditionalFormatting sqref="I74:P74">
    <cfRule type="expression" dxfId="3615" priority="16">
      <formula>OR(F73=2,F73=3)</formula>
    </cfRule>
  </conditionalFormatting>
  <conditionalFormatting sqref="Z76:AM76">
    <cfRule type="expression" dxfId="3614" priority="15">
      <formula>AND(Z76="",BA75=1)</formula>
    </cfRule>
  </conditionalFormatting>
  <conditionalFormatting sqref="J75:M75">
    <cfRule type="expression" dxfId="3613" priority="14">
      <formula>OR(F75=2,F75=3)</formula>
    </cfRule>
  </conditionalFormatting>
  <conditionalFormatting sqref="I76:P76">
    <cfRule type="expression" dxfId="3612" priority="13">
      <formula>OR(F75=2,F75=3)</formula>
    </cfRule>
  </conditionalFormatting>
  <conditionalFormatting sqref="Z78:AM78">
    <cfRule type="expression" dxfId="3611" priority="12">
      <formula>AND(Z78="",BA77=1)</formula>
    </cfRule>
  </conditionalFormatting>
  <conditionalFormatting sqref="J77:M77">
    <cfRule type="expression" dxfId="3610" priority="11">
      <formula>OR(F77=2,F77=3)</formula>
    </cfRule>
  </conditionalFormatting>
  <conditionalFormatting sqref="I78:P78">
    <cfRule type="expression" dxfId="3609" priority="10">
      <formula>OR(F77=2,F77=3)</formula>
    </cfRule>
  </conditionalFormatting>
  <conditionalFormatting sqref="Z80:AM80">
    <cfRule type="expression" dxfId="3608" priority="9">
      <formula>AND(Z80="",BA79=1)</formula>
    </cfRule>
  </conditionalFormatting>
  <conditionalFormatting sqref="J79:M79">
    <cfRule type="expression" dxfId="3607" priority="8">
      <formula>OR(F79=2,F79=3)</formula>
    </cfRule>
  </conditionalFormatting>
  <conditionalFormatting sqref="I80:P80">
    <cfRule type="expression" dxfId="3606" priority="7">
      <formula>OR(F79=2,F79=3)</formula>
    </cfRule>
  </conditionalFormatting>
  <conditionalFormatting sqref="Z82:AM82">
    <cfRule type="expression" dxfId="3605" priority="6">
      <formula>AND(Z82="",BA81=1)</formula>
    </cfRule>
  </conditionalFormatting>
  <conditionalFormatting sqref="J81:M81">
    <cfRule type="expression" dxfId="3604" priority="5">
      <formula>OR(F81=2,F81=3)</formula>
    </cfRule>
  </conditionalFormatting>
  <conditionalFormatting sqref="I82:P82">
    <cfRule type="expression" dxfId="3603" priority="4">
      <formula>OR(F81=2,F81=3)</formula>
    </cfRule>
  </conditionalFormatting>
  <conditionalFormatting sqref="Z84:AM84">
    <cfRule type="expression" dxfId="3602" priority="3">
      <formula>AND(Z84="",BA83=1)</formula>
    </cfRule>
  </conditionalFormatting>
  <conditionalFormatting sqref="J83:M83">
    <cfRule type="expression" dxfId="3601" priority="2">
      <formula>OR(F83=2,F83=3)</formula>
    </cfRule>
  </conditionalFormatting>
  <conditionalFormatting sqref="I84:P84">
    <cfRule type="expression" dxfId="360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3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3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3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300-000003000000}"/>
    <dataValidation type="whole" imeMode="off" allowBlank="1" showInputMessage="1" showErrorMessage="1" error="1~31までの数字をご入力ください。" sqref="B141:C170 B12:C41 B184:C213 B98:C127 B55:C84" xr:uid="{00000000-0002-0000-13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3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3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3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3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3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3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15</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01501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01502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01503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01504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01505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01506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01507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01508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01509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01510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01511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01512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01513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01514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01515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01516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01517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01518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01519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01520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01521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01522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01523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01524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01525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01526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01527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01528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01529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01530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01531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01532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01533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01534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01535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01536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01537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01538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01539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01540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01541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01542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01543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01544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01545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01546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01547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01548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01549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01550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01551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01552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01553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01554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01555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01556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01557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01558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01559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01560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01561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01562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01563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01564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01565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01566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01567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01568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01569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01570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01571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01572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01573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01574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01575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3599" priority="225">
      <formula>AND(Z13="",BA12=1)</formula>
    </cfRule>
  </conditionalFormatting>
  <conditionalFormatting sqref="J12:M12">
    <cfRule type="expression" dxfId="3598" priority="224">
      <formula>OR(F12=2,F12=3)</formula>
    </cfRule>
  </conditionalFormatting>
  <conditionalFormatting sqref="I13:P13">
    <cfRule type="expression" dxfId="3597" priority="223">
      <formula>OR(F12=2,F12=3)</formula>
    </cfRule>
  </conditionalFormatting>
  <conditionalFormatting sqref="Z15:AM15">
    <cfRule type="expression" dxfId="3596" priority="222">
      <formula>AND(Z15="",BA14=1)</formula>
    </cfRule>
  </conditionalFormatting>
  <conditionalFormatting sqref="J14:M14">
    <cfRule type="expression" dxfId="3595" priority="221">
      <formula>OR(F14=2,F14=3)</formula>
    </cfRule>
  </conditionalFormatting>
  <conditionalFormatting sqref="I15:P15">
    <cfRule type="expression" dxfId="3594" priority="220">
      <formula>OR(F14=2,F14=3)</formula>
    </cfRule>
  </conditionalFormatting>
  <conditionalFormatting sqref="Z17:AM17">
    <cfRule type="expression" dxfId="3593" priority="219">
      <formula>AND(Z17="",BA16=1)</formula>
    </cfRule>
  </conditionalFormatting>
  <conditionalFormatting sqref="J16:M16">
    <cfRule type="expression" dxfId="3592" priority="218">
      <formula>OR(F16=2,F16=3)</formula>
    </cfRule>
  </conditionalFormatting>
  <conditionalFormatting sqref="I17:P17">
    <cfRule type="expression" dxfId="3591" priority="217">
      <formula>OR(F16=2,F16=3)</formula>
    </cfRule>
  </conditionalFormatting>
  <conditionalFormatting sqref="Z19:AM19">
    <cfRule type="expression" dxfId="3590" priority="216">
      <formula>AND(Z19="",BA18=1)</formula>
    </cfRule>
  </conditionalFormatting>
  <conditionalFormatting sqref="J18:M18">
    <cfRule type="expression" dxfId="3589" priority="215">
      <formula>OR(F18=2,F18=3)</formula>
    </cfRule>
  </conditionalFormatting>
  <conditionalFormatting sqref="I19:P19">
    <cfRule type="expression" dxfId="3588" priority="214">
      <formula>OR(F18=2,F18=3)</formula>
    </cfRule>
  </conditionalFormatting>
  <conditionalFormatting sqref="Z21:AM21">
    <cfRule type="expression" dxfId="3587" priority="213">
      <formula>AND(Z21="",BA20=1)</formula>
    </cfRule>
  </conditionalFormatting>
  <conditionalFormatting sqref="J20:M20">
    <cfRule type="expression" dxfId="3586" priority="212">
      <formula>OR(F20=2,F20=3)</formula>
    </cfRule>
  </conditionalFormatting>
  <conditionalFormatting sqref="I21:P21">
    <cfRule type="expression" dxfId="3585" priority="211">
      <formula>OR(F20=2,F20=3)</formula>
    </cfRule>
  </conditionalFormatting>
  <conditionalFormatting sqref="Z23:AM23">
    <cfRule type="expression" dxfId="3584" priority="210">
      <formula>AND(Z23="",BA22=1)</formula>
    </cfRule>
  </conditionalFormatting>
  <conditionalFormatting sqref="J22:M22">
    <cfRule type="expression" dxfId="3583" priority="209">
      <formula>OR(F22=2,F22=3)</formula>
    </cfRule>
  </conditionalFormatting>
  <conditionalFormatting sqref="I23:P23">
    <cfRule type="expression" dxfId="3582" priority="208">
      <formula>OR(F22=2,F22=3)</formula>
    </cfRule>
  </conditionalFormatting>
  <conditionalFormatting sqref="Z25:AM25">
    <cfRule type="expression" dxfId="3581" priority="207">
      <formula>AND(Z25="",BA24=1)</formula>
    </cfRule>
  </conditionalFormatting>
  <conditionalFormatting sqref="J24:M24">
    <cfRule type="expression" dxfId="3580" priority="206">
      <formula>OR(F24=2,F24=3)</formula>
    </cfRule>
  </conditionalFormatting>
  <conditionalFormatting sqref="I25:P25">
    <cfRule type="expression" dxfId="3579" priority="205">
      <formula>OR(F24=2,F24=3)</formula>
    </cfRule>
  </conditionalFormatting>
  <conditionalFormatting sqref="Z27:AM27">
    <cfRule type="expression" dxfId="3578" priority="204">
      <formula>AND(Z27="",BA26=1)</formula>
    </cfRule>
  </conditionalFormatting>
  <conditionalFormatting sqref="J26:M26">
    <cfRule type="expression" dxfId="3577" priority="203">
      <formula>OR(F26=2,F26=3)</formula>
    </cfRule>
  </conditionalFormatting>
  <conditionalFormatting sqref="I27:P27">
    <cfRule type="expression" dxfId="3576" priority="202">
      <formula>OR(F26=2,F26=3)</formula>
    </cfRule>
  </conditionalFormatting>
  <conditionalFormatting sqref="Z29:AM29">
    <cfRule type="expression" dxfId="3575" priority="201">
      <formula>AND(Z29="",BA28=1)</formula>
    </cfRule>
  </conditionalFormatting>
  <conditionalFormatting sqref="J28:M28">
    <cfRule type="expression" dxfId="3574" priority="200">
      <formula>OR(F28=2,F28=3)</formula>
    </cfRule>
  </conditionalFormatting>
  <conditionalFormatting sqref="I29:P29">
    <cfRule type="expression" dxfId="3573" priority="199">
      <formula>OR(F28=2,F28=3)</formula>
    </cfRule>
  </conditionalFormatting>
  <conditionalFormatting sqref="Z31:AM31">
    <cfRule type="expression" dxfId="3572" priority="198">
      <formula>AND(Z31="",BA30=1)</formula>
    </cfRule>
  </conditionalFormatting>
  <conditionalFormatting sqref="J30:M30">
    <cfRule type="expression" dxfId="3571" priority="197">
      <formula>OR(F30=2,F30=3)</formula>
    </cfRule>
  </conditionalFormatting>
  <conditionalFormatting sqref="I31:P31">
    <cfRule type="expression" dxfId="3570" priority="196">
      <formula>OR(F30=2,F30=3)</formula>
    </cfRule>
  </conditionalFormatting>
  <conditionalFormatting sqref="Z33:AM33">
    <cfRule type="expression" dxfId="3569" priority="195">
      <formula>AND(Z33="",BA32=1)</formula>
    </cfRule>
  </conditionalFormatting>
  <conditionalFormatting sqref="J32:M32">
    <cfRule type="expression" dxfId="3568" priority="194">
      <formula>OR(F32=2,F32=3)</formula>
    </cfRule>
  </conditionalFormatting>
  <conditionalFormatting sqref="I33:P33">
    <cfRule type="expression" dxfId="3567" priority="193">
      <formula>OR(F32=2,F32=3)</formula>
    </cfRule>
  </conditionalFormatting>
  <conditionalFormatting sqref="Z35:AM35">
    <cfRule type="expression" dxfId="3566" priority="192">
      <formula>AND(Z35="",BA34=1)</formula>
    </cfRule>
  </conditionalFormatting>
  <conditionalFormatting sqref="J34:M34">
    <cfRule type="expression" dxfId="3565" priority="191">
      <formula>OR(F34=2,F34=3)</formula>
    </cfRule>
  </conditionalFormatting>
  <conditionalFormatting sqref="I35:P35">
    <cfRule type="expression" dxfId="3564" priority="190">
      <formula>OR(F34=2,F34=3)</formula>
    </cfRule>
  </conditionalFormatting>
  <conditionalFormatting sqref="Z37:AM37">
    <cfRule type="expression" dxfId="3563" priority="189">
      <formula>AND(Z37="",BA36=1)</formula>
    </cfRule>
  </conditionalFormatting>
  <conditionalFormatting sqref="J36:M36">
    <cfRule type="expression" dxfId="3562" priority="188">
      <formula>OR(F36=2,F36=3)</formula>
    </cfRule>
  </conditionalFormatting>
  <conditionalFormatting sqref="I37:P37">
    <cfRule type="expression" dxfId="3561" priority="187">
      <formula>OR(F36=2,F36=3)</formula>
    </cfRule>
  </conditionalFormatting>
  <conditionalFormatting sqref="Z39:AM39">
    <cfRule type="expression" dxfId="3560" priority="186">
      <formula>AND(Z39="",BA38=1)</formula>
    </cfRule>
  </conditionalFormatting>
  <conditionalFormatting sqref="J38:M38">
    <cfRule type="expression" dxfId="3559" priority="185">
      <formula>OR(F38=2,F38=3)</formula>
    </cfRule>
  </conditionalFormatting>
  <conditionalFormatting sqref="I39:P39">
    <cfRule type="expression" dxfId="3558" priority="184">
      <formula>OR(F38=2,F38=3)</formula>
    </cfRule>
  </conditionalFormatting>
  <conditionalFormatting sqref="Z41:AM41">
    <cfRule type="expression" dxfId="3557" priority="183">
      <formula>AND(Z41="",BA40=1)</formula>
    </cfRule>
  </conditionalFormatting>
  <conditionalFormatting sqref="J40:M40">
    <cfRule type="expression" dxfId="3556" priority="182">
      <formula>OR(F40=2,F40=3)</formula>
    </cfRule>
  </conditionalFormatting>
  <conditionalFormatting sqref="I41:P41">
    <cfRule type="expression" dxfId="3555" priority="181">
      <formula>OR(F40=2,F40=3)</formula>
    </cfRule>
  </conditionalFormatting>
  <conditionalFormatting sqref="Z185:AM185">
    <cfRule type="expression" dxfId="3554" priority="180">
      <formula>AND(Z185="",BA184=1)</formula>
    </cfRule>
  </conditionalFormatting>
  <conditionalFormatting sqref="J184:M184">
    <cfRule type="expression" dxfId="3553" priority="179">
      <formula>OR(F184=2,F184=3)</formula>
    </cfRule>
  </conditionalFormatting>
  <conditionalFormatting sqref="I185:P185">
    <cfRule type="expression" dxfId="3552" priority="178">
      <formula>OR(F184=2,F184=3)</formula>
    </cfRule>
  </conditionalFormatting>
  <conditionalFormatting sqref="Z187:AM187">
    <cfRule type="expression" dxfId="3551" priority="177">
      <formula>AND(Z187="",BA186=1)</formula>
    </cfRule>
  </conditionalFormatting>
  <conditionalFormatting sqref="J186:M186">
    <cfRule type="expression" dxfId="3550" priority="176">
      <formula>OR(F186=2,F186=3)</formula>
    </cfRule>
  </conditionalFormatting>
  <conditionalFormatting sqref="I187:P187">
    <cfRule type="expression" dxfId="3549" priority="175">
      <formula>OR(F186=2,F186=3)</formula>
    </cfRule>
  </conditionalFormatting>
  <conditionalFormatting sqref="Z189:AM189">
    <cfRule type="expression" dxfId="3548" priority="174">
      <formula>AND(Z189="",BA188=1)</formula>
    </cfRule>
  </conditionalFormatting>
  <conditionalFormatting sqref="J188:M188">
    <cfRule type="expression" dxfId="3547" priority="173">
      <formula>OR(F188=2,F188=3)</formula>
    </cfRule>
  </conditionalFormatting>
  <conditionalFormatting sqref="I189:P189">
    <cfRule type="expression" dxfId="3546" priority="172">
      <formula>OR(F188=2,F188=3)</formula>
    </cfRule>
  </conditionalFormatting>
  <conditionalFormatting sqref="Z191:AM191">
    <cfRule type="expression" dxfId="3545" priority="171">
      <formula>AND(Z191="",BA190=1)</formula>
    </cfRule>
  </conditionalFormatting>
  <conditionalFormatting sqref="J190:M190">
    <cfRule type="expression" dxfId="3544" priority="170">
      <formula>OR(F190=2,F190=3)</formula>
    </cfRule>
  </conditionalFormatting>
  <conditionalFormatting sqref="I191:P191">
    <cfRule type="expression" dxfId="3543" priority="169">
      <formula>OR(F190=2,F190=3)</formula>
    </cfRule>
  </conditionalFormatting>
  <conditionalFormatting sqref="Z193:AM193">
    <cfRule type="expression" dxfId="3542" priority="168">
      <formula>AND(Z193="",BA192=1)</formula>
    </cfRule>
  </conditionalFormatting>
  <conditionalFormatting sqref="J192:M192">
    <cfRule type="expression" dxfId="3541" priority="167">
      <formula>OR(F192=2,F192=3)</formula>
    </cfRule>
  </conditionalFormatting>
  <conditionalFormatting sqref="I193:P193">
    <cfRule type="expression" dxfId="3540" priority="166">
      <formula>OR(F192=2,F192=3)</formula>
    </cfRule>
  </conditionalFormatting>
  <conditionalFormatting sqref="Z195:AM195">
    <cfRule type="expression" dxfId="3539" priority="165">
      <formula>AND(Z195="",BA194=1)</formula>
    </cfRule>
  </conditionalFormatting>
  <conditionalFormatting sqref="J194:M194">
    <cfRule type="expression" dxfId="3538" priority="164">
      <formula>OR(F194=2,F194=3)</formula>
    </cfRule>
  </conditionalFormatting>
  <conditionalFormatting sqref="I195:P195">
    <cfRule type="expression" dxfId="3537" priority="163">
      <formula>OR(F194=2,F194=3)</formula>
    </cfRule>
  </conditionalFormatting>
  <conditionalFormatting sqref="Z197:AM197">
    <cfRule type="expression" dxfId="3536" priority="162">
      <formula>AND(Z197="",BA196=1)</formula>
    </cfRule>
  </conditionalFormatting>
  <conditionalFormatting sqref="J196:M196">
    <cfRule type="expression" dxfId="3535" priority="161">
      <formula>OR(F196=2,F196=3)</formula>
    </cfRule>
  </conditionalFormatting>
  <conditionalFormatting sqref="I197:P197">
    <cfRule type="expression" dxfId="3534" priority="160">
      <formula>OR(F196=2,F196=3)</formula>
    </cfRule>
  </conditionalFormatting>
  <conditionalFormatting sqref="Z199:AM199">
    <cfRule type="expression" dxfId="3533" priority="159">
      <formula>AND(Z199="",BA198=1)</formula>
    </cfRule>
  </conditionalFormatting>
  <conditionalFormatting sqref="J198:M198">
    <cfRule type="expression" dxfId="3532" priority="158">
      <formula>OR(F198=2,F198=3)</formula>
    </cfRule>
  </conditionalFormatting>
  <conditionalFormatting sqref="I199:P199">
    <cfRule type="expression" dxfId="3531" priority="157">
      <formula>OR(F198=2,F198=3)</formula>
    </cfRule>
  </conditionalFormatting>
  <conditionalFormatting sqref="Z201:AM201">
    <cfRule type="expression" dxfId="3530" priority="156">
      <formula>AND(Z201="",BA200=1)</formula>
    </cfRule>
  </conditionalFormatting>
  <conditionalFormatting sqref="J200:M200">
    <cfRule type="expression" dxfId="3529" priority="155">
      <formula>OR(F200=2,F200=3)</formula>
    </cfRule>
  </conditionalFormatting>
  <conditionalFormatting sqref="I201:P201">
    <cfRule type="expression" dxfId="3528" priority="154">
      <formula>OR(F200=2,F200=3)</formula>
    </cfRule>
  </conditionalFormatting>
  <conditionalFormatting sqref="Z203:AM203">
    <cfRule type="expression" dxfId="3527" priority="153">
      <formula>AND(Z203="",BA202=1)</formula>
    </cfRule>
  </conditionalFormatting>
  <conditionalFormatting sqref="J202:M202">
    <cfRule type="expression" dxfId="3526" priority="152">
      <formula>OR(F202=2,F202=3)</formula>
    </cfRule>
  </conditionalFormatting>
  <conditionalFormatting sqref="I203:P203">
    <cfRule type="expression" dxfId="3525" priority="151">
      <formula>OR(F202=2,F202=3)</formula>
    </cfRule>
  </conditionalFormatting>
  <conditionalFormatting sqref="Z205:AM205">
    <cfRule type="expression" dxfId="3524" priority="150">
      <formula>AND(Z205="",BA204=1)</formula>
    </cfRule>
  </conditionalFormatting>
  <conditionalFormatting sqref="J204:M204">
    <cfRule type="expression" dxfId="3523" priority="149">
      <formula>OR(F204=2,F204=3)</formula>
    </cfRule>
  </conditionalFormatting>
  <conditionalFormatting sqref="I205:P205">
    <cfRule type="expression" dxfId="3522" priority="148">
      <formula>OR(F204=2,F204=3)</formula>
    </cfRule>
  </conditionalFormatting>
  <conditionalFormatting sqref="Z207:AM207">
    <cfRule type="expression" dxfId="3521" priority="147">
      <formula>AND(Z207="",BA206=1)</formula>
    </cfRule>
  </conditionalFormatting>
  <conditionalFormatting sqref="J206:M206">
    <cfRule type="expression" dxfId="3520" priority="146">
      <formula>OR(F206=2,F206=3)</formula>
    </cfRule>
  </conditionalFormatting>
  <conditionalFormatting sqref="I207:P207">
    <cfRule type="expression" dxfId="3519" priority="145">
      <formula>OR(F206=2,F206=3)</formula>
    </cfRule>
  </conditionalFormatting>
  <conditionalFormatting sqref="Z209:AM209">
    <cfRule type="expression" dxfId="3518" priority="144">
      <formula>AND(Z209="",BA208=1)</formula>
    </cfRule>
  </conditionalFormatting>
  <conditionalFormatting sqref="J208:M208">
    <cfRule type="expression" dxfId="3517" priority="143">
      <formula>OR(F208=2,F208=3)</formula>
    </cfRule>
  </conditionalFormatting>
  <conditionalFormatting sqref="I209:P209">
    <cfRule type="expression" dxfId="3516" priority="142">
      <formula>OR(F208=2,F208=3)</formula>
    </cfRule>
  </conditionalFormatting>
  <conditionalFormatting sqref="Z211:AM211">
    <cfRule type="expression" dxfId="3515" priority="141">
      <formula>AND(Z211="",BA210=1)</formula>
    </cfRule>
  </conditionalFormatting>
  <conditionalFormatting sqref="J210:M210">
    <cfRule type="expression" dxfId="3514" priority="140">
      <formula>OR(F210=2,F210=3)</formula>
    </cfRule>
  </conditionalFormatting>
  <conditionalFormatting sqref="I211:P211">
    <cfRule type="expression" dxfId="3513" priority="139">
      <formula>OR(F210=2,F210=3)</formula>
    </cfRule>
  </conditionalFormatting>
  <conditionalFormatting sqref="Z213:AM213">
    <cfRule type="expression" dxfId="3512" priority="138">
      <formula>AND(Z213="",BA212=1)</formula>
    </cfRule>
  </conditionalFormatting>
  <conditionalFormatting sqref="J212:M212">
    <cfRule type="expression" dxfId="3511" priority="137">
      <formula>OR(F212=2,F212=3)</formula>
    </cfRule>
  </conditionalFormatting>
  <conditionalFormatting sqref="I213:P213">
    <cfRule type="expression" dxfId="3510" priority="136">
      <formula>OR(F212=2,F212=3)</formula>
    </cfRule>
  </conditionalFormatting>
  <conditionalFormatting sqref="Z99:AM99">
    <cfRule type="expression" dxfId="3509" priority="135">
      <formula>AND(Z99="",BA98=1)</formula>
    </cfRule>
  </conditionalFormatting>
  <conditionalFormatting sqref="J98:M98">
    <cfRule type="expression" dxfId="3508" priority="134">
      <formula>OR(F98=2,F98=3)</formula>
    </cfRule>
  </conditionalFormatting>
  <conditionalFormatting sqref="I99:P99">
    <cfRule type="expression" dxfId="3507" priority="133">
      <formula>OR(F98=2,F98=3)</formula>
    </cfRule>
  </conditionalFormatting>
  <conditionalFormatting sqref="Z101:AM101">
    <cfRule type="expression" dxfId="3506" priority="132">
      <formula>AND(Z101="",BA100=1)</formula>
    </cfRule>
  </conditionalFormatting>
  <conditionalFormatting sqref="J100:M100">
    <cfRule type="expression" dxfId="3505" priority="131">
      <formula>OR(F100=2,F100=3)</formula>
    </cfRule>
  </conditionalFormatting>
  <conditionalFormatting sqref="I101:P101">
    <cfRule type="expression" dxfId="3504" priority="130">
      <formula>OR(F100=2,F100=3)</formula>
    </cfRule>
  </conditionalFormatting>
  <conditionalFormatting sqref="Z103:AM103">
    <cfRule type="expression" dxfId="3503" priority="129">
      <formula>AND(Z103="",BA102=1)</formula>
    </cfRule>
  </conditionalFormatting>
  <conditionalFormatting sqref="J102:M102">
    <cfRule type="expression" dxfId="3502" priority="128">
      <formula>OR(F102=2,F102=3)</formula>
    </cfRule>
  </conditionalFormatting>
  <conditionalFormatting sqref="I103:P103">
    <cfRule type="expression" dxfId="3501" priority="127">
      <formula>OR(F102=2,F102=3)</formula>
    </cfRule>
  </conditionalFormatting>
  <conditionalFormatting sqref="Z105:AM105">
    <cfRule type="expression" dxfId="3500" priority="126">
      <formula>AND(Z105="",BA104=1)</formula>
    </cfRule>
  </conditionalFormatting>
  <conditionalFormatting sqref="J104:M104">
    <cfRule type="expression" dxfId="3499" priority="125">
      <formula>OR(F104=2,F104=3)</formula>
    </cfRule>
  </conditionalFormatting>
  <conditionalFormatting sqref="I105:P105">
    <cfRule type="expression" dxfId="3498" priority="124">
      <formula>OR(F104=2,F104=3)</formula>
    </cfRule>
  </conditionalFormatting>
  <conditionalFormatting sqref="Z107:AM107">
    <cfRule type="expression" dxfId="3497" priority="123">
      <formula>AND(Z107="",BA106=1)</formula>
    </cfRule>
  </conditionalFormatting>
  <conditionalFormatting sqref="J106:M106">
    <cfRule type="expression" dxfId="3496" priority="122">
      <formula>OR(F106=2,F106=3)</formula>
    </cfRule>
  </conditionalFormatting>
  <conditionalFormatting sqref="I107:P107">
    <cfRule type="expression" dxfId="3495" priority="121">
      <formula>OR(F106=2,F106=3)</formula>
    </cfRule>
  </conditionalFormatting>
  <conditionalFormatting sqref="Z109:AM109">
    <cfRule type="expression" dxfId="3494" priority="120">
      <formula>AND(Z109="",BA108=1)</formula>
    </cfRule>
  </conditionalFormatting>
  <conditionalFormatting sqref="J108:M108">
    <cfRule type="expression" dxfId="3493" priority="119">
      <formula>OR(F108=2,F108=3)</formula>
    </cfRule>
  </conditionalFormatting>
  <conditionalFormatting sqref="I109:P109">
    <cfRule type="expression" dxfId="3492" priority="118">
      <formula>OR(F108=2,F108=3)</formula>
    </cfRule>
  </conditionalFormatting>
  <conditionalFormatting sqref="Z111:AM111">
    <cfRule type="expression" dxfId="3491" priority="117">
      <formula>AND(Z111="",BA110=1)</formula>
    </cfRule>
  </conditionalFormatting>
  <conditionalFormatting sqref="J110:M110">
    <cfRule type="expression" dxfId="3490" priority="116">
      <formula>OR(F110=2,F110=3)</formula>
    </cfRule>
  </conditionalFormatting>
  <conditionalFormatting sqref="I111:P111">
    <cfRule type="expression" dxfId="3489" priority="115">
      <formula>OR(F110=2,F110=3)</formula>
    </cfRule>
  </conditionalFormatting>
  <conditionalFormatting sqref="Z113:AM113">
    <cfRule type="expression" dxfId="3488" priority="114">
      <formula>AND(Z113="",BA112=1)</formula>
    </cfRule>
  </conditionalFormatting>
  <conditionalFormatting sqref="J112:M112">
    <cfRule type="expression" dxfId="3487" priority="113">
      <formula>OR(F112=2,F112=3)</formula>
    </cfRule>
  </conditionalFormatting>
  <conditionalFormatting sqref="I113:P113">
    <cfRule type="expression" dxfId="3486" priority="112">
      <formula>OR(F112=2,F112=3)</formula>
    </cfRule>
  </conditionalFormatting>
  <conditionalFormatting sqref="Z115:AM115">
    <cfRule type="expression" dxfId="3485" priority="111">
      <formula>AND(Z115="",BA114=1)</formula>
    </cfRule>
  </conditionalFormatting>
  <conditionalFormatting sqref="J114:M114">
    <cfRule type="expression" dxfId="3484" priority="110">
      <formula>OR(F114=2,F114=3)</formula>
    </cfRule>
  </conditionalFormatting>
  <conditionalFormatting sqref="I115:P115">
    <cfRule type="expression" dxfId="3483" priority="109">
      <formula>OR(F114=2,F114=3)</formula>
    </cfRule>
  </conditionalFormatting>
  <conditionalFormatting sqref="Z117:AM117">
    <cfRule type="expression" dxfId="3482" priority="108">
      <formula>AND(Z117="",BA116=1)</formula>
    </cfRule>
  </conditionalFormatting>
  <conditionalFormatting sqref="J116:M116">
    <cfRule type="expression" dxfId="3481" priority="107">
      <formula>OR(F116=2,F116=3)</formula>
    </cfRule>
  </conditionalFormatting>
  <conditionalFormatting sqref="I117:P117">
    <cfRule type="expression" dxfId="3480" priority="106">
      <formula>OR(F116=2,F116=3)</formula>
    </cfRule>
  </conditionalFormatting>
  <conditionalFormatting sqref="Z119:AM119">
    <cfRule type="expression" dxfId="3479" priority="105">
      <formula>AND(Z119="",BA118=1)</formula>
    </cfRule>
  </conditionalFormatting>
  <conditionalFormatting sqref="J118:M118">
    <cfRule type="expression" dxfId="3478" priority="104">
      <formula>OR(F118=2,F118=3)</formula>
    </cfRule>
  </conditionalFormatting>
  <conditionalFormatting sqref="I119:P119">
    <cfRule type="expression" dxfId="3477" priority="103">
      <formula>OR(F118=2,F118=3)</formula>
    </cfRule>
  </conditionalFormatting>
  <conditionalFormatting sqref="Z121:AM121">
    <cfRule type="expression" dxfId="3476" priority="102">
      <formula>AND(Z121="",BA120=1)</formula>
    </cfRule>
  </conditionalFormatting>
  <conditionalFormatting sqref="J120:M120">
    <cfRule type="expression" dxfId="3475" priority="101">
      <formula>OR(F120=2,F120=3)</formula>
    </cfRule>
  </conditionalFormatting>
  <conditionalFormatting sqref="I121:P121">
    <cfRule type="expression" dxfId="3474" priority="100">
      <formula>OR(F120=2,F120=3)</formula>
    </cfRule>
  </conditionalFormatting>
  <conditionalFormatting sqref="Z123:AM123">
    <cfRule type="expression" dxfId="3473" priority="99">
      <formula>AND(Z123="",BA122=1)</formula>
    </cfRule>
  </conditionalFormatting>
  <conditionalFormatting sqref="J122:M122">
    <cfRule type="expression" dxfId="3472" priority="98">
      <formula>OR(F122=2,F122=3)</formula>
    </cfRule>
  </conditionalFormatting>
  <conditionalFormatting sqref="I123:P123">
    <cfRule type="expression" dxfId="3471" priority="97">
      <formula>OR(F122=2,F122=3)</formula>
    </cfRule>
  </conditionalFormatting>
  <conditionalFormatting sqref="Z125:AM125">
    <cfRule type="expression" dxfId="3470" priority="96">
      <formula>AND(Z125="",BA124=1)</formula>
    </cfRule>
  </conditionalFormatting>
  <conditionalFormatting sqref="J124:M124">
    <cfRule type="expression" dxfId="3469" priority="95">
      <formula>OR(F124=2,F124=3)</formula>
    </cfRule>
  </conditionalFormatting>
  <conditionalFormatting sqref="I125:P125">
    <cfRule type="expression" dxfId="3468" priority="94">
      <formula>OR(F124=2,F124=3)</formula>
    </cfRule>
  </conditionalFormatting>
  <conditionalFormatting sqref="Z127:AM127">
    <cfRule type="expression" dxfId="3467" priority="93">
      <formula>AND(Z127="",BA126=1)</formula>
    </cfRule>
  </conditionalFormatting>
  <conditionalFormatting sqref="J126:M126">
    <cfRule type="expression" dxfId="3466" priority="92">
      <formula>OR(F126=2,F126=3)</formula>
    </cfRule>
  </conditionalFormatting>
  <conditionalFormatting sqref="I127:P127">
    <cfRule type="expression" dxfId="3465" priority="91">
      <formula>OR(F126=2,F126=3)</formula>
    </cfRule>
  </conditionalFormatting>
  <conditionalFormatting sqref="Z142:AM142">
    <cfRule type="expression" dxfId="3464" priority="90">
      <formula>AND(Z142="",BA141=1)</formula>
    </cfRule>
  </conditionalFormatting>
  <conditionalFormatting sqref="J141:M141">
    <cfRule type="expression" dxfId="3463" priority="89">
      <formula>OR(F141=2,F141=3)</formula>
    </cfRule>
  </conditionalFormatting>
  <conditionalFormatting sqref="I142:P142">
    <cfRule type="expression" dxfId="3462" priority="88">
      <formula>OR(F141=2,F141=3)</formula>
    </cfRule>
  </conditionalFormatting>
  <conditionalFormatting sqref="Z144:AM144">
    <cfRule type="expression" dxfId="3461" priority="87">
      <formula>AND(Z144="",BA143=1)</formula>
    </cfRule>
  </conditionalFormatting>
  <conditionalFormatting sqref="J143:M143">
    <cfRule type="expression" dxfId="3460" priority="86">
      <formula>OR(F143=2,F143=3)</formula>
    </cfRule>
  </conditionalFormatting>
  <conditionalFormatting sqref="I144:P144">
    <cfRule type="expression" dxfId="3459" priority="85">
      <formula>OR(F143=2,F143=3)</formula>
    </cfRule>
  </conditionalFormatting>
  <conditionalFormatting sqref="Z146:AM146">
    <cfRule type="expression" dxfId="3458" priority="84">
      <formula>AND(Z146="",BA145=1)</formula>
    </cfRule>
  </conditionalFormatting>
  <conditionalFormatting sqref="J145:M145">
    <cfRule type="expression" dxfId="3457" priority="83">
      <formula>OR(F145=2,F145=3)</formula>
    </cfRule>
  </conditionalFormatting>
  <conditionalFormatting sqref="I146:P146">
    <cfRule type="expression" dxfId="3456" priority="82">
      <formula>OR(F145=2,F145=3)</formula>
    </cfRule>
  </conditionalFormatting>
  <conditionalFormatting sqref="Z148:AM148">
    <cfRule type="expression" dxfId="3455" priority="81">
      <formula>AND(Z148="",BA147=1)</formula>
    </cfRule>
  </conditionalFormatting>
  <conditionalFormatting sqref="J147:M147">
    <cfRule type="expression" dxfId="3454" priority="80">
      <formula>OR(F147=2,F147=3)</formula>
    </cfRule>
  </conditionalFormatting>
  <conditionalFormatting sqref="I148:P148">
    <cfRule type="expression" dxfId="3453" priority="79">
      <formula>OR(F147=2,F147=3)</formula>
    </cfRule>
  </conditionalFormatting>
  <conditionalFormatting sqref="Z150:AM150">
    <cfRule type="expression" dxfId="3452" priority="78">
      <formula>AND(Z150="",BA149=1)</formula>
    </cfRule>
  </conditionalFormatting>
  <conditionalFormatting sqref="J149:M149">
    <cfRule type="expression" dxfId="3451" priority="77">
      <formula>OR(F149=2,F149=3)</formula>
    </cfRule>
  </conditionalFormatting>
  <conditionalFormatting sqref="I150:P150">
    <cfRule type="expression" dxfId="3450" priority="76">
      <formula>OR(F149=2,F149=3)</formula>
    </cfRule>
  </conditionalFormatting>
  <conditionalFormatting sqref="Z152:AM152">
    <cfRule type="expression" dxfId="3449" priority="75">
      <formula>AND(Z152="",BA151=1)</formula>
    </cfRule>
  </conditionalFormatting>
  <conditionalFormatting sqref="J151:M151">
    <cfRule type="expression" dxfId="3448" priority="74">
      <formula>OR(F151=2,F151=3)</formula>
    </cfRule>
  </conditionalFormatting>
  <conditionalFormatting sqref="I152:P152">
    <cfRule type="expression" dxfId="3447" priority="73">
      <formula>OR(F151=2,F151=3)</formula>
    </cfRule>
  </conditionalFormatting>
  <conditionalFormatting sqref="Z154:AM154">
    <cfRule type="expression" dxfId="3446" priority="72">
      <formula>AND(Z154="",BA153=1)</formula>
    </cfRule>
  </conditionalFormatting>
  <conditionalFormatting sqref="J153:M153">
    <cfRule type="expression" dxfId="3445" priority="71">
      <formula>OR(F153=2,F153=3)</formula>
    </cfRule>
  </conditionalFormatting>
  <conditionalFormatting sqref="I154:P154">
    <cfRule type="expression" dxfId="3444" priority="70">
      <formula>OR(F153=2,F153=3)</formula>
    </cfRule>
  </conditionalFormatting>
  <conditionalFormatting sqref="Z156:AM156">
    <cfRule type="expression" dxfId="3443" priority="69">
      <formula>AND(Z156="",BA155=1)</formula>
    </cfRule>
  </conditionalFormatting>
  <conditionalFormatting sqref="J155:M155">
    <cfRule type="expression" dxfId="3442" priority="68">
      <formula>OR(F155=2,F155=3)</formula>
    </cfRule>
  </conditionalFormatting>
  <conditionalFormatting sqref="I156:P156">
    <cfRule type="expression" dxfId="3441" priority="67">
      <formula>OR(F155=2,F155=3)</formula>
    </cfRule>
  </conditionalFormatting>
  <conditionalFormatting sqref="Z158:AM158">
    <cfRule type="expression" dxfId="3440" priority="66">
      <formula>AND(Z158="",BA157=1)</formula>
    </cfRule>
  </conditionalFormatting>
  <conditionalFormatting sqref="J157:M157">
    <cfRule type="expression" dxfId="3439" priority="65">
      <formula>OR(F157=2,F157=3)</formula>
    </cfRule>
  </conditionalFormatting>
  <conditionalFormatting sqref="I158:P158">
    <cfRule type="expression" dxfId="3438" priority="64">
      <formula>OR(F157=2,F157=3)</formula>
    </cfRule>
  </conditionalFormatting>
  <conditionalFormatting sqref="Z160:AM160">
    <cfRule type="expression" dxfId="3437" priority="63">
      <formula>AND(Z160="",BA159=1)</formula>
    </cfRule>
  </conditionalFormatting>
  <conditionalFormatting sqref="J159:M159">
    <cfRule type="expression" dxfId="3436" priority="62">
      <formula>OR(F159=2,F159=3)</formula>
    </cfRule>
  </conditionalFormatting>
  <conditionalFormatting sqref="I160:P160">
    <cfRule type="expression" dxfId="3435" priority="61">
      <formula>OR(F159=2,F159=3)</formula>
    </cfRule>
  </conditionalFormatting>
  <conditionalFormatting sqref="Z162:AM162">
    <cfRule type="expression" dxfId="3434" priority="60">
      <formula>AND(Z162="",BA161=1)</formula>
    </cfRule>
  </conditionalFormatting>
  <conditionalFormatting sqref="J161:M161">
    <cfRule type="expression" dxfId="3433" priority="59">
      <formula>OR(F161=2,F161=3)</formula>
    </cfRule>
  </conditionalFormatting>
  <conditionalFormatting sqref="I162:P162">
    <cfRule type="expression" dxfId="3432" priority="58">
      <formula>OR(F161=2,F161=3)</formula>
    </cfRule>
  </conditionalFormatting>
  <conditionalFormatting sqref="Z164:AM164">
    <cfRule type="expression" dxfId="3431" priority="57">
      <formula>AND(Z164="",BA163=1)</formula>
    </cfRule>
  </conditionalFormatting>
  <conditionalFormatting sqref="J163:M163">
    <cfRule type="expression" dxfId="3430" priority="56">
      <formula>OR(F163=2,F163=3)</formula>
    </cfRule>
  </conditionalFormatting>
  <conditionalFormatting sqref="I164:P164">
    <cfRule type="expression" dxfId="3429" priority="55">
      <formula>OR(F163=2,F163=3)</formula>
    </cfRule>
  </conditionalFormatting>
  <conditionalFormatting sqref="Z166:AM166">
    <cfRule type="expression" dxfId="3428" priority="54">
      <formula>AND(Z166="",BA165=1)</formula>
    </cfRule>
  </conditionalFormatting>
  <conditionalFormatting sqref="J165:M165">
    <cfRule type="expression" dxfId="3427" priority="53">
      <formula>OR(F165=2,F165=3)</formula>
    </cfRule>
  </conditionalFormatting>
  <conditionalFormatting sqref="I166:P166">
    <cfRule type="expression" dxfId="3426" priority="52">
      <formula>OR(F165=2,F165=3)</formula>
    </cfRule>
  </conditionalFormatting>
  <conditionalFormatting sqref="Z168:AM168">
    <cfRule type="expression" dxfId="3425" priority="51">
      <formula>AND(Z168="",BA167=1)</formula>
    </cfRule>
  </conditionalFormatting>
  <conditionalFormatting sqref="J167:M167">
    <cfRule type="expression" dxfId="3424" priority="50">
      <formula>OR(F167=2,F167=3)</formula>
    </cfRule>
  </conditionalFormatting>
  <conditionalFormatting sqref="I168:P168">
    <cfRule type="expression" dxfId="3423" priority="49">
      <formula>OR(F167=2,F167=3)</formula>
    </cfRule>
  </conditionalFormatting>
  <conditionalFormatting sqref="Z170:AM170">
    <cfRule type="expression" dxfId="3422" priority="48">
      <formula>AND(Z170="",BA169=1)</formula>
    </cfRule>
  </conditionalFormatting>
  <conditionalFormatting sqref="J169:M169">
    <cfRule type="expression" dxfId="3421" priority="47">
      <formula>OR(F169=2,F169=3)</formula>
    </cfRule>
  </conditionalFormatting>
  <conditionalFormatting sqref="I170:P170">
    <cfRule type="expression" dxfId="3420" priority="46">
      <formula>OR(F169=2,F169=3)</formula>
    </cfRule>
  </conditionalFormatting>
  <conditionalFormatting sqref="Z56:AM56">
    <cfRule type="expression" dxfId="3419" priority="45">
      <formula>AND(Z56="",BA55=1)</formula>
    </cfRule>
  </conditionalFormatting>
  <conditionalFormatting sqref="J55:M55">
    <cfRule type="expression" dxfId="3418" priority="44">
      <formula>OR(F55=2,F55=3)</formula>
    </cfRule>
  </conditionalFormatting>
  <conditionalFormatting sqref="I56:P56">
    <cfRule type="expression" dxfId="3417" priority="43">
      <formula>OR(F55=2,F55=3)</formula>
    </cfRule>
  </conditionalFormatting>
  <conditionalFormatting sqref="Z58:AM58">
    <cfRule type="expression" dxfId="3416" priority="42">
      <formula>AND(Z58="",BA57=1)</formula>
    </cfRule>
  </conditionalFormatting>
  <conditionalFormatting sqref="J57:M57">
    <cfRule type="expression" dxfId="3415" priority="41">
      <formula>OR(F57=2,F57=3)</formula>
    </cfRule>
  </conditionalFormatting>
  <conditionalFormatting sqref="I58:P58">
    <cfRule type="expression" dxfId="3414" priority="40">
      <formula>OR(F57=2,F57=3)</formula>
    </cfRule>
  </conditionalFormatting>
  <conditionalFormatting sqref="Z60:AM60">
    <cfRule type="expression" dxfId="3413" priority="39">
      <formula>AND(Z60="",BA59=1)</formula>
    </cfRule>
  </conditionalFormatting>
  <conditionalFormatting sqref="J59:M59">
    <cfRule type="expression" dxfId="3412" priority="38">
      <formula>OR(F59=2,F59=3)</formula>
    </cfRule>
  </conditionalFormatting>
  <conditionalFormatting sqref="I60:P60">
    <cfRule type="expression" dxfId="3411" priority="37">
      <formula>OR(F59=2,F59=3)</formula>
    </cfRule>
  </conditionalFormatting>
  <conditionalFormatting sqref="Z62:AM62">
    <cfRule type="expression" dxfId="3410" priority="36">
      <formula>AND(Z62="",BA61=1)</formula>
    </cfRule>
  </conditionalFormatting>
  <conditionalFormatting sqref="J61:M61">
    <cfRule type="expression" dxfId="3409" priority="35">
      <formula>OR(F61=2,F61=3)</formula>
    </cfRule>
  </conditionalFormatting>
  <conditionalFormatting sqref="I62:P62">
    <cfRule type="expression" dxfId="3408" priority="34">
      <formula>OR(F61=2,F61=3)</formula>
    </cfRule>
  </conditionalFormatting>
  <conditionalFormatting sqref="Z64:AM64">
    <cfRule type="expression" dxfId="3407" priority="33">
      <formula>AND(Z64="",BA63=1)</formula>
    </cfRule>
  </conditionalFormatting>
  <conditionalFormatting sqref="J63:M63">
    <cfRule type="expression" dxfId="3406" priority="32">
      <formula>OR(F63=2,F63=3)</formula>
    </cfRule>
  </conditionalFormatting>
  <conditionalFormatting sqref="I64:P64">
    <cfRule type="expression" dxfId="3405" priority="31">
      <formula>OR(F63=2,F63=3)</formula>
    </cfRule>
  </conditionalFormatting>
  <conditionalFormatting sqref="Z66:AM66">
    <cfRule type="expression" dxfId="3404" priority="30">
      <formula>AND(Z66="",BA65=1)</formula>
    </cfRule>
  </conditionalFormatting>
  <conditionalFormatting sqref="J65:M65">
    <cfRule type="expression" dxfId="3403" priority="29">
      <formula>OR(F65=2,F65=3)</formula>
    </cfRule>
  </conditionalFormatting>
  <conditionalFormatting sqref="I66:P66">
    <cfRule type="expression" dxfId="3402" priority="28">
      <formula>OR(F65=2,F65=3)</formula>
    </cfRule>
  </conditionalFormatting>
  <conditionalFormatting sqref="Z68:AM68">
    <cfRule type="expression" dxfId="3401" priority="27">
      <formula>AND(Z68="",BA67=1)</formula>
    </cfRule>
  </conditionalFormatting>
  <conditionalFormatting sqref="J67:M67">
    <cfRule type="expression" dxfId="3400" priority="26">
      <formula>OR(F67=2,F67=3)</formula>
    </cfRule>
  </conditionalFormatting>
  <conditionalFormatting sqref="I68:P68">
    <cfRule type="expression" dxfId="3399" priority="25">
      <formula>OR(F67=2,F67=3)</formula>
    </cfRule>
  </conditionalFormatting>
  <conditionalFormatting sqref="Z70:AM70">
    <cfRule type="expression" dxfId="3398" priority="24">
      <formula>AND(Z70="",BA69=1)</formula>
    </cfRule>
  </conditionalFormatting>
  <conditionalFormatting sqref="J69:M69">
    <cfRule type="expression" dxfId="3397" priority="23">
      <formula>OR(F69=2,F69=3)</formula>
    </cfRule>
  </conditionalFormatting>
  <conditionalFormatting sqref="I70:P70">
    <cfRule type="expression" dxfId="3396" priority="22">
      <formula>OR(F69=2,F69=3)</formula>
    </cfRule>
  </conditionalFormatting>
  <conditionalFormatting sqref="Z72:AM72">
    <cfRule type="expression" dxfId="3395" priority="21">
      <formula>AND(Z72="",BA71=1)</formula>
    </cfRule>
  </conditionalFormatting>
  <conditionalFormatting sqref="J71:M71">
    <cfRule type="expression" dxfId="3394" priority="20">
      <formula>OR(F71=2,F71=3)</formula>
    </cfRule>
  </conditionalFormatting>
  <conditionalFormatting sqref="I72:P72">
    <cfRule type="expression" dxfId="3393" priority="19">
      <formula>OR(F71=2,F71=3)</formula>
    </cfRule>
  </conditionalFormatting>
  <conditionalFormatting sqref="Z74:AM74">
    <cfRule type="expression" dxfId="3392" priority="18">
      <formula>AND(Z74="",BA73=1)</formula>
    </cfRule>
  </conditionalFormatting>
  <conditionalFormatting sqref="J73:M73">
    <cfRule type="expression" dxfId="3391" priority="17">
      <formula>OR(F73=2,F73=3)</formula>
    </cfRule>
  </conditionalFormatting>
  <conditionalFormatting sqref="I74:P74">
    <cfRule type="expression" dxfId="3390" priority="16">
      <formula>OR(F73=2,F73=3)</formula>
    </cfRule>
  </conditionalFormatting>
  <conditionalFormatting sqref="Z76:AM76">
    <cfRule type="expression" dxfId="3389" priority="15">
      <formula>AND(Z76="",BA75=1)</formula>
    </cfRule>
  </conditionalFormatting>
  <conditionalFormatting sqref="J75:M75">
    <cfRule type="expression" dxfId="3388" priority="14">
      <formula>OR(F75=2,F75=3)</formula>
    </cfRule>
  </conditionalFormatting>
  <conditionalFormatting sqref="I76:P76">
    <cfRule type="expression" dxfId="3387" priority="13">
      <formula>OR(F75=2,F75=3)</formula>
    </cfRule>
  </conditionalFormatting>
  <conditionalFormatting sqref="Z78:AM78">
    <cfRule type="expression" dxfId="3386" priority="12">
      <formula>AND(Z78="",BA77=1)</formula>
    </cfRule>
  </conditionalFormatting>
  <conditionalFormatting sqref="J77:M77">
    <cfRule type="expression" dxfId="3385" priority="11">
      <formula>OR(F77=2,F77=3)</formula>
    </cfRule>
  </conditionalFormatting>
  <conditionalFormatting sqref="I78:P78">
    <cfRule type="expression" dxfId="3384" priority="10">
      <formula>OR(F77=2,F77=3)</formula>
    </cfRule>
  </conditionalFormatting>
  <conditionalFormatting sqref="Z80:AM80">
    <cfRule type="expression" dxfId="3383" priority="9">
      <formula>AND(Z80="",BA79=1)</formula>
    </cfRule>
  </conditionalFormatting>
  <conditionalFormatting sqref="J79:M79">
    <cfRule type="expression" dxfId="3382" priority="8">
      <formula>OR(F79=2,F79=3)</formula>
    </cfRule>
  </conditionalFormatting>
  <conditionalFormatting sqref="I80:P80">
    <cfRule type="expression" dxfId="3381" priority="7">
      <formula>OR(F79=2,F79=3)</formula>
    </cfRule>
  </conditionalFormatting>
  <conditionalFormatting sqref="Z82:AM82">
    <cfRule type="expression" dxfId="3380" priority="6">
      <formula>AND(Z82="",BA81=1)</formula>
    </cfRule>
  </conditionalFormatting>
  <conditionalFormatting sqref="J81:M81">
    <cfRule type="expression" dxfId="3379" priority="5">
      <formula>OR(F81=2,F81=3)</formula>
    </cfRule>
  </conditionalFormatting>
  <conditionalFormatting sqref="I82:P82">
    <cfRule type="expression" dxfId="3378" priority="4">
      <formula>OR(F81=2,F81=3)</formula>
    </cfRule>
  </conditionalFormatting>
  <conditionalFormatting sqref="Z84:AM84">
    <cfRule type="expression" dxfId="3377" priority="3">
      <formula>AND(Z84="",BA83=1)</formula>
    </cfRule>
  </conditionalFormatting>
  <conditionalFormatting sqref="J83:M83">
    <cfRule type="expression" dxfId="3376" priority="2">
      <formula>OR(F83=2,F83=3)</formula>
    </cfRule>
  </conditionalFormatting>
  <conditionalFormatting sqref="I84:P84">
    <cfRule type="expression" dxfId="337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4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4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4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4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400-000004000000}">
      <formula1>"1,2,3"</formula1>
    </dataValidation>
    <dataValidation type="whole" imeMode="off" allowBlank="1" showInputMessage="1" showErrorMessage="1" error="1~31までの数字をご入力ください。" sqref="B141:C170 B12:C41 B184:C213 B98:C127 B55:C84" xr:uid="{00000000-0002-0000-14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4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4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4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4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4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16</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01601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01602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01603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01604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01605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01606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01607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01608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01609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01610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01611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01612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01613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01614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01615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01616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01617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01618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01619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01620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01621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01622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01623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01624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01625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01626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01627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01628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01629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01630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01631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01632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01633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01634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01635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01636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01637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01638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01639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01640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01641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01642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01643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01644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01645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01646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01647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01648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01649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01650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01651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01652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01653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01654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01655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01656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01657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01658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01659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01660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01661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01662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01663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01664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01665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01666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01667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01668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01669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01670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01671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01672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01673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01674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01675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3374" priority="225">
      <formula>AND(Z13="",BA12=1)</formula>
    </cfRule>
  </conditionalFormatting>
  <conditionalFormatting sqref="J12:M12">
    <cfRule type="expression" dxfId="3373" priority="224">
      <formula>OR(F12=2,F12=3)</formula>
    </cfRule>
  </conditionalFormatting>
  <conditionalFormatting sqref="I13:P13">
    <cfRule type="expression" dxfId="3372" priority="223">
      <formula>OR(F12=2,F12=3)</formula>
    </cfRule>
  </conditionalFormatting>
  <conditionalFormatting sqref="Z15:AM15">
    <cfRule type="expression" dxfId="3371" priority="222">
      <formula>AND(Z15="",BA14=1)</formula>
    </cfRule>
  </conditionalFormatting>
  <conditionalFormatting sqref="J14:M14">
    <cfRule type="expression" dxfId="3370" priority="221">
      <formula>OR(F14=2,F14=3)</formula>
    </cfRule>
  </conditionalFormatting>
  <conditionalFormatting sqref="I15:P15">
    <cfRule type="expression" dxfId="3369" priority="220">
      <formula>OR(F14=2,F14=3)</formula>
    </cfRule>
  </conditionalFormatting>
  <conditionalFormatting sqref="Z17:AM17">
    <cfRule type="expression" dxfId="3368" priority="219">
      <formula>AND(Z17="",BA16=1)</formula>
    </cfRule>
  </conditionalFormatting>
  <conditionalFormatting sqref="J16:M16">
    <cfRule type="expression" dxfId="3367" priority="218">
      <formula>OR(F16=2,F16=3)</formula>
    </cfRule>
  </conditionalFormatting>
  <conditionalFormatting sqref="I17:P17">
    <cfRule type="expression" dxfId="3366" priority="217">
      <formula>OR(F16=2,F16=3)</formula>
    </cfRule>
  </conditionalFormatting>
  <conditionalFormatting sqref="Z19:AM19">
    <cfRule type="expression" dxfId="3365" priority="216">
      <formula>AND(Z19="",BA18=1)</formula>
    </cfRule>
  </conditionalFormatting>
  <conditionalFormatting sqref="J18:M18">
    <cfRule type="expression" dxfId="3364" priority="215">
      <formula>OR(F18=2,F18=3)</formula>
    </cfRule>
  </conditionalFormatting>
  <conditionalFormatting sqref="I19:P19">
    <cfRule type="expression" dxfId="3363" priority="214">
      <formula>OR(F18=2,F18=3)</formula>
    </cfRule>
  </conditionalFormatting>
  <conditionalFormatting sqref="Z21:AM21">
    <cfRule type="expression" dxfId="3362" priority="213">
      <formula>AND(Z21="",BA20=1)</formula>
    </cfRule>
  </conditionalFormatting>
  <conditionalFormatting sqref="J20:M20">
    <cfRule type="expression" dxfId="3361" priority="212">
      <formula>OR(F20=2,F20=3)</formula>
    </cfRule>
  </conditionalFormatting>
  <conditionalFormatting sqref="I21:P21">
    <cfRule type="expression" dxfId="3360" priority="211">
      <formula>OR(F20=2,F20=3)</formula>
    </cfRule>
  </conditionalFormatting>
  <conditionalFormatting sqref="Z23:AM23">
    <cfRule type="expression" dxfId="3359" priority="210">
      <formula>AND(Z23="",BA22=1)</formula>
    </cfRule>
  </conditionalFormatting>
  <conditionalFormatting sqref="J22:M22">
    <cfRule type="expression" dxfId="3358" priority="209">
      <formula>OR(F22=2,F22=3)</formula>
    </cfRule>
  </conditionalFormatting>
  <conditionalFormatting sqref="I23:P23">
    <cfRule type="expression" dxfId="3357" priority="208">
      <formula>OR(F22=2,F22=3)</formula>
    </cfRule>
  </conditionalFormatting>
  <conditionalFormatting sqref="Z25:AM25">
    <cfRule type="expression" dxfId="3356" priority="207">
      <formula>AND(Z25="",BA24=1)</formula>
    </cfRule>
  </conditionalFormatting>
  <conditionalFormatting sqref="J24:M24">
    <cfRule type="expression" dxfId="3355" priority="206">
      <formula>OR(F24=2,F24=3)</formula>
    </cfRule>
  </conditionalFormatting>
  <conditionalFormatting sqref="I25:P25">
    <cfRule type="expression" dxfId="3354" priority="205">
      <formula>OR(F24=2,F24=3)</formula>
    </cfRule>
  </conditionalFormatting>
  <conditionalFormatting sqref="Z27:AM27">
    <cfRule type="expression" dxfId="3353" priority="204">
      <formula>AND(Z27="",BA26=1)</formula>
    </cfRule>
  </conditionalFormatting>
  <conditionalFormatting sqref="J26:M26">
    <cfRule type="expression" dxfId="3352" priority="203">
      <formula>OR(F26=2,F26=3)</formula>
    </cfRule>
  </conditionalFormatting>
  <conditionalFormatting sqref="I27:P27">
    <cfRule type="expression" dxfId="3351" priority="202">
      <formula>OR(F26=2,F26=3)</formula>
    </cfRule>
  </conditionalFormatting>
  <conditionalFormatting sqref="Z29:AM29">
    <cfRule type="expression" dxfId="3350" priority="201">
      <formula>AND(Z29="",BA28=1)</formula>
    </cfRule>
  </conditionalFormatting>
  <conditionalFormatting sqref="J28:M28">
    <cfRule type="expression" dxfId="3349" priority="200">
      <formula>OR(F28=2,F28=3)</formula>
    </cfRule>
  </conditionalFormatting>
  <conditionalFormatting sqref="I29:P29">
    <cfRule type="expression" dxfId="3348" priority="199">
      <formula>OR(F28=2,F28=3)</formula>
    </cfRule>
  </conditionalFormatting>
  <conditionalFormatting sqref="Z31:AM31">
    <cfRule type="expression" dxfId="3347" priority="198">
      <formula>AND(Z31="",BA30=1)</formula>
    </cfRule>
  </conditionalFormatting>
  <conditionalFormatting sqref="J30:M30">
    <cfRule type="expression" dxfId="3346" priority="197">
      <formula>OR(F30=2,F30=3)</formula>
    </cfRule>
  </conditionalFormatting>
  <conditionalFormatting sqref="I31:P31">
    <cfRule type="expression" dxfId="3345" priority="196">
      <formula>OR(F30=2,F30=3)</formula>
    </cfRule>
  </conditionalFormatting>
  <conditionalFormatting sqref="Z33:AM33">
    <cfRule type="expression" dxfId="3344" priority="195">
      <formula>AND(Z33="",BA32=1)</formula>
    </cfRule>
  </conditionalFormatting>
  <conditionalFormatting sqref="J32:M32">
    <cfRule type="expression" dxfId="3343" priority="194">
      <formula>OR(F32=2,F32=3)</formula>
    </cfRule>
  </conditionalFormatting>
  <conditionalFormatting sqref="I33:P33">
    <cfRule type="expression" dxfId="3342" priority="193">
      <formula>OR(F32=2,F32=3)</formula>
    </cfRule>
  </conditionalFormatting>
  <conditionalFormatting sqref="Z35:AM35">
    <cfRule type="expression" dxfId="3341" priority="192">
      <formula>AND(Z35="",BA34=1)</formula>
    </cfRule>
  </conditionalFormatting>
  <conditionalFormatting sqref="J34:M34">
    <cfRule type="expression" dxfId="3340" priority="191">
      <formula>OR(F34=2,F34=3)</formula>
    </cfRule>
  </conditionalFormatting>
  <conditionalFormatting sqref="I35:P35">
    <cfRule type="expression" dxfId="3339" priority="190">
      <formula>OR(F34=2,F34=3)</formula>
    </cfRule>
  </conditionalFormatting>
  <conditionalFormatting sqref="Z37:AM37">
    <cfRule type="expression" dxfId="3338" priority="189">
      <formula>AND(Z37="",BA36=1)</formula>
    </cfRule>
  </conditionalFormatting>
  <conditionalFormatting sqref="J36:M36">
    <cfRule type="expression" dxfId="3337" priority="188">
      <formula>OR(F36=2,F36=3)</formula>
    </cfRule>
  </conditionalFormatting>
  <conditionalFormatting sqref="I37:P37">
    <cfRule type="expression" dxfId="3336" priority="187">
      <formula>OR(F36=2,F36=3)</formula>
    </cfRule>
  </conditionalFormatting>
  <conditionalFormatting sqref="Z39:AM39">
    <cfRule type="expression" dxfId="3335" priority="186">
      <formula>AND(Z39="",BA38=1)</formula>
    </cfRule>
  </conditionalFormatting>
  <conditionalFormatting sqref="J38:M38">
    <cfRule type="expression" dxfId="3334" priority="185">
      <formula>OR(F38=2,F38=3)</formula>
    </cfRule>
  </conditionalFormatting>
  <conditionalFormatting sqref="I39:P39">
    <cfRule type="expression" dxfId="3333" priority="184">
      <formula>OR(F38=2,F38=3)</formula>
    </cfRule>
  </conditionalFormatting>
  <conditionalFormatting sqref="Z41:AM41">
    <cfRule type="expression" dxfId="3332" priority="183">
      <formula>AND(Z41="",BA40=1)</formula>
    </cfRule>
  </conditionalFormatting>
  <conditionalFormatting sqref="J40:M40">
    <cfRule type="expression" dxfId="3331" priority="182">
      <formula>OR(F40=2,F40=3)</formula>
    </cfRule>
  </conditionalFormatting>
  <conditionalFormatting sqref="I41:P41">
    <cfRule type="expression" dxfId="3330" priority="181">
      <formula>OR(F40=2,F40=3)</formula>
    </cfRule>
  </conditionalFormatting>
  <conditionalFormatting sqref="Z185:AM185">
    <cfRule type="expression" dxfId="3329" priority="180">
      <formula>AND(Z185="",BA184=1)</formula>
    </cfRule>
  </conditionalFormatting>
  <conditionalFormatting sqref="J184:M184">
    <cfRule type="expression" dxfId="3328" priority="179">
      <formula>OR(F184=2,F184=3)</formula>
    </cfRule>
  </conditionalFormatting>
  <conditionalFormatting sqref="I185:P185">
    <cfRule type="expression" dxfId="3327" priority="178">
      <formula>OR(F184=2,F184=3)</formula>
    </cfRule>
  </conditionalFormatting>
  <conditionalFormatting sqref="Z187:AM187">
    <cfRule type="expression" dxfId="3326" priority="177">
      <formula>AND(Z187="",BA186=1)</formula>
    </cfRule>
  </conditionalFormatting>
  <conditionalFormatting sqref="J186:M186">
    <cfRule type="expression" dxfId="3325" priority="176">
      <formula>OR(F186=2,F186=3)</formula>
    </cfRule>
  </conditionalFormatting>
  <conditionalFormatting sqref="I187:P187">
    <cfRule type="expression" dxfId="3324" priority="175">
      <formula>OR(F186=2,F186=3)</formula>
    </cfRule>
  </conditionalFormatting>
  <conditionalFormatting sqref="Z189:AM189">
    <cfRule type="expression" dxfId="3323" priority="174">
      <formula>AND(Z189="",BA188=1)</formula>
    </cfRule>
  </conditionalFormatting>
  <conditionalFormatting sqref="J188:M188">
    <cfRule type="expression" dxfId="3322" priority="173">
      <formula>OR(F188=2,F188=3)</formula>
    </cfRule>
  </conditionalFormatting>
  <conditionalFormatting sqref="I189:P189">
    <cfRule type="expression" dxfId="3321" priority="172">
      <formula>OR(F188=2,F188=3)</formula>
    </cfRule>
  </conditionalFormatting>
  <conditionalFormatting sqref="Z191:AM191">
    <cfRule type="expression" dxfId="3320" priority="171">
      <formula>AND(Z191="",BA190=1)</formula>
    </cfRule>
  </conditionalFormatting>
  <conditionalFormatting sqref="J190:M190">
    <cfRule type="expression" dxfId="3319" priority="170">
      <formula>OR(F190=2,F190=3)</formula>
    </cfRule>
  </conditionalFormatting>
  <conditionalFormatting sqref="I191:P191">
    <cfRule type="expression" dxfId="3318" priority="169">
      <formula>OR(F190=2,F190=3)</formula>
    </cfRule>
  </conditionalFormatting>
  <conditionalFormatting sqref="Z193:AM193">
    <cfRule type="expression" dxfId="3317" priority="168">
      <formula>AND(Z193="",BA192=1)</formula>
    </cfRule>
  </conditionalFormatting>
  <conditionalFormatting sqref="J192:M192">
    <cfRule type="expression" dxfId="3316" priority="167">
      <formula>OR(F192=2,F192=3)</formula>
    </cfRule>
  </conditionalFormatting>
  <conditionalFormatting sqref="I193:P193">
    <cfRule type="expression" dxfId="3315" priority="166">
      <formula>OR(F192=2,F192=3)</formula>
    </cfRule>
  </conditionalFormatting>
  <conditionalFormatting sqref="Z195:AM195">
    <cfRule type="expression" dxfId="3314" priority="165">
      <formula>AND(Z195="",BA194=1)</formula>
    </cfRule>
  </conditionalFormatting>
  <conditionalFormatting sqref="J194:M194">
    <cfRule type="expression" dxfId="3313" priority="164">
      <formula>OR(F194=2,F194=3)</formula>
    </cfRule>
  </conditionalFormatting>
  <conditionalFormatting sqref="I195:P195">
    <cfRule type="expression" dxfId="3312" priority="163">
      <formula>OR(F194=2,F194=3)</formula>
    </cfRule>
  </conditionalFormatting>
  <conditionalFormatting sqref="Z197:AM197">
    <cfRule type="expression" dxfId="3311" priority="162">
      <formula>AND(Z197="",BA196=1)</formula>
    </cfRule>
  </conditionalFormatting>
  <conditionalFormatting sqref="J196:M196">
    <cfRule type="expression" dxfId="3310" priority="161">
      <formula>OR(F196=2,F196=3)</formula>
    </cfRule>
  </conditionalFormatting>
  <conditionalFormatting sqref="I197:P197">
    <cfRule type="expression" dxfId="3309" priority="160">
      <formula>OR(F196=2,F196=3)</formula>
    </cfRule>
  </conditionalFormatting>
  <conditionalFormatting sqref="Z199:AM199">
    <cfRule type="expression" dxfId="3308" priority="159">
      <formula>AND(Z199="",BA198=1)</formula>
    </cfRule>
  </conditionalFormatting>
  <conditionalFormatting sqref="J198:M198">
    <cfRule type="expression" dxfId="3307" priority="158">
      <formula>OR(F198=2,F198=3)</formula>
    </cfRule>
  </conditionalFormatting>
  <conditionalFormatting sqref="I199:P199">
    <cfRule type="expression" dxfId="3306" priority="157">
      <formula>OR(F198=2,F198=3)</formula>
    </cfRule>
  </conditionalFormatting>
  <conditionalFormatting sqref="Z201:AM201">
    <cfRule type="expression" dxfId="3305" priority="156">
      <formula>AND(Z201="",BA200=1)</formula>
    </cfRule>
  </conditionalFormatting>
  <conditionalFormatting sqref="J200:M200">
    <cfRule type="expression" dxfId="3304" priority="155">
      <formula>OR(F200=2,F200=3)</formula>
    </cfRule>
  </conditionalFormatting>
  <conditionalFormatting sqref="I201:P201">
    <cfRule type="expression" dxfId="3303" priority="154">
      <formula>OR(F200=2,F200=3)</formula>
    </cfRule>
  </conditionalFormatting>
  <conditionalFormatting sqref="Z203:AM203">
    <cfRule type="expression" dxfId="3302" priority="153">
      <formula>AND(Z203="",BA202=1)</formula>
    </cfRule>
  </conditionalFormatting>
  <conditionalFormatting sqref="J202:M202">
    <cfRule type="expression" dxfId="3301" priority="152">
      <formula>OR(F202=2,F202=3)</formula>
    </cfRule>
  </conditionalFormatting>
  <conditionalFormatting sqref="I203:P203">
    <cfRule type="expression" dxfId="3300" priority="151">
      <formula>OR(F202=2,F202=3)</formula>
    </cfRule>
  </conditionalFormatting>
  <conditionalFormatting sqref="Z205:AM205">
    <cfRule type="expression" dxfId="3299" priority="150">
      <formula>AND(Z205="",BA204=1)</formula>
    </cfRule>
  </conditionalFormatting>
  <conditionalFormatting sqref="J204:M204">
    <cfRule type="expression" dxfId="3298" priority="149">
      <formula>OR(F204=2,F204=3)</formula>
    </cfRule>
  </conditionalFormatting>
  <conditionalFormatting sqref="I205:P205">
    <cfRule type="expression" dxfId="3297" priority="148">
      <formula>OR(F204=2,F204=3)</formula>
    </cfRule>
  </conditionalFormatting>
  <conditionalFormatting sqref="Z207:AM207">
    <cfRule type="expression" dxfId="3296" priority="147">
      <formula>AND(Z207="",BA206=1)</formula>
    </cfRule>
  </conditionalFormatting>
  <conditionalFormatting sqref="J206:M206">
    <cfRule type="expression" dxfId="3295" priority="146">
      <formula>OR(F206=2,F206=3)</formula>
    </cfRule>
  </conditionalFormatting>
  <conditionalFormatting sqref="I207:P207">
    <cfRule type="expression" dxfId="3294" priority="145">
      <formula>OR(F206=2,F206=3)</formula>
    </cfRule>
  </conditionalFormatting>
  <conditionalFormatting sqref="Z209:AM209">
    <cfRule type="expression" dxfId="3293" priority="144">
      <formula>AND(Z209="",BA208=1)</formula>
    </cfRule>
  </conditionalFormatting>
  <conditionalFormatting sqref="J208:M208">
    <cfRule type="expression" dxfId="3292" priority="143">
      <formula>OR(F208=2,F208=3)</formula>
    </cfRule>
  </conditionalFormatting>
  <conditionalFormatting sqref="I209:P209">
    <cfRule type="expression" dxfId="3291" priority="142">
      <formula>OR(F208=2,F208=3)</formula>
    </cfRule>
  </conditionalFormatting>
  <conditionalFormatting sqref="Z211:AM211">
    <cfRule type="expression" dxfId="3290" priority="141">
      <formula>AND(Z211="",BA210=1)</formula>
    </cfRule>
  </conditionalFormatting>
  <conditionalFormatting sqref="J210:M210">
    <cfRule type="expression" dxfId="3289" priority="140">
      <formula>OR(F210=2,F210=3)</formula>
    </cfRule>
  </conditionalFormatting>
  <conditionalFormatting sqref="I211:P211">
    <cfRule type="expression" dxfId="3288" priority="139">
      <formula>OR(F210=2,F210=3)</formula>
    </cfRule>
  </conditionalFormatting>
  <conditionalFormatting sqref="Z213:AM213">
    <cfRule type="expression" dxfId="3287" priority="138">
      <formula>AND(Z213="",BA212=1)</formula>
    </cfRule>
  </conditionalFormatting>
  <conditionalFormatting sqref="J212:M212">
    <cfRule type="expression" dxfId="3286" priority="137">
      <formula>OR(F212=2,F212=3)</formula>
    </cfRule>
  </conditionalFormatting>
  <conditionalFormatting sqref="I213:P213">
    <cfRule type="expression" dxfId="3285" priority="136">
      <formula>OR(F212=2,F212=3)</formula>
    </cfRule>
  </conditionalFormatting>
  <conditionalFormatting sqref="Z99:AM99">
    <cfRule type="expression" dxfId="3284" priority="135">
      <formula>AND(Z99="",BA98=1)</formula>
    </cfRule>
  </conditionalFormatting>
  <conditionalFormatting sqref="J98:M98">
    <cfRule type="expression" dxfId="3283" priority="134">
      <formula>OR(F98=2,F98=3)</formula>
    </cfRule>
  </conditionalFormatting>
  <conditionalFormatting sqref="I99:P99">
    <cfRule type="expression" dxfId="3282" priority="133">
      <formula>OR(F98=2,F98=3)</formula>
    </cfRule>
  </conditionalFormatting>
  <conditionalFormatting sqref="Z101:AM101">
    <cfRule type="expression" dxfId="3281" priority="132">
      <formula>AND(Z101="",BA100=1)</formula>
    </cfRule>
  </conditionalFormatting>
  <conditionalFormatting sqref="J100:M100">
    <cfRule type="expression" dxfId="3280" priority="131">
      <formula>OR(F100=2,F100=3)</formula>
    </cfRule>
  </conditionalFormatting>
  <conditionalFormatting sqref="I101:P101">
    <cfRule type="expression" dxfId="3279" priority="130">
      <formula>OR(F100=2,F100=3)</formula>
    </cfRule>
  </conditionalFormatting>
  <conditionalFormatting sqref="Z103:AM103">
    <cfRule type="expression" dxfId="3278" priority="129">
      <formula>AND(Z103="",BA102=1)</formula>
    </cfRule>
  </conditionalFormatting>
  <conditionalFormatting sqref="J102:M102">
    <cfRule type="expression" dxfId="3277" priority="128">
      <formula>OR(F102=2,F102=3)</formula>
    </cfRule>
  </conditionalFormatting>
  <conditionalFormatting sqref="I103:P103">
    <cfRule type="expression" dxfId="3276" priority="127">
      <formula>OR(F102=2,F102=3)</formula>
    </cfRule>
  </conditionalFormatting>
  <conditionalFormatting sqref="Z105:AM105">
    <cfRule type="expression" dxfId="3275" priority="126">
      <formula>AND(Z105="",BA104=1)</formula>
    </cfRule>
  </conditionalFormatting>
  <conditionalFormatting sqref="J104:M104">
    <cfRule type="expression" dxfId="3274" priority="125">
      <formula>OR(F104=2,F104=3)</formula>
    </cfRule>
  </conditionalFormatting>
  <conditionalFormatting sqref="I105:P105">
    <cfRule type="expression" dxfId="3273" priority="124">
      <formula>OR(F104=2,F104=3)</formula>
    </cfRule>
  </conditionalFormatting>
  <conditionalFormatting sqref="Z107:AM107">
    <cfRule type="expression" dxfId="3272" priority="123">
      <formula>AND(Z107="",BA106=1)</formula>
    </cfRule>
  </conditionalFormatting>
  <conditionalFormatting sqref="J106:M106">
    <cfRule type="expression" dxfId="3271" priority="122">
      <formula>OR(F106=2,F106=3)</formula>
    </cfRule>
  </conditionalFormatting>
  <conditionalFormatting sqref="I107:P107">
    <cfRule type="expression" dxfId="3270" priority="121">
      <formula>OR(F106=2,F106=3)</formula>
    </cfRule>
  </conditionalFormatting>
  <conditionalFormatting sqref="Z109:AM109">
    <cfRule type="expression" dxfId="3269" priority="120">
      <formula>AND(Z109="",BA108=1)</formula>
    </cfRule>
  </conditionalFormatting>
  <conditionalFormatting sqref="J108:M108">
    <cfRule type="expression" dxfId="3268" priority="119">
      <formula>OR(F108=2,F108=3)</formula>
    </cfRule>
  </conditionalFormatting>
  <conditionalFormatting sqref="I109:P109">
    <cfRule type="expression" dxfId="3267" priority="118">
      <formula>OR(F108=2,F108=3)</formula>
    </cfRule>
  </conditionalFormatting>
  <conditionalFormatting sqref="Z111:AM111">
    <cfRule type="expression" dxfId="3266" priority="117">
      <formula>AND(Z111="",BA110=1)</formula>
    </cfRule>
  </conditionalFormatting>
  <conditionalFormatting sqref="J110:M110">
    <cfRule type="expression" dxfId="3265" priority="116">
      <formula>OR(F110=2,F110=3)</formula>
    </cfRule>
  </conditionalFormatting>
  <conditionalFormatting sqref="I111:P111">
    <cfRule type="expression" dxfId="3264" priority="115">
      <formula>OR(F110=2,F110=3)</formula>
    </cfRule>
  </conditionalFormatting>
  <conditionalFormatting sqref="Z113:AM113">
    <cfRule type="expression" dxfId="3263" priority="114">
      <formula>AND(Z113="",BA112=1)</formula>
    </cfRule>
  </conditionalFormatting>
  <conditionalFormatting sqref="J112:M112">
    <cfRule type="expression" dxfId="3262" priority="113">
      <formula>OR(F112=2,F112=3)</formula>
    </cfRule>
  </conditionalFormatting>
  <conditionalFormatting sqref="I113:P113">
    <cfRule type="expression" dxfId="3261" priority="112">
      <formula>OR(F112=2,F112=3)</formula>
    </cfRule>
  </conditionalFormatting>
  <conditionalFormatting sqref="Z115:AM115">
    <cfRule type="expression" dxfId="3260" priority="111">
      <formula>AND(Z115="",BA114=1)</formula>
    </cfRule>
  </conditionalFormatting>
  <conditionalFormatting sqref="J114:M114">
    <cfRule type="expression" dxfId="3259" priority="110">
      <formula>OR(F114=2,F114=3)</formula>
    </cfRule>
  </conditionalFormatting>
  <conditionalFormatting sqref="I115:P115">
    <cfRule type="expression" dxfId="3258" priority="109">
      <formula>OR(F114=2,F114=3)</formula>
    </cfRule>
  </conditionalFormatting>
  <conditionalFormatting sqref="Z117:AM117">
    <cfRule type="expression" dxfId="3257" priority="108">
      <formula>AND(Z117="",BA116=1)</formula>
    </cfRule>
  </conditionalFormatting>
  <conditionalFormatting sqref="J116:M116">
    <cfRule type="expression" dxfId="3256" priority="107">
      <formula>OR(F116=2,F116=3)</formula>
    </cfRule>
  </conditionalFormatting>
  <conditionalFormatting sqref="I117:P117">
    <cfRule type="expression" dxfId="3255" priority="106">
      <formula>OR(F116=2,F116=3)</formula>
    </cfRule>
  </conditionalFormatting>
  <conditionalFormatting sqref="Z119:AM119">
    <cfRule type="expression" dxfId="3254" priority="105">
      <formula>AND(Z119="",BA118=1)</formula>
    </cfRule>
  </conditionalFormatting>
  <conditionalFormatting sqref="J118:M118">
    <cfRule type="expression" dxfId="3253" priority="104">
      <formula>OR(F118=2,F118=3)</formula>
    </cfRule>
  </conditionalFormatting>
  <conditionalFormatting sqref="I119:P119">
    <cfRule type="expression" dxfId="3252" priority="103">
      <formula>OR(F118=2,F118=3)</formula>
    </cfRule>
  </conditionalFormatting>
  <conditionalFormatting sqref="Z121:AM121">
    <cfRule type="expression" dxfId="3251" priority="102">
      <formula>AND(Z121="",BA120=1)</formula>
    </cfRule>
  </conditionalFormatting>
  <conditionalFormatting sqref="J120:M120">
    <cfRule type="expression" dxfId="3250" priority="101">
      <formula>OR(F120=2,F120=3)</formula>
    </cfRule>
  </conditionalFormatting>
  <conditionalFormatting sqref="I121:P121">
    <cfRule type="expression" dxfId="3249" priority="100">
      <formula>OR(F120=2,F120=3)</formula>
    </cfRule>
  </conditionalFormatting>
  <conditionalFormatting sqref="Z123:AM123">
    <cfRule type="expression" dxfId="3248" priority="99">
      <formula>AND(Z123="",BA122=1)</formula>
    </cfRule>
  </conditionalFormatting>
  <conditionalFormatting sqref="J122:M122">
    <cfRule type="expression" dxfId="3247" priority="98">
      <formula>OR(F122=2,F122=3)</formula>
    </cfRule>
  </conditionalFormatting>
  <conditionalFormatting sqref="I123:P123">
    <cfRule type="expression" dxfId="3246" priority="97">
      <formula>OR(F122=2,F122=3)</formula>
    </cfRule>
  </conditionalFormatting>
  <conditionalFormatting sqref="Z125:AM125">
    <cfRule type="expression" dxfId="3245" priority="96">
      <formula>AND(Z125="",BA124=1)</formula>
    </cfRule>
  </conditionalFormatting>
  <conditionalFormatting sqref="J124:M124">
    <cfRule type="expression" dxfId="3244" priority="95">
      <formula>OR(F124=2,F124=3)</formula>
    </cfRule>
  </conditionalFormatting>
  <conditionalFormatting sqref="I125:P125">
    <cfRule type="expression" dxfId="3243" priority="94">
      <formula>OR(F124=2,F124=3)</formula>
    </cfRule>
  </conditionalFormatting>
  <conditionalFormatting sqref="Z127:AM127">
    <cfRule type="expression" dxfId="3242" priority="93">
      <formula>AND(Z127="",BA126=1)</formula>
    </cfRule>
  </conditionalFormatting>
  <conditionalFormatting sqref="J126:M126">
    <cfRule type="expression" dxfId="3241" priority="92">
      <formula>OR(F126=2,F126=3)</formula>
    </cfRule>
  </conditionalFormatting>
  <conditionalFormatting sqref="I127:P127">
    <cfRule type="expression" dxfId="3240" priority="91">
      <formula>OR(F126=2,F126=3)</formula>
    </cfRule>
  </conditionalFormatting>
  <conditionalFormatting sqref="Z142:AM142">
    <cfRule type="expression" dxfId="3239" priority="90">
      <formula>AND(Z142="",BA141=1)</formula>
    </cfRule>
  </conditionalFormatting>
  <conditionalFormatting sqref="J141:M141">
    <cfRule type="expression" dxfId="3238" priority="89">
      <formula>OR(F141=2,F141=3)</formula>
    </cfRule>
  </conditionalFormatting>
  <conditionalFormatting sqref="I142:P142">
    <cfRule type="expression" dxfId="3237" priority="88">
      <formula>OR(F141=2,F141=3)</formula>
    </cfRule>
  </conditionalFormatting>
  <conditionalFormatting sqref="Z144:AM144">
    <cfRule type="expression" dxfId="3236" priority="87">
      <formula>AND(Z144="",BA143=1)</formula>
    </cfRule>
  </conditionalFormatting>
  <conditionalFormatting sqref="J143:M143">
    <cfRule type="expression" dxfId="3235" priority="86">
      <formula>OR(F143=2,F143=3)</formula>
    </cfRule>
  </conditionalFormatting>
  <conditionalFormatting sqref="I144:P144">
    <cfRule type="expression" dxfId="3234" priority="85">
      <formula>OR(F143=2,F143=3)</formula>
    </cfRule>
  </conditionalFormatting>
  <conditionalFormatting sqref="Z146:AM146">
    <cfRule type="expression" dxfId="3233" priority="84">
      <formula>AND(Z146="",BA145=1)</formula>
    </cfRule>
  </conditionalFormatting>
  <conditionalFormatting sqref="J145:M145">
    <cfRule type="expression" dxfId="3232" priority="83">
      <formula>OR(F145=2,F145=3)</formula>
    </cfRule>
  </conditionalFormatting>
  <conditionalFormatting sqref="I146:P146">
    <cfRule type="expression" dxfId="3231" priority="82">
      <formula>OR(F145=2,F145=3)</formula>
    </cfRule>
  </conditionalFormatting>
  <conditionalFormatting sqref="Z148:AM148">
    <cfRule type="expression" dxfId="3230" priority="81">
      <formula>AND(Z148="",BA147=1)</formula>
    </cfRule>
  </conditionalFormatting>
  <conditionalFormatting sqref="J147:M147">
    <cfRule type="expression" dxfId="3229" priority="80">
      <formula>OR(F147=2,F147=3)</formula>
    </cfRule>
  </conditionalFormatting>
  <conditionalFormatting sqref="I148:P148">
    <cfRule type="expression" dxfId="3228" priority="79">
      <formula>OR(F147=2,F147=3)</formula>
    </cfRule>
  </conditionalFormatting>
  <conditionalFormatting sqref="Z150:AM150">
    <cfRule type="expression" dxfId="3227" priority="78">
      <formula>AND(Z150="",BA149=1)</formula>
    </cfRule>
  </conditionalFormatting>
  <conditionalFormatting sqref="J149:M149">
    <cfRule type="expression" dxfId="3226" priority="77">
      <formula>OR(F149=2,F149=3)</formula>
    </cfRule>
  </conditionalFormatting>
  <conditionalFormatting sqref="I150:P150">
    <cfRule type="expression" dxfId="3225" priority="76">
      <formula>OR(F149=2,F149=3)</formula>
    </cfRule>
  </conditionalFormatting>
  <conditionalFormatting sqref="Z152:AM152">
    <cfRule type="expression" dxfId="3224" priority="75">
      <formula>AND(Z152="",BA151=1)</formula>
    </cfRule>
  </conditionalFormatting>
  <conditionalFormatting sqref="J151:M151">
    <cfRule type="expression" dxfId="3223" priority="74">
      <formula>OR(F151=2,F151=3)</formula>
    </cfRule>
  </conditionalFormatting>
  <conditionalFormatting sqref="I152:P152">
    <cfRule type="expression" dxfId="3222" priority="73">
      <formula>OR(F151=2,F151=3)</formula>
    </cfRule>
  </conditionalFormatting>
  <conditionalFormatting sqref="Z154:AM154">
    <cfRule type="expression" dxfId="3221" priority="72">
      <formula>AND(Z154="",BA153=1)</formula>
    </cfRule>
  </conditionalFormatting>
  <conditionalFormatting sqref="J153:M153">
    <cfRule type="expression" dxfId="3220" priority="71">
      <formula>OR(F153=2,F153=3)</formula>
    </cfRule>
  </conditionalFormatting>
  <conditionalFormatting sqref="I154:P154">
    <cfRule type="expression" dxfId="3219" priority="70">
      <formula>OR(F153=2,F153=3)</formula>
    </cfRule>
  </conditionalFormatting>
  <conditionalFormatting sqref="Z156:AM156">
    <cfRule type="expression" dxfId="3218" priority="69">
      <formula>AND(Z156="",BA155=1)</formula>
    </cfRule>
  </conditionalFormatting>
  <conditionalFormatting sqref="J155:M155">
    <cfRule type="expression" dxfId="3217" priority="68">
      <formula>OR(F155=2,F155=3)</formula>
    </cfRule>
  </conditionalFormatting>
  <conditionalFormatting sqref="I156:P156">
    <cfRule type="expression" dxfId="3216" priority="67">
      <formula>OR(F155=2,F155=3)</formula>
    </cfRule>
  </conditionalFormatting>
  <conditionalFormatting sqref="Z158:AM158">
    <cfRule type="expression" dxfId="3215" priority="66">
      <formula>AND(Z158="",BA157=1)</formula>
    </cfRule>
  </conditionalFormatting>
  <conditionalFormatting sqref="J157:M157">
    <cfRule type="expression" dxfId="3214" priority="65">
      <formula>OR(F157=2,F157=3)</formula>
    </cfRule>
  </conditionalFormatting>
  <conditionalFormatting sqref="I158:P158">
    <cfRule type="expression" dxfId="3213" priority="64">
      <formula>OR(F157=2,F157=3)</formula>
    </cfRule>
  </conditionalFormatting>
  <conditionalFormatting sqref="Z160:AM160">
    <cfRule type="expression" dxfId="3212" priority="63">
      <formula>AND(Z160="",BA159=1)</formula>
    </cfRule>
  </conditionalFormatting>
  <conditionalFormatting sqref="J159:M159">
    <cfRule type="expression" dxfId="3211" priority="62">
      <formula>OR(F159=2,F159=3)</formula>
    </cfRule>
  </conditionalFormatting>
  <conditionalFormatting sqref="I160:P160">
    <cfRule type="expression" dxfId="3210" priority="61">
      <formula>OR(F159=2,F159=3)</formula>
    </cfRule>
  </conditionalFormatting>
  <conditionalFormatting sqref="Z162:AM162">
    <cfRule type="expression" dxfId="3209" priority="60">
      <formula>AND(Z162="",BA161=1)</formula>
    </cfRule>
  </conditionalFormatting>
  <conditionalFormatting sqref="J161:M161">
    <cfRule type="expression" dxfId="3208" priority="59">
      <formula>OR(F161=2,F161=3)</formula>
    </cfRule>
  </conditionalFormatting>
  <conditionalFormatting sqref="I162:P162">
    <cfRule type="expression" dxfId="3207" priority="58">
      <formula>OR(F161=2,F161=3)</formula>
    </cfRule>
  </conditionalFormatting>
  <conditionalFormatting sqref="Z164:AM164">
    <cfRule type="expression" dxfId="3206" priority="57">
      <formula>AND(Z164="",BA163=1)</formula>
    </cfRule>
  </conditionalFormatting>
  <conditionalFormatting sqref="J163:M163">
    <cfRule type="expression" dxfId="3205" priority="56">
      <formula>OR(F163=2,F163=3)</formula>
    </cfRule>
  </conditionalFormatting>
  <conditionalFormatting sqref="I164:P164">
    <cfRule type="expression" dxfId="3204" priority="55">
      <formula>OR(F163=2,F163=3)</formula>
    </cfRule>
  </conditionalFormatting>
  <conditionalFormatting sqref="Z166:AM166">
    <cfRule type="expression" dxfId="3203" priority="54">
      <formula>AND(Z166="",BA165=1)</formula>
    </cfRule>
  </conditionalFormatting>
  <conditionalFormatting sqref="J165:M165">
    <cfRule type="expression" dxfId="3202" priority="53">
      <formula>OR(F165=2,F165=3)</formula>
    </cfRule>
  </conditionalFormatting>
  <conditionalFormatting sqref="I166:P166">
    <cfRule type="expression" dxfId="3201" priority="52">
      <formula>OR(F165=2,F165=3)</formula>
    </cfRule>
  </conditionalFormatting>
  <conditionalFormatting sqref="Z168:AM168">
    <cfRule type="expression" dxfId="3200" priority="51">
      <formula>AND(Z168="",BA167=1)</formula>
    </cfRule>
  </conditionalFormatting>
  <conditionalFormatting sqref="J167:M167">
    <cfRule type="expression" dxfId="3199" priority="50">
      <formula>OR(F167=2,F167=3)</formula>
    </cfRule>
  </conditionalFormatting>
  <conditionalFormatting sqref="I168:P168">
    <cfRule type="expression" dxfId="3198" priority="49">
      <formula>OR(F167=2,F167=3)</formula>
    </cfRule>
  </conditionalFormatting>
  <conditionalFormatting sqref="Z170:AM170">
    <cfRule type="expression" dxfId="3197" priority="48">
      <formula>AND(Z170="",BA169=1)</formula>
    </cfRule>
  </conditionalFormatting>
  <conditionalFormatting sqref="J169:M169">
    <cfRule type="expression" dxfId="3196" priority="47">
      <formula>OR(F169=2,F169=3)</formula>
    </cfRule>
  </conditionalFormatting>
  <conditionalFormatting sqref="I170:P170">
    <cfRule type="expression" dxfId="3195" priority="46">
      <formula>OR(F169=2,F169=3)</formula>
    </cfRule>
  </conditionalFormatting>
  <conditionalFormatting sqref="Z56:AM56">
    <cfRule type="expression" dxfId="3194" priority="45">
      <formula>AND(Z56="",BA55=1)</formula>
    </cfRule>
  </conditionalFormatting>
  <conditionalFormatting sqref="J55:M55">
    <cfRule type="expression" dxfId="3193" priority="44">
      <formula>OR(F55=2,F55=3)</formula>
    </cfRule>
  </conditionalFormatting>
  <conditionalFormatting sqref="I56:P56">
    <cfRule type="expression" dxfId="3192" priority="43">
      <formula>OR(F55=2,F55=3)</formula>
    </cfRule>
  </conditionalFormatting>
  <conditionalFormatting sqref="Z58:AM58">
    <cfRule type="expression" dxfId="3191" priority="42">
      <formula>AND(Z58="",BA57=1)</formula>
    </cfRule>
  </conditionalFormatting>
  <conditionalFormatting sqref="J57:M57">
    <cfRule type="expression" dxfId="3190" priority="41">
      <formula>OR(F57=2,F57=3)</formula>
    </cfRule>
  </conditionalFormatting>
  <conditionalFormatting sqref="I58:P58">
    <cfRule type="expression" dxfId="3189" priority="40">
      <formula>OR(F57=2,F57=3)</formula>
    </cfRule>
  </conditionalFormatting>
  <conditionalFormatting sqref="Z60:AM60">
    <cfRule type="expression" dxfId="3188" priority="39">
      <formula>AND(Z60="",BA59=1)</formula>
    </cfRule>
  </conditionalFormatting>
  <conditionalFormatting sqref="J59:M59">
    <cfRule type="expression" dxfId="3187" priority="38">
      <formula>OR(F59=2,F59=3)</formula>
    </cfRule>
  </conditionalFormatting>
  <conditionalFormatting sqref="I60:P60">
    <cfRule type="expression" dxfId="3186" priority="37">
      <formula>OR(F59=2,F59=3)</formula>
    </cfRule>
  </conditionalFormatting>
  <conditionalFormatting sqref="Z62:AM62">
    <cfRule type="expression" dxfId="3185" priority="36">
      <formula>AND(Z62="",BA61=1)</formula>
    </cfRule>
  </conditionalFormatting>
  <conditionalFormatting sqref="J61:M61">
    <cfRule type="expression" dxfId="3184" priority="35">
      <formula>OR(F61=2,F61=3)</formula>
    </cfRule>
  </conditionalFormatting>
  <conditionalFormatting sqref="I62:P62">
    <cfRule type="expression" dxfId="3183" priority="34">
      <formula>OR(F61=2,F61=3)</formula>
    </cfRule>
  </conditionalFormatting>
  <conditionalFormatting sqref="Z64:AM64">
    <cfRule type="expression" dxfId="3182" priority="33">
      <formula>AND(Z64="",BA63=1)</formula>
    </cfRule>
  </conditionalFormatting>
  <conditionalFormatting sqref="J63:M63">
    <cfRule type="expression" dxfId="3181" priority="32">
      <formula>OR(F63=2,F63=3)</formula>
    </cfRule>
  </conditionalFormatting>
  <conditionalFormatting sqref="I64:P64">
    <cfRule type="expression" dxfId="3180" priority="31">
      <formula>OR(F63=2,F63=3)</formula>
    </cfRule>
  </conditionalFormatting>
  <conditionalFormatting sqref="Z66:AM66">
    <cfRule type="expression" dxfId="3179" priority="30">
      <formula>AND(Z66="",BA65=1)</formula>
    </cfRule>
  </conditionalFormatting>
  <conditionalFormatting sqref="J65:M65">
    <cfRule type="expression" dxfId="3178" priority="29">
      <formula>OR(F65=2,F65=3)</formula>
    </cfRule>
  </conditionalFormatting>
  <conditionalFormatting sqref="I66:P66">
    <cfRule type="expression" dxfId="3177" priority="28">
      <formula>OR(F65=2,F65=3)</formula>
    </cfRule>
  </conditionalFormatting>
  <conditionalFormatting sqref="Z68:AM68">
    <cfRule type="expression" dxfId="3176" priority="27">
      <formula>AND(Z68="",BA67=1)</formula>
    </cfRule>
  </conditionalFormatting>
  <conditionalFormatting sqref="J67:M67">
    <cfRule type="expression" dxfId="3175" priority="26">
      <formula>OR(F67=2,F67=3)</formula>
    </cfRule>
  </conditionalFormatting>
  <conditionalFormatting sqref="I68:P68">
    <cfRule type="expression" dxfId="3174" priority="25">
      <formula>OR(F67=2,F67=3)</formula>
    </cfRule>
  </conditionalFormatting>
  <conditionalFormatting sqref="Z70:AM70">
    <cfRule type="expression" dxfId="3173" priority="24">
      <formula>AND(Z70="",BA69=1)</formula>
    </cfRule>
  </conditionalFormatting>
  <conditionalFormatting sqref="J69:M69">
    <cfRule type="expression" dxfId="3172" priority="23">
      <formula>OR(F69=2,F69=3)</formula>
    </cfRule>
  </conditionalFormatting>
  <conditionalFormatting sqref="I70:P70">
    <cfRule type="expression" dxfId="3171" priority="22">
      <formula>OR(F69=2,F69=3)</formula>
    </cfRule>
  </conditionalFormatting>
  <conditionalFormatting sqref="Z72:AM72">
    <cfRule type="expression" dxfId="3170" priority="21">
      <formula>AND(Z72="",BA71=1)</formula>
    </cfRule>
  </conditionalFormatting>
  <conditionalFormatting sqref="J71:M71">
    <cfRule type="expression" dxfId="3169" priority="20">
      <formula>OR(F71=2,F71=3)</formula>
    </cfRule>
  </conditionalFormatting>
  <conditionalFormatting sqref="I72:P72">
    <cfRule type="expression" dxfId="3168" priority="19">
      <formula>OR(F71=2,F71=3)</formula>
    </cfRule>
  </conditionalFormatting>
  <conditionalFormatting sqref="Z74:AM74">
    <cfRule type="expression" dxfId="3167" priority="18">
      <formula>AND(Z74="",BA73=1)</formula>
    </cfRule>
  </conditionalFormatting>
  <conditionalFormatting sqref="J73:M73">
    <cfRule type="expression" dxfId="3166" priority="17">
      <formula>OR(F73=2,F73=3)</formula>
    </cfRule>
  </conditionalFormatting>
  <conditionalFormatting sqref="I74:P74">
    <cfRule type="expression" dxfId="3165" priority="16">
      <formula>OR(F73=2,F73=3)</formula>
    </cfRule>
  </conditionalFormatting>
  <conditionalFormatting sqref="Z76:AM76">
    <cfRule type="expression" dxfId="3164" priority="15">
      <formula>AND(Z76="",BA75=1)</formula>
    </cfRule>
  </conditionalFormatting>
  <conditionalFormatting sqref="J75:M75">
    <cfRule type="expression" dxfId="3163" priority="14">
      <formula>OR(F75=2,F75=3)</formula>
    </cfRule>
  </conditionalFormatting>
  <conditionalFormatting sqref="I76:P76">
    <cfRule type="expression" dxfId="3162" priority="13">
      <formula>OR(F75=2,F75=3)</formula>
    </cfRule>
  </conditionalFormatting>
  <conditionalFormatting sqref="Z78:AM78">
    <cfRule type="expression" dxfId="3161" priority="12">
      <formula>AND(Z78="",BA77=1)</formula>
    </cfRule>
  </conditionalFormatting>
  <conditionalFormatting sqref="J77:M77">
    <cfRule type="expression" dxfId="3160" priority="11">
      <formula>OR(F77=2,F77=3)</formula>
    </cfRule>
  </conditionalFormatting>
  <conditionalFormatting sqref="I78:P78">
    <cfRule type="expression" dxfId="3159" priority="10">
      <formula>OR(F77=2,F77=3)</formula>
    </cfRule>
  </conditionalFormatting>
  <conditionalFormatting sqref="Z80:AM80">
    <cfRule type="expression" dxfId="3158" priority="9">
      <formula>AND(Z80="",BA79=1)</formula>
    </cfRule>
  </conditionalFormatting>
  <conditionalFormatting sqref="J79:M79">
    <cfRule type="expression" dxfId="3157" priority="8">
      <formula>OR(F79=2,F79=3)</formula>
    </cfRule>
  </conditionalFormatting>
  <conditionalFormatting sqref="I80:P80">
    <cfRule type="expression" dxfId="3156" priority="7">
      <formula>OR(F79=2,F79=3)</formula>
    </cfRule>
  </conditionalFormatting>
  <conditionalFormatting sqref="Z82:AM82">
    <cfRule type="expression" dxfId="3155" priority="6">
      <formula>AND(Z82="",BA81=1)</formula>
    </cfRule>
  </conditionalFormatting>
  <conditionalFormatting sqref="J81:M81">
    <cfRule type="expression" dxfId="3154" priority="5">
      <formula>OR(F81=2,F81=3)</formula>
    </cfRule>
  </conditionalFormatting>
  <conditionalFormatting sqref="I82:P82">
    <cfRule type="expression" dxfId="3153" priority="4">
      <formula>OR(F81=2,F81=3)</formula>
    </cfRule>
  </conditionalFormatting>
  <conditionalFormatting sqref="Z84:AM84">
    <cfRule type="expression" dxfId="3152" priority="3">
      <formula>AND(Z84="",BA83=1)</formula>
    </cfRule>
  </conditionalFormatting>
  <conditionalFormatting sqref="J83:M83">
    <cfRule type="expression" dxfId="3151" priority="2">
      <formula>OR(F83=2,F83=3)</formula>
    </cfRule>
  </conditionalFormatting>
  <conditionalFormatting sqref="I84:P84">
    <cfRule type="expression" dxfId="315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5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5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5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500-000003000000}"/>
    <dataValidation type="whole" imeMode="off" allowBlank="1" showInputMessage="1" showErrorMessage="1" error="1~31までの数字をご入力ください。" sqref="B141:C170 B12:C41 B184:C213 B98:C127 B55:C84" xr:uid="{00000000-0002-0000-15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5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5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5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5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5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5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17</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01701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01702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01703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01704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01705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01706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01707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01708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01709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01710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01711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01712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01713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01714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01715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01716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01717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01718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01719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01720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01721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01722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01723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01724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01725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01726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01727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01728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01729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01730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01731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01732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01733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01734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01735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01736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01737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01738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01739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01740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01741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01742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01743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01744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01745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01746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01747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01748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01749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01750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01751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01752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01753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01754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01755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01756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01757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01758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01759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01760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01761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01762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01763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01764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01765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01766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01767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01768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01769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01770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01771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01772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01773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01774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01775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3149" priority="225">
      <formula>AND(Z13="",BA12=1)</formula>
    </cfRule>
  </conditionalFormatting>
  <conditionalFormatting sqref="J12:M12">
    <cfRule type="expression" dxfId="3148" priority="224">
      <formula>OR(F12=2,F12=3)</formula>
    </cfRule>
  </conditionalFormatting>
  <conditionalFormatting sqref="I13:P13">
    <cfRule type="expression" dxfId="3147" priority="223">
      <formula>OR(F12=2,F12=3)</formula>
    </cfRule>
  </conditionalFormatting>
  <conditionalFormatting sqref="Z15:AM15">
    <cfRule type="expression" dxfId="3146" priority="222">
      <formula>AND(Z15="",BA14=1)</formula>
    </cfRule>
  </conditionalFormatting>
  <conditionalFormatting sqref="J14:M14">
    <cfRule type="expression" dxfId="3145" priority="221">
      <formula>OR(F14=2,F14=3)</formula>
    </cfRule>
  </conditionalFormatting>
  <conditionalFormatting sqref="I15:P15">
    <cfRule type="expression" dxfId="3144" priority="220">
      <formula>OR(F14=2,F14=3)</formula>
    </cfRule>
  </conditionalFormatting>
  <conditionalFormatting sqref="Z17:AM17">
    <cfRule type="expression" dxfId="3143" priority="219">
      <formula>AND(Z17="",BA16=1)</formula>
    </cfRule>
  </conditionalFormatting>
  <conditionalFormatting sqref="J16:M16">
    <cfRule type="expression" dxfId="3142" priority="218">
      <formula>OR(F16=2,F16=3)</formula>
    </cfRule>
  </conditionalFormatting>
  <conditionalFormatting sqref="I17:P17">
    <cfRule type="expression" dxfId="3141" priority="217">
      <formula>OR(F16=2,F16=3)</formula>
    </cfRule>
  </conditionalFormatting>
  <conditionalFormatting sqref="Z19:AM19">
    <cfRule type="expression" dxfId="3140" priority="216">
      <formula>AND(Z19="",BA18=1)</formula>
    </cfRule>
  </conditionalFormatting>
  <conditionalFormatting sqref="J18:M18">
    <cfRule type="expression" dxfId="3139" priority="215">
      <formula>OR(F18=2,F18=3)</formula>
    </cfRule>
  </conditionalFormatting>
  <conditionalFormatting sqref="I19:P19">
    <cfRule type="expression" dxfId="3138" priority="214">
      <formula>OR(F18=2,F18=3)</formula>
    </cfRule>
  </conditionalFormatting>
  <conditionalFormatting sqref="Z21:AM21">
    <cfRule type="expression" dxfId="3137" priority="213">
      <formula>AND(Z21="",BA20=1)</formula>
    </cfRule>
  </conditionalFormatting>
  <conditionalFormatting sqref="J20:M20">
    <cfRule type="expression" dxfId="3136" priority="212">
      <formula>OR(F20=2,F20=3)</formula>
    </cfRule>
  </conditionalFormatting>
  <conditionalFormatting sqref="I21:P21">
    <cfRule type="expression" dxfId="3135" priority="211">
      <formula>OR(F20=2,F20=3)</formula>
    </cfRule>
  </conditionalFormatting>
  <conditionalFormatting sqref="Z23:AM23">
    <cfRule type="expression" dxfId="3134" priority="210">
      <formula>AND(Z23="",BA22=1)</formula>
    </cfRule>
  </conditionalFormatting>
  <conditionalFormatting sqref="J22:M22">
    <cfRule type="expression" dxfId="3133" priority="209">
      <formula>OR(F22=2,F22=3)</formula>
    </cfRule>
  </conditionalFormatting>
  <conditionalFormatting sqref="I23:P23">
    <cfRule type="expression" dxfId="3132" priority="208">
      <formula>OR(F22=2,F22=3)</formula>
    </cfRule>
  </conditionalFormatting>
  <conditionalFormatting sqref="Z25:AM25">
    <cfRule type="expression" dxfId="3131" priority="207">
      <formula>AND(Z25="",BA24=1)</formula>
    </cfRule>
  </conditionalFormatting>
  <conditionalFormatting sqref="J24:M24">
    <cfRule type="expression" dxfId="3130" priority="206">
      <formula>OR(F24=2,F24=3)</formula>
    </cfRule>
  </conditionalFormatting>
  <conditionalFormatting sqref="I25:P25">
    <cfRule type="expression" dxfId="3129" priority="205">
      <formula>OR(F24=2,F24=3)</formula>
    </cfRule>
  </conditionalFormatting>
  <conditionalFormatting sqref="Z27:AM27">
    <cfRule type="expression" dxfId="3128" priority="204">
      <formula>AND(Z27="",BA26=1)</formula>
    </cfRule>
  </conditionalFormatting>
  <conditionalFormatting sqref="J26:M26">
    <cfRule type="expression" dxfId="3127" priority="203">
      <formula>OR(F26=2,F26=3)</formula>
    </cfRule>
  </conditionalFormatting>
  <conditionalFormatting sqref="I27:P27">
    <cfRule type="expression" dxfId="3126" priority="202">
      <formula>OR(F26=2,F26=3)</formula>
    </cfRule>
  </conditionalFormatting>
  <conditionalFormatting sqref="Z29:AM29">
    <cfRule type="expression" dxfId="3125" priority="201">
      <formula>AND(Z29="",BA28=1)</formula>
    </cfRule>
  </conditionalFormatting>
  <conditionalFormatting sqref="J28:M28">
    <cfRule type="expression" dxfId="3124" priority="200">
      <formula>OR(F28=2,F28=3)</formula>
    </cfRule>
  </conditionalFormatting>
  <conditionalFormatting sqref="I29:P29">
    <cfRule type="expression" dxfId="3123" priority="199">
      <formula>OR(F28=2,F28=3)</formula>
    </cfRule>
  </conditionalFormatting>
  <conditionalFormatting sqref="Z31:AM31">
    <cfRule type="expression" dxfId="3122" priority="198">
      <formula>AND(Z31="",BA30=1)</formula>
    </cfRule>
  </conditionalFormatting>
  <conditionalFormatting sqref="J30:M30">
    <cfRule type="expression" dxfId="3121" priority="197">
      <formula>OR(F30=2,F30=3)</formula>
    </cfRule>
  </conditionalFormatting>
  <conditionalFormatting sqref="I31:P31">
    <cfRule type="expression" dxfId="3120" priority="196">
      <formula>OR(F30=2,F30=3)</formula>
    </cfRule>
  </conditionalFormatting>
  <conditionalFormatting sqref="Z33:AM33">
    <cfRule type="expression" dxfId="3119" priority="195">
      <formula>AND(Z33="",BA32=1)</formula>
    </cfRule>
  </conditionalFormatting>
  <conditionalFormatting sqref="J32:M32">
    <cfRule type="expression" dxfId="3118" priority="194">
      <formula>OR(F32=2,F32=3)</formula>
    </cfRule>
  </conditionalFormatting>
  <conditionalFormatting sqref="I33:P33">
    <cfRule type="expression" dxfId="3117" priority="193">
      <formula>OR(F32=2,F32=3)</formula>
    </cfRule>
  </conditionalFormatting>
  <conditionalFormatting sqref="Z35:AM35">
    <cfRule type="expression" dxfId="3116" priority="192">
      <formula>AND(Z35="",BA34=1)</formula>
    </cfRule>
  </conditionalFormatting>
  <conditionalFormatting sqref="J34:M34">
    <cfRule type="expression" dxfId="3115" priority="191">
      <formula>OR(F34=2,F34=3)</formula>
    </cfRule>
  </conditionalFormatting>
  <conditionalFormatting sqref="I35:P35">
    <cfRule type="expression" dxfId="3114" priority="190">
      <formula>OR(F34=2,F34=3)</formula>
    </cfRule>
  </conditionalFormatting>
  <conditionalFormatting sqref="Z37:AM37">
    <cfRule type="expression" dxfId="3113" priority="189">
      <formula>AND(Z37="",BA36=1)</formula>
    </cfRule>
  </conditionalFormatting>
  <conditionalFormatting sqref="J36:M36">
    <cfRule type="expression" dxfId="3112" priority="188">
      <formula>OR(F36=2,F36=3)</formula>
    </cfRule>
  </conditionalFormatting>
  <conditionalFormatting sqref="I37:P37">
    <cfRule type="expression" dxfId="3111" priority="187">
      <formula>OR(F36=2,F36=3)</formula>
    </cfRule>
  </conditionalFormatting>
  <conditionalFormatting sqref="Z39:AM39">
    <cfRule type="expression" dxfId="3110" priority="186">
      <formula>AND(Z39="",BA38=1)</formula>
    </cfRule>
  </conditionalFormatting>
  <conditionalFormatting sqref="J38:M38">
    <cfRule type="expression" dxfId="3109" priority="185">
      <formula>OR(F38=2,F38=3)</formula>
    </cfRule>
  </conditionalFormatting>
  <conditionalFormatting sqref="I39:P39">
    <cfRule type="expression" dxfId="3108" priority="184">
      <formula>OR(F38=2,F38=3)</formula>
    </cfRule>
  </conditionalFormatting>
  <conditionalFormatting sqref="Z41:AM41">
    <cfRule type="expression" dxfId="3107" priority="183">
      <formula>AND(Z41="",BA40=1)</formula>
    </cfRule>
  </conditionalFormatting>
  <conditionalFormatting sqref="J40:M40">
    <cfRule type="expression" dxfId="3106" priority="182">
      <formula>OR(F40=2,F40=3)</formula>
    </cfRule>
  </conditionalFormatting>
  <conditionalFormatting sqref="I41:P41">
    <cfRule type="expression" dxfId="3105" priority="181">
      <formula>OR(F40=2,F40=3)</formula>
    </cfRule>
  </conditionalFormatting>
  <conditionalFormatting sqref="Z185:AM185">
    <cfRule type="expression" dxfId="3104" priority="180">
      <formula>AND(Z185="",BA184=1)</formula>
    </cfRule>
  </conditionalFormatting>
  <conditionalFormatting sqref="J184:M184">
    <cfRule type="expression" dxfId="3103" priority="179">
      <formula>OR(F184=2,F184=3)</formula>
    </cfRule>
  </conditionalFormatting>
  <conditionalFormatting sqref="I185:P185">
    <cfRule type="expression" dxfId="3102" priority="178">
      <formula>OR(F184=2,F184=3)</formula>
    </cfRule>
  </conditionalFormatting>
  <conditionalFormatting sqref="Z187:AM187">
    <cfRule type="expression" dxfId="3101" priority="177">
      <formula>AND(Z187="",BA186=1)</formula>
    </cfRule>
  </conditionalFormatting>
  <conditionalFormatting sqref="J186:M186">
    <cfRule type="expression" dxfId="3100" priority="176">
      <formula>OR(F186=2,F186=3)</formula>
    </cfRule>
  </conditionalFormatting>
  <conditionalFormatting sqref="I187:P187">
    <cfRule type="expression" dxfId="3099" priority="175">
      <formula>OR(F186=2,F186=3)</formula>
    </cfRule>
  </conditionalFormatting>
  <conditionalFormatting sqref="Z189:AM189">
    <cfRule type="expression" dxfId="3098" priority="174">
      <formula>AND(Z189="",BA188=1)</formula>
    </cfRule>
  </conditionalFormatting>
  <conditionalFormatting sqref="J188:M188">
    <cfRule type="expression" dxfId="3097" priority="173">
      <formula>OR(F188=2,F188=3)</formula>
    </cfRule>
  </conditionalFormatting>
  <conditionalFormatting sqref="I189:P189">
    <cfRule type="expression" dxfId="3096" priority="172">
      <formula>OR(F188=2,F188=3)</formula>
    </cfRule>
  </conditionalFormatting>
  <conditionalFormatting sqref="Z191:AM191">
    <cfRule type="expression" dxfId="3095" priority="171">
      <formula>AND(Z191="",BA190=1)</formula>
    </cfRule>
  </conditionalFormatting>
  <conditionalFormatting sqref="J190:M190">
    <cfRule type="expression" dxfId="3094" priority="170">
      <formula>OR(F190=2,F190=3)</formula>
    </cfRule>
  </conditionalFormatting>
  <conditionalFormatting sqref="I191:P191">
    <cfRule type="expression" dxfId="3093" priority="169">
      <formula>OR(F190=2,F190=3)</formula>
    </cfRule>
  </conditionalFormatting>
  <conditionalFormatting sqref="Z193:AM193">
    <cfRule type="expression" dxfId="3092" priority="168">
      <formula>AND(Z193="",BA192=1)</formula>
    </cfRule>
  </conditionalFormatting>
  <conditionalFormatting sqref="J192:M192">
    <cfRule type="expression" dxfId="3091" priority="167">
      <formula>OR(F192=2,F192=3)</formula>
    </cfRule>
  </conditionalFormatting>
  <conditionalFormatting sqref="I193:P193">
    <cfRule type="expression" dxfId="3090" priority="166">
      <formula>OR(F192=2,F192=3)</formula>
    </cfRule>
  </conditionalFormatting>
  <conditionalFormatting sqref="Z195:AM195">
    <cfRule type="expression" dxfId="3089" priority="165">
      <formula>AND(Z195="",BA194=1)</formula>
    </cfRule>
  </conditionalFormatting>
  <conditionalFormatting sqref="J194:M194">
    <cfRule type="expression" dxfId="3088" priority="164">
      <formula>OR(F194=2,F194=3)</formula>
    </cfRule>
  </conditionalFormatting>
  <conditionalFormatting sqref="I195:P195">
    <cfRule type="expression" dxfId="3087" priority="163">
      <formula>OR(F194=2,F194=3)</formula>
    </cfRule>
  </conditionalFormatting>
  <conditionalFormatting sqref="Z197:AM197">
    <cfRule type="expression" dxfId="3086" priority="162">
      <formula>AND(Z197="",BA196=1)</formula>
    </cfRule>
  </conditionalFormatting>
  <conditionalFormatting sqref="J196:M196">
    <cfRule type="expression" dxfId="3085" priority="161">
      <formula>OR(F196=2,F196=3)</formula>
    </cfRule>
  </conditionalFormatting>
  <conditionalFormatting sqref="I197:P197">
    <cfRule type="expression" dxfId="3084" priority="160">
      <formula>OR(F196=2,F196=3)</formula>
    </cfRule>
  </conditionalFormatting>
  <conditionalFormatting sqref="Z199:AM199">
    <cfRule type="expression" dxfId="3083" priority="159">
      <formula>AND(Z199="",BA198=1)</formula>
    </cfRule>
  </conditionalFormatting>
  <conditionalFormatting sqref="J198:M198">
    <cfRule type="expression" dxfId="3082" priority="158">
      <formula>OR(F198=2,F198=3)</formula>
    </cfRule>
  </conditionalFormatting>
  <conditionalFormatting sqref="I199:P199">
    <cfRule type="expression" dxfId="3081" priority="157">
      <formula>OR(F198=2,F198=3)</formula>
    </cfRule>
  </conditionalFormatting>
  <conditionalFormatting sqref="Z201:AM201">
    <cfRule type="expression" dxfId="3080" priority="156">
      <formula>AND(Z201="",BA200=1)</formula>
    </cfRule>
  </conditionalFormatting>
  <conditionalFormatting sqref="J200:M200">
    <cfRule type="expression" dxfId="3079" priority="155">
      <formula>OR(F200=2,F200=3)</formula>
    </cfRule>
  </conditionalFormatting>
  <conditionalFormatting sqref="I201:P201">
    <cfRule type="expression" dxfId="3078" priority="154">
      <formula>OR(F200=2,F200=3)</formula>
    </cfRule>
  </conditionalFormatting>
  <conditionalFormatting sqref="Z203:AM203">
    <cfRule type="expression" dxfId="3077" priority="153">
      <formula>AND(Z203="",BA202=1)</formula>
    </cfRule>
  </conditionalFormatting>
  <conditionalFormatting sqref="J202:M202">
    <cfRule type="expression" dxfId="3076" priority="152">
      <formula>OR(F202=2,F202=3)</formula>
    </cfRule>
  </conditionalFormatting>
  <conditionalFormatting sqref="I203:P203">
    <cfRule type="expression" dxfId="3075" priority="151">
      <formula>OR(F202=2,F202=3)</formula>
    </cfRule>
  </conditionalFormatting>
  <conditionalFormatting sqref="Z205:AM205">
    <cfRule type="expression" dxfId="3074" priority="150">
      <formula>AND(Z205="",BA204=1)</formula>
    </cfRule>
  </conditionalFormatting>
  <conditionalFormatting sqref="J204:M204">
    <cfRule type="expression" dxfId="3073" priority="149">
      <formula>OR(F204=2,F204=3)</formula>
    </cfRule>
  </conditionalFormatting>
  <conditionalFormatting sqref="I205:P205">
    <cfRule type="expression" dxfId="3072" priority="148">
      <formula>OR(F204=2,F204=3)</formula>
    </cfRule>
  </conditionalFormatting>
  <conditionalFormatting sqref="Z207:AM207">
    <cfRule type="expression" dxfId="3071" priority="147">
      <formula>AND(Z207="",BA206=1)</formula>
    </cfRule>
  </conditionalFormatting>
  <conditionalFormatting sqref="J206:M206">
    <cfRule type="expression" dxfId="3070" priority="146">
      <formula>OR(F206=2,F206=3)</formula>
    </cfRule>
  </conditionalFormatting>
  <conditionalFormatting sqref="I207:P207">
    <cfRule type="expression" dxfId="3069" priority="145">
      <formula>OR(F206=2,F206=3)</formula>
    </cfRule>
  </conditionalFormatting>
  <conditionalFormatting sqref="Z209:AM209">
    <cfRule type="expression" dxfId="3068" priority="144">
      <formula>AND(Z209="",BA208=1)</formula>
    </cfRule>
  </conditionalFormatting>
  <conditionalFormatting sqref="J208:M208">
    <cfRule type="expression" dxfId="3067" priority="143">
      <formula>OR(F208=2,F208=3)</formula>
    </cfRule>
  </conditionalFormatting>
  <conditionalFormatting sqref="I209:P209">
    <cfRule type="expression" dxfId="3066" priority="142">
      <formula>OR(F208=2,F208=3)</formula>
    </cfRule>
  </conditionalFormatting>
  <conditionalFormatting sqref="Z211:AM211">
    <cfRule type="expression" dxfId="3065" priority="141">
      <formula>AND(Z211="",BA210=1)</formula>
    </cfRule>
  </conditionalFormatting>
  <conditionalFormatting sqref="J210:M210">
    <cfRule type="expression" dxfId="3064" priority="140">
      <formula>OR(F210=2,F210=3)</formula>
    </cfRule>
  </conditionalFormatting>
  <conditionalFormatting sqref="I211:P211">
    <cfRule type="expression" dxfId="3063" priority="139">
      <formula>OR(F210=2,F210=3)</formula>
    </cfRule>
  </conditionalFormatting>
  <conditionalFormatting sqref="Z213:AM213">
    <cfRule type="expression" dxfId="3062" priority="138">
      <formula>AND(Z213="",BA212=1)</formula>
    </cfRule>
  </conditionalFormatting>
  <conditionalFormatting sqref="J212:M212">
    <cfRule type="expression" dxfId="3061" priority="137">
      <formula>OR(F212=2,F212=3)</formula>
    </cfRule>
  </conditionalFormatting>
  <conditionalFormatting sqref="I213:P213">
    <cfRule type="expression" dxfId="3060" priority="136">
      <formula>OR(F212=2,F212=3)</formula>
    </cfRule>
  </conditionalFormatting>
  <conditionalFormatting sqref="Z99:AM99">
    <cfRule type="expression" dxfId="3059" priority="135">
      <formula>AND(Z99="",BA98=1)</formula>
    </cfRule>
  </conditionalFormatting>
  <conditionalFormatting sqref="J98:M98">
    <cfRule type="expression" dxfId="3058" priority="134">
      <formula>OR(F98=2,F98=3)</formula>
    </cfRule>
  </conditionalFormatting>
  <conditionalFormatting sqref="I99:P99">
    <cfRule type="expression" dxfId="3057" priority="133">
      <formula>OR(F98=2,F98=3)</formula>
    </cfRule>
  </conditionalFormatting>
  <conditionalFormatting sqref="Z101:AM101">
    <cfRule type="expression" dxfId="3056" priority="132">
      <formula>AND(Z101="",BA100=1)</formula>
    </cfRule>
  </conditionalFormatting>
  <conditionalFormatting sqref="J100:M100">
    <cfRule type="expression" dxfId="3055" priority="131">
      <formula>OR(F100=2,F100=3)</formula>
    </cfRule>
  </conditionalFormatting>
  <conditionalFormatting sqref="I101:P101">
    <cfRule type="expression" dxfId="3054" priority="130">
      <formula>OR(F100=2,F100=3)</formula>
    </cfRule>
  </conditionalFormatting>
  <conditionalFormatting sqref="Z103:AM103">
    <cfRule type="expression" dxfId="3053" priority="129">
      <formula>AND(Z103="",BA102=1)</formula>
    </cfRule>
  </conditionalFormatting>
  <conditionalFormatting sqref="J102:M102">
    <cfRule type="expression" dxfId="3052" priority="128">
      <formula>OR(F102=2,F102=3)</formula>
    </cfRule>
  </conditionalFormatting>
  <conditionalFormatting sqref="I103:P103">
    <cfRule type="expression" dxfId="3051" priority="127">
      <formula>OR(F102=2,F102=3)</formula>
    </cfRule>
  </conditionalFormatting>
  <conditionalFormatting sqref="Z105:AM105">
    <cfRule type="expression" dxfId="3050" priority="126">
      <formula>AND(Z105="",BA104=1)</formula>
    </cfRule>
  </conditionalFormatting>
  <conditionalFormatting sqref="J104:M104">
    <cfRule type="expression" dxfId="3049" priority="125">
      <formula>OR(F104=2,F104=3)</formula>
    </cfRule>
  </conditionalFormatting>
  <conditionalFormatting sqref="I105:P105">
    <cfRule type="expression" dxfId="3048" priority="124">
      <formula>OR(F104=2,F104=3)</formula>
    </cfRule>
  </conditionalFormatting>
  <conditionalFormatting sqref="Z107:AM107">
    <cfRule type="expression" dxfId="3047" priority="123">
      <formula>AND(Z107="",BA106=1)</formula>
    </cfRule>
  </conditionalFormatting>
  <conditionalFormatting sqref="J106:M106">
    <cfRule type="expression" dxfId="3046" priority="122">
      <formula>OR(F106=2,F106=3)</formula>
    </cfRule>
  </conditionalFormatting>
  <conditionalFormatting sqref="I107:P107">
    <cfRule type="expression" dxfId="3045" priority="121">
      <formula>OR(F106=2,F106=3)</formula>
    </cfRule>
  </conditionalFormatting>
  <conditionalFormatting sqref="Z109:AM109">
    <cfRule type="expression" dxfId="3044" priority="120">
      <formula>AND(Z109="",BA108=1)</formula>
    </cfRule>
  </conditionalFormatting>
  <conditionalFormatting sqref="J108:M108">
    <cfRule type="expression" dxfId="3043" priority="119">
      <formula>OR(F108=2,F108=3)</formula>
    </cfRule>
  </conditionalFormatting>
  <conditionalFormatting sqref="I109:P109">
    <cfRule type="expression" dxfId="3042" priority="118">
      <formula>OR(F108=2,F108=3)</formula>
    </cfRule>
  </conditionalFormatting>
  <conditionalFormatting sqref="Z111:AM111">
    <cfRule type="expression" dxfId="3041" priority="117">
      <formula>AND(Z111="",BA110=1)</formula>
    </cfRule>
  </conditionalFormatting>
  <conditionalFormatting sqref="J110:M110">
    <cfRule type="expression" dxfId="3040" priority="116">
      <formula>OR(F110=2,F110=3)</formula>
    </cfRule>
  </conditionalFormatting>
  <conditionalFormatting sqref="I111:P111">
    <cfRule type="expression" dxfId="3039" priority="115">
      <formula>OR(F110=2,F110=3)</formula>
    </cfRule>
  </conditionalFormatting>
  <conditionalFormatting sqref="Z113:AM113">
    <cfRule type="expression" dxfId="3038" priority="114">
      <formula>AND(Z113="",BA112=1)</formula>
    </cfRule>
  </conditionalFormatting>
  <conditionalFormatting sqref="J112:M112">
    <cfRule type="expression" dxfId="3037" priority="113">
      <formula>OR(F112=2,F112=3)</formula>
    </cfRule>
  </conditionalFormatting>
  <conditionalFormatting sqref="I113:P113">
    <cfRule type="expression" dxfId="3036" priority="112">
      <formula>OR(F112=2,F112=3)</formula>
    </cfRule>
  </conditionalFormatting>
  <conditionalFormatting sqref="Z115:AM115">
    <cfRule type="expression" dxfId="3035" priority="111">
      <formula>AND(Z115="",BA114=1)</formula>
    </cfRule>
  </conditionalFormatting>
  <conditionalFormatting sqref="J114:M114">
    <cfRule type="expression" dxfId="3034" priority="110">
      <formula>OR(F114=2,F114=3)</formula>
    </cfRule>
  </conditionalFormatting>
  <conditionalFormatting sqref="I115:P115">
    <cfRule type="expression" dxfId="3033" priority="109">
      <formula>OR(F114=2,F114=3)</formula>
    </cfRule>
  </conditionalFormatting>
  <conditionalFormatting sqref="Z117:AM117">
    <cfRule type="expression" dxfId="3032" priority="108">
      <formula>AND(Z117="",BA116=1)</formula>
    </cfRule>
  </conditionalFormatting>
  <conditionalFormatting sqref="J116:M116">
    <cfRule type="expression" dxfId="3031" priority="107">
      <formula>OR(F116=2,F116=3)</formula>
    </cfRule>
  </conditionalFormatting>
  <conditionalFormatting sqref="I117:P117">
    <cfRule type="expression" dxfId="3030" priority="106">
      <formula>OR(F116=2,F116=3)</formula>
    </cfRule>
  </conditionalFormatting>
  <conditionalFormatting sqref="Z119:AM119">
    <cfRule type="expression" dxfId="3029" priority="105">
      <formula>AND(Z119="",BA118=1)</formula>
    </cfRule>
  </conditionalFormatting>
  <conditionalFormatting sqref="J118:M118">
    <cfRule type="expression" dxfId="3028" priority="104">
      <formula>OR(F118=2,F118=3)</formula>
    </cfRule>
  </conditionalFormatting>
  <conditionalFormatting sqref="I119:P119">
    <cfRule type="expression" dxfId="3027" priority="103">
      <formula>OR(F118=2,F118=3)</formula>
    </cfRule>
  </conditionalFormatting>
  <conditionalFormatting sqref="Z121:AM121">
    <cfRule type="expression" dxfId="3026" priority="102">
      <formula>AND(Z121="",BA120=1)</formula>
    </cfRule>
  </conditionalFormatting>
  <conditionalFormatting sqref="J120:M120">
    <cfRule type="expression" dxfId="3025" priority="101">
      <formula>OR(F120=2,F120=3)</formula>
    </cfRule>
  </conditionalFormatting>
  <conditionalFormatting sqref="I121:P121">
    <cfRule type="expression" dxfId="3024" priority="100">
      <formula>OR(F120=2,F120=3)</formula>
    </cfRule>
  </conditionalFormatting>
  <conditionalFormatting sqref="Z123:AM123">
    <cfRule type="expression" dxfId="3023" priority="99">
      <formula>AND(Z123="",BA122=1)</formula>
    </cfRule>
  </conditionalFormatting>
  <conditionalFormatting sqref="J122:M122">
    <cfRule type="expression" dxfId="3022" priority="98">
      <formula>OR(F122=2,F122=3)</formula>
    </cfRule>
  </conditionalFormatting>
  <conditionalFormatting sqref="I123:P123">
    <cfRule type="expression" dxfId="3021" priority="97">
      <formula>OR(F122=2,F122=3)</formula>
    </cfRule>
  </conditionalFormatting>
  <conditionalFormatting sqref="Z125:AM125">
    <cfRule type="expression" dxfId="3020" priority="96">
      <formula>AND(Z125="",BA124=1)</formula>
    </cfRule>
  </conditionalFormatting>
  <conditionalFormatting sqref="J124:M124">
    <cfRule type="expression" dxfId="3019" priority="95">
      <formula>OR(F124=2,F124=3)</formula>
    </cfRule>
  </conditionalFormatting>
  <conditionalFormatting sqref="I125:P125">
    <cfRule type="expression" dxfId="3018" priority="94">
      <formula>OR(F124=2,F124=3)</formula>
    </cfRule>
  </conditionalFormatting>
  <conditionalFormatting sqref="Z127:AM127">
    <cfRule type="expression" dxfId="3017" priority="93">
      <formula>AND(Z127="",BA126=1)</formula>
    </cfRule>
  </conditionalFormatting>
  <conditionalFormatting sqref="J126:M126">
    <cfRule type="expression" dxfId="3016" priority="92">
      <formula>OR(F126=2,F126=3)</formula>
    </cfRule>
  </conditionalFormatting>
  <conditionalFormatting sqref="I127:P127">
    <cfRule type="expression" dxfId="3015" priority="91">
      <formula>OR(F126=2,F126=3)</formula>
    </cfRule>
  </conditionalFormatting>
  <conditionalFormatting sqref="Z142:AM142">
    <cfRule type="expression" dxfId="3014" priority="90">
      <formula>AND(Z142="",BA141=1)</formula>
    </cfRule>
  </conditionalFormatting>
  <conditionalFormatting sqref="J141:M141">
    <cfRule type="expression" dxfId="3013" priority="89">
      <formula>OR(F141=2,F141=3)</formula>
    </cfRule>
  </conditionalFormatting>
  <conditionalFormatting sqref="I142:P142">
    <cfRule type="expression" dxfId="3012" priority="88">
      <formula>OR(F141=2,F141=3)</formula>
    </cfRule>
  </conditionalFormatting>
  <conditionalFormatting sqref="Z144:AM144">
    <cfRule type="expression" dxfId="3011" priority="87">
      <formula>AND(Z144="",BA143=1)</formula>
    </cfRule>
  </conditionalFormatting>
  <conditionalFormatting sqref="J143:M143">
    <cfRule type="expression" dxfId="3010" priority="86">
      <formula>OR(F143=2,F143=3)</formula>
    </cfRule>
  </conditionalFormatting>
  <conditionalFormatting sqref="I144:P144">
    <cfRule type="expression" dxfId="3009" priority="85">
      <formula>OR(F143=2,F143=3)</formula>
    </cfRule>
  </conditionalFormatting>
  <conditionalFormatting sqref="Z146:AM146">
    <cfRule type="expression" dxfId="3008" priority="84">
      <formula>AND(Z146="",BA145=1)</formula>
    </cfRule>
  </conditionalFormatting>
  <conditionalFormatting sqref="J145:M145">
    <cfRule type="expression" dxfId="3007" priority="83">
      <formula>OR(F145=2,F145=3)</formula>
    </cfRule>
  </conditionalFormatting>
  <conditionalFormatting sqref="I146:P146">
    <cfRule type="expression" dxfId="3006" priority="82">
      <formula>OR(F145=2,F145=3)</formula>
    </cfRule>
  </conditionalFormatting>
  <conditionalFormatting sqref="Z148:AM148">
    <cfRule type="expression" dxfId="3005" priority="81">
      <formula>AND(Z148="",BA147=1)</formula>
    </cfRule>
  </conditionalFormatting>
  <conditionalFormatting sqref="J147:M147">
    <cfRule type="expression" dxfId="3004" priority="80">
      <formula>OR(F147=2,F147=3)</formula>
    </cfRule>
  </conditionalFormatting>
  <conditionalFormatting sqref="I148:P148">
    <cfRule type="expression" dxfId="3003" priority="79">
      <formula>OR(F147=2,F147=3)</formula>
    </cfRule>
  </conditionalFormatting>
  <conditionalFormatting sqref="Z150:AM150">
    <cfRule type="expression" dxfId="3002" priority="78">
      <formula>AND(Z150="",BA149=1)</formula>
    </cfRule>
  </conditionalFormatting>
  <conditionalFormatting sqref="J149:M149">
    <cfRule type="expression" dxfId="3001" priority="77">
      <formula>OR(F149=2,F149=3)</formula>
    </cfRule>
  </conditionalFormatting>
  <conditionalFormatting sqref="I150:P150">
    <cfRule type="expression" dxfId="3000" priority="76">
      <formula>OR(F149=2,F149=3)</formula>
    </cfRule>
  </conditionalFormatting>
  <conditionalFormatting sqref="Z152:AM152">
    <cfRule type="expression" dxfId="2999" priority="75">
      <formula>AND(Z152="",BA151=1)</formula>
    </cfRule>
  </conditionalFormatting>
  <conditionalFormatting sqref="J151:M151">
    <cfRule type="expression" dxfId="2998" priority="74">
      <formula>OR(F151=2,F151=3)</formula>
    </cfRule>
  </conditionalFormatting>
  <conditionalFormatting sqref="I152:P152">
    <cfRule type="expression" dxfId="2997" priority="73">
      <formula>OR(F151=2,F151=3)</formula>
    </cfRule>
  </conditionalFormatting>
  <conditionalFormatting sqref="Z154:AM154">
    <cfRule type="expression" dxfId="2996" priority="72">
      <formula>AND(Z154="",BA153=1)</formula>
    </cfRule>
  </conditionalFormatting>
  <conditionalFormatting sqref="J153:M153">
    <cfRule type="expression" dxfId="2995" priority="71">
      <formula>OR(F153=2,F153=3)</formula>
    </cfRule>
  </conditionalFormatting>
  <conditionalFormatting sqref="I154:P154">
    <cfRule type="expression" dxfId="2994" priority="70">
      <formula>OR(F153=2,F153=3)</formula>
    </cfRule>
  </conditionalFormatting>
  <conditionalFormatting sqref="Z156:AM156">
    <cfRule type="expression" dxfId="2993" priority="69">
      <formula>AND(Z156="",BA155=1)</formula>
    </cfRule>
  </conditionalFormatting>
  <conditionalFormatting sqref="J155:M155">
    <cfRule type="expression" dxfId="2992" priority="68">
      <formula>OR(F155=2,F155=3)</formula>
    </cfRule>
  </conditionalFormatting>
  <conditionalFormatting sqref="I156:P156">
    <cfRule type="expression" dxfId="2991" priority="67">
      <formula>OR(F155=2,F155=3)</formula>
    </cfRule>
  </conditionalFormatting>
  <conditionalFormatting sqref="Z158:AM158">
    <cfRule type="expression" dxfId="2990" priority="66">
      <formula>AND(Z158="",BA157=1)</formula>
    </cfRule>
  </conditionalFormatting>
  <conditionalFormatting sqref="J157:M157">
    <cfRule type="expression" dxfId="2989" priority="65">
      <formula>OR(F157=2,F157=3)</formula>
    </cfRule>
  </conditionalFormatting>
  <conditionalFormatting sqref="I158:P158">
    <cfRule type="expression" dxfId="2988" priority="64">
      <formula>OR(F157=2,F157=3)</formula>
    </cfRule>
  </conditionalFormatting>
  <conditionalFormatting sqref="Z160:AM160">
    <cfRule type="expression" dxfId="2987" priority="63">
      <formula>AND(Z160="",BA159=1)</formula>
    </cfRule>
  </conditionalFormatting>
  <conditionalFormatting sqref="J159:M159">
    <cfRule type="expression" dxfId="2986" priority="62">
      <formula>OR(F159=2,F159=3)</formula>
    </cfRule>
  </conditionalFormatting>
  <conditionalFormatting sqref="I160:P160">
    <cfRule type="expression" dxfId="2985" priority="61">
      <formula>OR(F159=2,F159=3)</formula>
    </cfRule>
  </conditionalFormatting>
  <conditionalFormatting sqref="Z162:AM162">
    <cfRule type="expression" dxfId="2984" priority="60">
      <formula>AND(Z162="",BA161=1)</formula>
    </cfRule>
  </conditionalFormatting>
  <conditionalFormatting sqref="J161:M161">
    <cfRule type="expression" dxfId="2983" priority="59">
      <formula>OR(F161=2,F161=3)</formula>
    </cfRule>
  </conditionalFormatting>
  <conditionalFormatting sqref="I162:P162">
    <cfRule type="expression" dxfId="2982" priority="58">
      <formula>OR(F161=2,F161=3)</formula>
    </cfRule>
  </conditionalFormatting>
  <conditionalFormatting sqref="Z164:AM164">
    <cfRule type="expression" dxfId="2981" priority="57">
      <formula>AND(Z164="",BA163=1)</formula>
    </cfRule>
  </conditionalFormatting>
  <conditionalFormatting sqref="J163:M163">
    <cfRule type="expression" dxfId="2980" priority="56">
      <formula>OR(F163=2,F163=3)</formula>
    </cfRule>
  </conditionalFormatting>
  <conditionalFormatting sqref="I164:P164">
    <cfRule type="expression" dxfId="2979" priority="55">
      <formula>OR(F163=2,F163=3)</formula>
    </cfRule>
  </conditionalFormatting>
  <conditionalFormatting sqref="Z166:AM166">
    <cfRule type="expression" dxfId="2978" priority="54">
      <formula>AND(Z166="",BA165=1)</formula>
    </cfRule>
  </conditionalFormatting>
  <conditionalFormatting sqref="J165:M165">
    <cfRule type="expression" dxfId="2977" priority="53">
      <formula>OR(F165=2,F165=3)</formula>
    </cfRule>
  </conditionalFormatting>
  <conditionalFormatting sqref="I166:P166">
    <cfRule type="expression" dxfId="2976" priority="52">
      <formula>OR(F165=2,F165=3)</formula>
    </cfRule>
  </conditionalFormatting>
  <conditionalFormatting sqref="Z168:AM168">
    <cfRule type="expression" dxfId="2975" priority="51">
      <formula>AND(Z168="",BA167=1)</formula>
    </cfRule>
  </conditionalFormatting>
  <conditionalFormatting sqref="J167:M167">
    <cfRule type="expression" dxfId="2974" priority="50">
      <formula>OR(F167=2,F167=3)</formula>
    </cfRule>
  </conditionalFormatting>
  <conditionalFormatting sqref="I168:P168">
    <cfRule type="expression" dxfId="2973" priority="49">
      <formula>OR(F167=2,F167=3)</formula>
    </cfRule>
  </conditionalFormatting>
  <conditionalFormatting sqref="Z170:AM170">
    <cfRule type="expression" dxfId="2972" priority="48">
      <formula>AND(Z170="",BA169=1)</formula>
    </cfRule>
  </conditionalFormatting>
  <conditionalFormatting sqref="J169:M169">
    <cfRule type="expression" dxfId="2971" priority="47">
      <formula>OR(F169=2,F169=3)</formula>
    </cfRule>
  </conditionalFormatting>
  <conditionalFormatting sqref="I170:P170">
    <cfRule type="expression" dxfId="2970" priority="46">
      <formula>OR(F169=2,F169=3)</formula>
    </cfRule>
  </conditionalFormatting>
  <conditionalFormatting sqref="Z56:AM56">
    <cfRule type="expression" dxfId="2969" priority="45">
      <formula>AND(Z56="",BA55=1)</formula>
    </cfRule>
  </conditionalFormatting>
  <conditionalFormatting sqref="J55:M55">
    <cfRule type="expression" dxfId="2968" priority="44">
      <formula>OR(F55=2,F55=3)</formula>
    </cfRule>
  </conditionalFormatting>
  <conditionalFormatting sqref="I56:P56">
    <cfRule type="expression" dxfId="2967" priority="43">
      <formula>OR(F55=2,F55=3)</formula>
    </cfRule>
  </conditionalFormatting>
  <conditionalFormatting sqref="Z58:AM58">
    <cfRule type="expression" dxfId="2966" priority="42">
      <formula>AND(Z58="",BA57=1)</formula>
    </cfRule>
  </conditionalFormatting>
  <conditionalFormatting sqref="J57:M57">
    <cfRule type="expression" dxfId="2965" priority="41">
      <formula>OR(F57=2,F57=3)</formula>
    </cfRule>
  </conditionalFormatting>
  <conditionalFormatting sqref="I58:P58">
    <cfRule type="expression" dxfId="2964" priority="40">
      <formula>OR(F57=2,F57=3)</formula>
    </cfRule>
  </conditionalFormatting>
  <conditionalFormatting sqref="Z60:AM60">
    <cfRule type="expression" dxfId="2963" priority="39">
      <formula>AND(Z60="",BA59=1)</formula>
    </cfRule>
  </conditionalFormatting>
  <conditionalFormatting sqref="J59:M59">
    <cfRule type="expression" dxfId="2962" priority="38">
      <formula>OR(F59=2,F59=3)</formula>
    </cfRule>
  </conditionalFormatting>
  <conditionalFormatting sqref="I60:P60">
    <cfRule type="expression" dxfId="2961" priority="37">
      <formula>OR(F59=2,F59=3)</formula>
    </cfRule>
  </conditionalFormatting>
  <conditionalFormatting sqref="Z62:AM62">
    <cfRule type="expression" dxfId="2960" priority="36">
      <formula>AND(Z62="",BA61=1)</formula>
    </cfRule>
  </conditionalFormatting>
  <conditionalFormatting sqref="J61:M61">
    <cfRule type="expression" dxfId="2959" priority="35">
      <formula>OR(F61=2,F61=3)</formula>
    </cfRule>
  </conditionalFormatting>
  <conditionalFormatting sqref="I62:P62">
    <cfRule type="expression" dxfId="2958" priority="34">
      <formula>OR(F61=2,F61=3)</formula>
    </cfRule>
  </conditionalFormatting>
  <conditionalFormatting sqref="Z64:AM64">
    <cfRule type="expression" dxfId="2957" priority="33">
      <formula>AND(Z64="",BA63=1)</formula>
    </cfRule>
  </conditionalFormatting>
  <conditionalFormatting sqref="J63:M63">
    <cfRule type="expression" dxfId="2956" priority="32">
      <formula>OR(F63=2,F63=3)</formula>
    </cfRule>
  </conditionalFormatting>
  <conditionalFormatting sqref="I64:P64">
    <cfRule type="expression" dxfId="2955" priority="31">
      <formula>OR(F63=2,F63=3)</formula>
    </cfRule>
  </conditionalFormatting>
  <conditionalFormatting sqref="Z66:AM66">
    <cfRule type="expression" dxfId="2954" priority="30">
      <formula>AND(Z66="",BA65=1)</formula>
    </cfRule>
  </conditionalFormatting>
  <conditionalFormatting sqref="J65:M65">
    <cfRule type="expression" dxfId="2953" priority="29">
      <formula>OR(F65=2,F65=3)</formula>
    </cfRule>
  </conditionalFormatting>
  <conditionalFormatting sqref="I66:P66">
    <cfRule type="expression" dxfId="2952" priority="28">
      <formula>OR(F65=2,F65=3)</formula>
    </cfRule>
  </conditionalFormatting>
  <conditionalFormatting sqref="Z68:AM68">
    <cfRule type="expression" dxfId="2951" priority="27">
      <formula>AND(Z68="",BA67=1)</formula>
    </cfRule>
  </conditionalFormatting>
  <conditionalFormatting sqref="J67:M67">
    <cfRule type="expression" dxfId="2950" priority="26">
      <formula>OR(F67=2,F67=3)</formula>
    </cfRule>
  </conditionalFormatting>
  <conditionalFormatting sqref="I68:P68">
    <cfRule type="expression" dxfId="2949" priority="25">
      <formula>OR(F67=2,F67=3)</formula>
    </cfRule>
  </conditionalFormatting>
  <conditionalFormatting sqref="Z70:AM70">
    <cfRule type="expression" dxfId="2948" priority="24">
      <formula>AND(Z70="",BA69=1)</formula>
    </cfRule>
  </conditionalFormatting>
  <conditionalFormatting sqref="J69:M69">
    <cfRule type="expression" dxfId="2947" priority="23">
      <formula>OR(F69=2,F69=3)</formula>
    </cfRule>
  </conditionalFormatting>
  <conditionalFormatting sqref="I70:P70">
    <cfRule type="expression" dxfId="2946" priority="22">
      <formula>OR(F69=2,F69=3)</formula>
    </cfRule>
  </conditionalFormatting>
  <conditionalFormatting sqref="Z72:AM72">
    <cfRule type="expression" dxfId="2945" priority="21">
      <formula>AND(Z72="",BA71=1)</formula>
    </cfRule>
  </conditionalFormatting>
  <conditionalFormatting sqref="J71:M71">
    <cfRule type="expression" dxfId="2944" priority="20">
      <formula>OR(F71=2,F71=3)</formula>
    </cfRule>
  </conditionalFormatting>
  <conditionalFormatting sqref="I72:P72">
    <cfRule type="expression" dxfId="2943" priority="19">
      <formula>OR(F71=2,F71=3)</formula>
    </cfRule>
  </conditionalFormatting>
  <conditionalFormatting sqref="Z74:AM74">
    <cfRule type="expression" dxfId="2942" priority="18">
      <formula>AND(Z74="",BA73=1)</formula>
    </cfRule>
  </conditionalFormatting>
  <conditionalFormatting sqref="J73:M73">
    <cfRule type="expression" dxfId="2941" priority="17">
      <formula>OR(F73=2,F73=3)</formula>
    </cfRule>
  </conditionalFormatting>
  <conditionalFormatting sqref="I74:P74">
    <cfRule type="expression" dxfId="2940" priority="16">
      <formula>OR(F73=2,F73=3)</formula>
    </cfRule>
  </conditionalFormatting>
  <conditionalFormatting sqref="Z76:AM76">
    <cfRule type="expression" dxfId="2939" priority="15">
      <formula>AND(Z76="",BA75=1)</formula>
    </cfRule>
  </conditionalFormatting>
  <conditionalFormatting sqref="J75:M75">
    <cfRule type="expression" dxfId="2938" priority="14">
      <formula>OR(F75=2,F75=3)</formula>
    </cfRule>
  </conditionalFormatting>
  <conditionalFormatting sqref="I76:P76">
    <cfRule type="expression" dxfId="2937" priority="13">
      <formula>OR(F75=2,F75=3)</formula>
    </cfRule>
  </conditionalFormatting>
  <conditionalFormatting sqref="Z78:AM78">
    <cfRule type="expression" dxfId="2936" priority="12">
      <formula>AND(Z78="",BA77=1)</formula>
    </cfRule>
  </conditionalFormatting>
  <conditionalFormatting sqref="J77:M77">
    <cfRule type="expression" dxfId="2935" priority="11">
      <formula>OR(F77=2,F77=3)</formula>
    </cfRule>
  </conditionalFormatting>
  <conditionalFormatting sqref="I78:P78">
    <cfRule type="expression" dxfId="2934" priority="10">
      <formula>OR(F77=2,F77=3)</formula>
    </cfRule>
  </conditionalFormatting>
  <conditionalFormatting sqref="Z80:AM80">
    <cfRule type="expression" dxfId="2933" priority="9">
      <formula>AND(Z80="",BA79=1)</formula>
    </cfRule>
  </conditionalFormatting>
  <conditionalFormatting sqref="J79:M79">
    <cfRule type="expression" dxfId="2932" priority="8">
      <formula>OR(F79=2,F79=3)</formula>
    </cfRule>
  </conditionalFormatting>
  <conditionalFormatting sqref="I80:P80">
    <cfRule type="expression" dxfId="2931" priority="7">
      <formula>OR(F79=2,F79=3)</formula>
    </cfRule>
  </conditionalFormatting>
  <conditionalFormatting sqref="Z82:AM82">
    <cfRule type="expression" dxfId="2930" priority="6">
      <formula>AND(Z82="",BA81=1)</formula>
    </cfRule>
  </conditionalFormatting>
  <conditionalFormatting sqref="J81:M81">
    <cfRule type="expression" dxfId="2929" priority="5">
      <formula>OR(F81=2,F81=3)</formula>
    </cfRule>
  </conditionalFormatting>
  <conditionalFormatting sqref="I82:P82">
    <cfRule type="expression" dxfId="2928" priority="4">
      <formula>OR(F81=2,F81=3)</formula>
    </cfRule>
  </conditionalFormatting>
  <conditionalFormatting sqref="Z84:AM84">
    <cfRule type="expression" dxfId="2927" priority="3">
      <formula>AND(Z84="",BA83=1)</formula>
    </cfRule>
  </conditionalFormatting>
  <conditionalFormatting sqref="J83:M83">
    <cfRule type="expression" dxfId="2926" priority="2">
      <formula>OR(F83=2,F83=3)</formula>
    </cfRule>
  </conditionalFormatting>
  <conditionalFormatting sqref="I84:P84">
    <cfRule type="expression" dxfId="292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6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6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6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6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600-000004000000}">
      <formula1>"1,2,3"</formula1>
    </dataValidation>
    <dataValidation type="whole" imeMode="off" allowBlank="1" showInputMessage="1" showErrorMessage="1" error="1~31までの数字をご入力ください。" sqref="B141:C170 B12:C41 B184:C213 B98:C127 B55:C84" xr:uid="{00000000-0002-0000-16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6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6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6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6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6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18</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01801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01802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01803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01804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01805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01806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01807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01808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01809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01810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01811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01812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01813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01814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01815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01816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01817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01818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01819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01820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01821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01822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01823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01824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01825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01826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01827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01828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01829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01830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01831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01832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01833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01834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01835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01836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01837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01838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01839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01840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01841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01842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01843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01844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01845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01846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01847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01848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01849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01850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01851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01852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01853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01854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01855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01856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01857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01858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01859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01860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01861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01862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01863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01864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01865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01866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01867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01868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01869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01870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01871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01872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01873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01874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01875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924" priority="225">
      <formula>AND(Z13="",BA12=1)</formula>
    </cfRule>
  </conditionalFormatting>
  <conditionalFormatting sqref="J12:M12">
    <cfRule type="expression" dxfId="2923" priority="224">
      <formula>OR(F12=2,F12=3)</formula>
    </cfRule>
  </conditionalFormatting>
  <conditionalFormatting sqref="I13:P13">
    <cfRule type="expression" dxfId="2922" priority="223">
      <formula>OR(F12=2,F12=3)</formula>
    </cfRule>
  </conditionalFormatting>
  <conditionalFormatting sqref="Z15:AM15">
    <cfRule type="expression" dxfId="2921" priority="222">
      <formula>AND(Z15="",BA14=1)</formula>
    </cfRule>
  </conditionalFormatting>
  <conditionalFormatting sqref="J14:M14">
    <cfRule type="expression" dxfId="2920" priority="221">
      <formula>OR(F14=2,F14=3)</formula>
    </cfRule>
  </conditionalFormatting>
  <conditionalFormatting sqref="I15:P15">
    <cfRule type="expression" dxfId="2919" priority="220">
      <formula>OR(F14=2,F14=3)</formula>
    </cfRule>
  </conditionalFormatting>
  <conditionalFormatting sqref="Z17:AM17">
    <cfRule type="expression" dxfId="2918" priority="219">
      <formula>AND(Z17="",BA16=1)</formula>
    </cfRule>
  </conditionalFormatting>
  <conditionalFormatting sqref="J16:M16">
    <cfRule type="expression" dxfId="2917" priority="218">
      <formula>OR(F16=2,F16=3)</formula>
    </cfRule>
  </conditionalFormatting>
  <conditionalFormatting sqref="I17:P17">
    <cfRule type="expression" dxfId="2916" priority="217">
      <formula>OR(F16=2,F16=3)</formula>
    </cfRule>
  </conditionalFormatting>
  <conditionalFormatting sqref="Z19:AM19">
    <cfRule type="expression" dxfId="2915" priority="216">
      <formula>AND(Z19="",BA18=1)</formula>
    </cfRule>
  </conditionalFormatting>
  <conditionalFormatting sqref="J18:M18">
    <cfRule type="expression" dxfId="2914" priority="215">
      <formula>OR(F18=2,F18=3)</formula>
    </cfRule>
  </conditionalFormatting>
  <conditionalFormatting sqref="I19:P19">
    <cfRule type="expression" dxfId="2913" priority="214">
      <formula>OR(F18=2,F18=3)</formula>
    </cfRule>
  </conditionalFormatting>
  <conditionalFormatting sqref="Z21:AM21">
    <cfRule type="expression" dxfId="2912" priority="213">
      <formula>AND(Z21="",BA20=1)</formula>
    </cfRule>
  </conditionalFormatting>
  <conditionalFormatting sqref="J20:M20">
    <cfRule type="expression" dxfId="2911" priority="212">
      <formula>OR(F20=2,F20=3)</formula>
    </cfRule>
  </conditionalFormatting>
  <conditionalFormatting sqref="I21:P21">
    <cfRule type="expression" dxfId="2910" priority="211">
      <formula>OR(F20=2,F20=3)</formula>
    </cfRule>
  </conditionalFormatting>
  <conditionalFormatting sqref="Z23:AM23">
    <cfRule type="expression" dxfId="2909" priority="210">
      <formula>AND(Z23="",BA22=1)</formula>
    </cfRule>
  </conditionalFormatting>
  <conditionalFormatting sqref="J22:M22">
    <cfRule type="expression" dxfId="2908" priority="209">
      <formula>OR(F22=2,F22=3)</formula>
    </cfRule>
  </conditionalFormatting>
  <conditionalFormatting sqref="I23:P23">
    <cfRule type="expression" dxfId="2907" priority="208">
      <formula>OR(F22=2,F22=3)</formula>
    </cfRule>
  </conditionalFormatting>
  <conditionalFormatting sqref="Z25:AM25">
    <cfRule type="expression" dxfId="2906" priority="207">
      <formula>AND(Z25="",BA24=1)</formula>
    </cfRule>
  </conditionalFormatting>
  <conditionalFormatting sqref="J24:M24">
    <cfRule type="expression" dxfId="2905" priority="206">
      <formula>OR(F24=2,F24=3)</formula>
    </cfRule>
  </conditionalFormatting>
  <conditionalFormatting sqref="I25:P25">
    <cfRule type="expression" dxfId="2904" priority="205">
      <formula>OR(F24=2,F24=3)</formula>
    </cfRule>
  </conditionalFormatting>
  <conditionalFormatting sqref="Z27:AM27">
    <cfRule type="expression" dxfId="2903" priority="204">
      <formula>AND(Z27="",BA26=1)</formula>
    </cfRule>
  </conditionalFormatting>
  <conditionalFormatting sqref="J26:M26">
    <cfRule type="expression" dxfId="2902" priority="203">
      <formula>OR(F26=2,F26=3)</formula>
    </cfRule>
  </conditionalFormatting>
  <conditionalFormatting sqref="I27:P27">
    <cfRule type="expression" dxfId="2901" priority="202">
      <formula>OR(F26=2,F26=3)</formula>
    </cfRule>
  </conditionalFormatting>
  <conditionalFormatting sqref="Z29:AM29">
    <cfRule type="expression" dxfId="2900" priority="201">
      <formula>AND(Z29="",BA28=1)</formula>
    </cfRule>
  </conditionalFormatting>
  <conditionalFormatting sqref="J28:M28">
    <cfRule type="expression" dxfId="2899" priority="200">
      <formula>OR(F28=2,F28=3)</formula>
    </cfRule>
  </conditionalFormatting>
  <conditionalFormatting sqref="I29:P29">
    <cfRule type="expression" dxfId="2898" priority="199">
      <formula>OR(F28=2,F28=3)</formula>
    </cfRule>
  </conditionalFormatting>
  <conditionalFormatting sqref="Z31:AM31">
    <cfRule type="expression" dxfId="2897" priority="198">
      <formula>AND(Z31="",BA30=1)</formula>
    </cfRule>
  </conditionalFormatting>
  <conditionalFormatting sqref="J30:M30">
    <cfRule type="expression" dxfId="2896" priority="197">
      <formula>OR(F30=2,F30=3)</formula>
    </cfRule>
  </conditionalFormatting>
  <conditionalFormatting sqref="I31:P31">
    <cfRule type="expression" dxfId="2895" priority="196">
      <formula>OR(F30=2,F30=3)</formula>
    </cfRule>
  </conditionalFormatting>
  <conditionalFormatting sqref="Z33:AM33">
    <cfRule type="expression" dxfId="2894" priority="195">
      <formula>AND(Z33="",BA32=1)</formula>
    </cfRule>
  </conditionalFormatting>
  <conditionalFormatting sqref="J32:M32">
    <cfRule type="expression" dxfId="2893" priority="194">
      <formula>OR(F32=2,F32=3)</formula>
    </cfRule>
  </conditionalFormatting>
  <conditionalFormatting sqref="I33:P33">
    <cfRule type="expression" dxfId="2892" priority="193">
      <formula>OR(F32=2,F32=3)</formula>
    </cfRule>
  </conditionalFormatting>
  <conditionalFormatting sqref="Z35:AM35">
    <cfRule type="expression" dxfId="2891" priority="192">
      <formula>AND(Z35="",BA34=1)</formula>
    </cfRule>
  </conditionalFormatting>
  <conditionalFormatting sqref="J34:M34">
    <cfRule type="expression" dxfId="2890" priority="191">
      <formula>OR(F34=2,F34=3)</formula>
    </cfRule>
  </conditionalFormatting>
  <conditionalFormatting sqref="I35:P35">
    <cfRule type="expression" dxfId="2889" priority="190">
      <formula>OR(F34=2,F34=3)</formula>
    </cfRule>
  </conditionalFormatting>
  <conditionalFormatting sqref="Z37:AM37">
    <cfRule type="expression" dxfId="2888" priority="189">
      <formula>AND(Z37="",BA36=1)</formula>
    </cfRule>
  </conditionalFormatting>
  <conditionalFormatting sqref="J36:M36">
    <cfRule type="expression" dxfId="2887" priority="188">
      <formula>OR(F36=2,F36=3)</formula>
    </cfRule>
  </conditionalFormatting>
  <conditionalFormatting sqref="I37:P37">
    <cfRule type="expression" dxfId="2886" priority="187">
      <formula>OR(F36=2,F36=3)</formula>
    </cfRule>
  </conditionalFormatting>
  <conditionalFormatting sqref="Z39:AM39">
    <cfRule type="expression" dxfId="2885" priority="186">
      <formula>AND(Z39="",BA38=1)</formula>
    </cfRule>
  </conditionalFormatting>
  <conditionalFormatting sqref="J38:M38">
    <cfRule type="expression" dxfId="2884" priority="185">
      <formula>OR(F38=2,F38=3)</formula>
    </cfRule>
  </conditionalFormatting>
  <conditionalFormatting sqref="I39:P39">
    <cfRule type="expression" dxfId="2883" priority="184">
      <formula>OR(F38=2,F38=3)</formula>
    </cfRule>
  </conditionalFormatting>
  <conditionalFormatting sqref="Z41:AM41">
    <cfRule type="expression" dxfId="2882" priority="183">
      <formula>AND(Z41="",BA40=1)</formula>
    </cfRule>
  </conditionalFormatting>
  <conditionalFormatting sqref="J40:M40">
    <cfRule type="expression" dxfId="2881" priority="182">
      <formula>OR(F40=2,F40=3)</formula>
    </cfRule>
  </conditionalFormatting>
  <conditionalFormatting sqref="I41:P41">
    <cfRule type="expression" dxfId="2880" priority="181">
      <formula>OR(F40=2,F40=3)</formula>
    </cfRule>
  </conditionalFormatting>
  <conditionalFormatting sqref="Z185:AM185">
    <cfRule type="expression" dxfId="2879" priority="180">
      <formula>AND(Z185="",BA184=1)</formula>
    </cfRule>
  </conditionalFormatting>
  <conditionalFormatting sqref="J184:M184">
    <cfRule type="expression" dxfId="2878" priority="179">
      <formula>OR(F184=2,F184=3)</formula>
    </cfRule>
  </conditionalFormatting>
  <conditionalFormatting sqref="I185:P185">
    <cfRule type="expression" dxfId="2877" priority="178">
      <formula>OR(F184=2,F184=3)</formula>
    </cfRule>
  </conditionalFormatting>
  <conditionalFormatting sqref="Z187:AM187">
    <cfRule type="expression" dxfId="2876" priority="177">
      <formula>AND(Z187="",BA186=1)</formula>
    </cfRule>
  </conditionalFormatting>
  <conditionalFormatting sqref="J186:M186">
    <cfRule type="expression" dxfId="2875" priority="176">
      <formula>OR(F186=2,F186=3)</formula>
    </cfRule>
  </conditionalFormatting>
  <conditionalFormatting sqref="I187:P187">
    <cfRule type="expression" dxfId="2874" priority="175">
      <formula>OR(F186=2,F186=3)</formula>
    </cfRule>
  </conditionalFormatting>
  <conditionalFormatting sqref="Z189:AM189">
    <cfRule type="expression" dxfId="2873" priority="174">
      <formula>AND(Z189="",BA188=1)</formula>
    </cfRule>
  </conditionalFormatting>
  <conditionalFormatting sqref="J188:M188">
    <cfRule type="expression" dxfId="2872" priority="173">
      <formula>OR(F188=2,F188=3)</formula>
    </cfRule>
  </conditionalFormatting>
  <conditionalFormatting sqref="I189:P189">
    <cfRule type="expression" dxfId="2871" priority="172">
      <formula>OR(F188=2,F188=3)</formula>
    </cfRule>
  </conditionalFormatting>
  <conditionalFormatting sqref="Z191:AM191">
    <cfRule type="expression" dxfId="2870" priority="171">
      <formula>AND(Z191="",BA190=1)</formula>
    </cfRule>
  </conditionalFormatting>
  <conditionalFormatting sqref="J190:M190">
    <cfRule type="expression" dxfId="2869" priority="170">
      <formula>OR(F190=2,F190=3)</formula>
    </cfRule>
  </conditionalFormatting>
  <conditionalFormatting sqref="I191:P191">
    <cfRule type="expression" dxfId="2868" priority="169">
      <formula>OR(F190=2,F190=3)</formula>
    </cfRule>
  </conditionalFormatting>
  <conditionalFormatting sqref="Z193:AM193">
    <cfRule type="expression" dxfId="2867" priority="168">
      <formula>AND(Z193="",BA192=1)</formula>
    </cfRule>
  </conditionalFormatting>
  <conditionalFormatting sqref="J192:M192">
    <cfRule type="expression" dxfId="2866" priority="167">
      <formula>OR(F192=2,F192=3)</formula>
    </cfRule>
  </conditionalFormatting>
  <conditionalFormatting sqref="I193:P193">
    <cfRule type="expression" dxfId="2865" priority="166">
      <formula>OR(F192=2,F192=3)</formula>
    </cfRule>
  </conditionalFormatting>
  <conditionalFormatting sqref="Z195:AM195">
    <cfRule type="expression" dxfId="2864" priority="165">
      <formula>AND(Z195="",BA194=1)</formula>
    </cfRule>
  </conditionalFormatting>
  <conditionalFormatting sqref="J194:M194">
    <cfRule type="expression" dxfId="2863" priority="164">
      <formula>OR(F194=2,F194=3)</formula>
    </cfRule>
  </conditionalFormatting>
  <conditionalFormatting sqref="I195:P195">
    <cfRule type="expression" dxfId="2862" priority="163">
      <formula>OR(F194=2,F194=3)</formula>
    </cfRule>
  </conditionalFormatting>
  <conditionalFormatting sqref="Z197:AM197">
    <cfRule type="expression" dxfId="2861" priority="162">
      <formula>AND(Z197="",BA196=1)</formula>
    </cfRule>
  </conditionalFormatting>
  <conditionalFormatting sqref="J196:M196">
    <cfRule type="expression" dxfId="2860" priority="161">
      <formula>OR(F196=2,F196=3)</formula>
    </cfRule>
  </conditionalFormatting>
  <conditionalFormatting sqref="I197:P197">
    <cfRule type="expression" dxfId="2859" priority="160">
      <formula>OR(F196=2,F196=3)</formula>
    </cfRule>
  </conditionalFormatting>
  <conditionalFormatting sqref="Z199:AM199">
    <cfRule type="expression" dxfId="2858" priority="159">
      <formula>AND(Z199="",BA198=1)</formula>
    </cfRule>
  </conditionalFormatting>
  <conditionalFormatting sqref="J198:M198">
    <cfRule type="expression" dxfId="2857" priority="158">
      <formula>OR(F198=2,F198=3)</formula>
    </cfRule>
  </conditionalFormatting>
  <conditionalFormatting sqref="I199:P199">
    <cfRule type="expression" dxfId="2856" priority="157">
      <formula>OR(F198=2,F198=3)</formula>
    </cfRule>
  </conditionalFormatting>
  <conditionalFormatting sqref="Z201:AM201">
    <cfRule type="expression" dxfId="2855" priority="156">
      <formula>AND(Z201="",BA200=1)</formula>
    </cfRule>
  </conditionalFormatting>
  <conditionalFormatting sqref="J200:M200">
    <cfRule type="expression" dxfId="2854" priority="155">
      <formula>OR(F200=2,F200=3)</formula>
    </cfRule>
  </conditionalFormatting>
  <conditionalFormatting sqref="I201:P201">
    <cfRule type="expression" dxfId="2853" priority="154">
      <formula>OR(F200=2,F200=3)</formula>
    </cfRule>
  </conditionalFormatting>
  <conditionalFormatting sqref="Z203:AM203">
    <cfRule type="expression" dxfId="2852" priority="153">
      <formula>AND(Z203="",BA202=1)</formula>
    </cfRule>
  </conditionalFormatting>
  <conditionalFormatting sqref="J202:M202">
    <cfRule type="expression" dxfId="2851" priority="152">
      <formula>OR(F202=2,F202=3)</formula>
    </cfRule>
  </conditionalFormatting>
  <conditionalFormatting sqref="I203:P203">
    <cfRule type="expression" dxfId="2850" priority="151">
      <formula>OR(F202=2,F202=3)</formula>
    </cfRule>
  </conditionalFormatting>
  <conditionalFormatting sqref="Z205:AM205">
    <cfRule type="expression" dxfId="2849" priority="150">
      <formula>AND(Z205="",BA204=1)</formula>
    </cfRule>
  </conditionalFormatting>
  <conditionalFormatting sqref="J204:M204">
    <cfRule type="expression" dxfId="2848" priority="149">
      <formula>OR(F204=2,F204=3)</formula>
    </cfRule>
  </conditionalFormatting>
  <conditionalFormatting sqref="I205:P205">
    <cfRule type="expression" dxfId="2847" priority="148">
      <formula>OR(F204=2,F204=3)</formula>
    </cfRule>
  </conditionalFormatting>
  <conditionalFormatting sqref="Z207:AM207">
    <cfRule type="expression" dxfId="2846" priority="147">
      <formula>AND(Z207="",BA206=1)</formula>
    </cfRule>
  </conditionalFormatting>
  <conditionalFormatting sqref="J206:M206">
    <cfRule type="expression" dxfId="2845" priority="146">
      <formula>OR(F206=2,F206=3)</formula>
    </cfRule>
  </conditionalFormatting>
  <conditionalFormatting sqref="I207:P207">
    <cfRule type="expression" dxfId="2844" priority="145">
      <formula>OR(F206=2,F206=3)</formula>
    </cfRule>
  </conditionalFormatting>
  <conditionalFormatting sqref="Z209:AM209">
    <cfRule type="expression" dxfId="2843" priority="144">
      <formula>AND(Z209="",BA208=1)</formula>
    </cfRule>
  </conditionalFormatting>
  <conditionalFormatting sqref="J208:M208">
    <cfRule type="expression" dxfId="2842" priority="143">
      <formula>OR(F208=2,F208=3)</formula>
    </cfRule>
  </conditionalFormatting>
  <conditionalFormatting sqref="I209:P209">
    <cfRule type="expression" dxfId="2841" priority="142">
      <formula>OR(F208=2,F208=3)</formula>
    </cfRule>
  </conditionalFormatting>
  <conditionalFormatting sqref="Z211:AM211">
    <cfRule type="expression" dxfId="2840" priority="141">
      <formula>AND(Z211="",BA210=1)</formula>
    </cfRule>
  </conditionalFormatting>
  <conditionalFormatting sqref="J210:M210">
    <cfRule type="expression" dxfId="2839" priority="140">
      <formula>OR(F210=2,F210=3)</formula>
    </cfRule>
  </conditionalFormatting>
  <conditionalFormatting sqref="I211:P211">
    <cfRule type="expression" dxfId="2838" priority="139">
      <formula>OR(F210=2,F210=3)</formula>
    </cfRule>
  </conditionalFormatting>
  <conditionalFormatting sqref="Z213:AM213">
    <cfRule type="expression" dxfId="2837" priority="138">
      <formula>AND(Z213="",BA212=1)</formula>
    </cfRule>
  </conditionalFormatting>
  <conditionalFormatting sqref="J212:M212">
    <cfRule type="expression" dxfId="2836" priority="137">
      <formula>OR(F212=2,F212=3)</formula>
    </cfRule>
  </conditionalFormatting>
  <conditionalFormatting sqref="I213:P213">
    <cfRule type="expression" dxfId="2835" priority="136">
      <formula>OR(F212=2,F212=3)</formula>
    </cfRule>
  </conditionalFormatting>
  <conditionalFormatting sqref="Z99:AM99">
    <cfRule type="expression" dxfId="2834" priority="135">
      <formula>AND(Z99="",BA98=1)</formula>
    </cfRule>
  </conditionalFormatting>
  <conditionalFormatting sqref="J98:M98">
    <cfRule type="expression" dxfId="2833" priority="134">
      <formula>OR(F98=2,F98=3)</formula>
    </cfRule>
  </conditionalFormatting>
  <conditionalFormatting sqref="I99:P99">
    <cfRule type="expression" dxfId="2832" priority="133">
      <formula>OR(F98=2,F98=3)</formula>
    </cfRule>
  </conditionalFormatting>
  <conditionalFormatting sqref="Z101:AM101">
    <cfRule type="expression" dxfId="2831" priority="132">
      <formula>AND(Z101="",BA100=1)</formula>
    </cfRule>
  </conditionalFormatting>
  <conditionalFormatting sqref="J100:M100">
    <cfRule type="expression" dxfId="2830" priority="131">
      <formula>OR(F100=2,F100=3)</formula>
    </cfRule>
  </conditionalFormatting>
  <conditionalFormatting sqref="I101:P101">
    <cfRule type="expression" dxfId="2829" priority="130">
      <formula>OR(F100=2,F100=3)</formula>
    </cfRule>
  </conditionalFormatting>
  <conditionalFormatting sqref="Z103:AM103">
    <cfRule type="expression" dxfId="2828" priority="129">
      <formula>AND(Z103="",BA102=1)</formula>
    </cfRule>
  </conditionalFormatting>
  <conditionalFormatting sqref="J102:M102">
    <cfRule type="expression" dxfId="2827" priority="128">
      <formula>OR(F102=2,F102=3)</formula>
    </cfRule>
  </conditionalFormatting>
  <conditionalFormatting sqref="I103:P103">
    <cfRule type="expression" dxfId="2826" priority="127">
      <formula>OR(F102=2,F102=3)</formula>
    </cfRule>
  </conditionalFormatting>
  <conditionalFormatting sqref="Z105:AM105">
    <cfRule type="expression" dxfId="2825" priority="126">
      <formula>AND(Z105="",BA104=1)</formula>
    </cfRule>
  </conditionalFormatting>
  <conditionalFormatting sqref="J104:M104">
    <cfRule type="expression" dxfId="2824" priority="125">
      <formula>OR(F104=2,F104=3)</formula>
    </cfRule>
  </conditionalFormatting>
  <conditionalFormatting sqref="I105:P105">
    <cfRule type="expression" dxfId="2823" priority="124">
      <formula>OR(F104=2,F104=3)</formula>
    </cfRule>
  </conditionalFormatting>
  <conditionalFormatting sqref="Z107:AM107">
    <cfRule type="expression" dxfId="2822" priority="123">
      <formula>AND(Z107="",BA106=1)</formula>
    </cfRule>
  </conditionalFormatting>
  <conditionalFormatting sqref="J106:M106">
    <cfRule type="expression" dxfId="2821" priority="122">
      <formula>OR(F106=2,F106=3)</formula>
    </cfRule>
  </conditionalFormatting>
  <conditionalFormatting sqref="I107:P107">
    <cfRule type="expression" dxfId="2820" priority="121">
      <formula>OR(F106=2,F106=3)</formula>
    </cfRule>
  </conditionalFormatting>
  <conditionalFormatting sqref="Z109:AM109">
    <cfRule type="expression" dxfId="2819" priority="120">
      <formula>AND(Z109="",BA108=1)</formula>
    </cfRule>
  </conditionalFormatting>
  <conditionalFormatting sqref="J108:M108">
    <cfRule type="expression" dxfId="2818" priority="119">
      <formula>OR(F108=2,F108=3)</formula>
    </cfRule>
  </conditionalFormatting>
  <conditionalFormatting sqref="I109:P109">
    <cfRule type="expression" dxfId="2817" priority="118">
      <formula>OR(F108=2,F108=3)</formula>
    </cfRule>
  </conditionalFormatting>
  <conditionalFormatting sqref="Z111:AM111">
    <cfRule type="expression" dxfId="2816" priority="117">
      <formula>AND(Z111="",BA110=1)</formula>
    </cfRule>
  </conditionalFormatting>
  <conditionalFormatting sqref="J110:M110">
    <cfRule type="expression" dxfId="2815" priority="116">
      <formula>OR(F110=2,F110=3)</formula>
    </cfRule>
  </conditionalFormatting>
  <conditionalFormatting sqref="I111:P111">
    <cfRule type="expression" dxfId="2814" priority="115">
      <formula>OR(F110=2,F110=3)</formula>
    </cfRule>
  </conditionalFormatting>
  <conditionalFormatting sqref="Z113:AM113">
    <cfRule type="expression" dxfId="2813" priority="114">
      <formula>AND(Z113="",BA112=1)</formula>
    </cfRule>
  </conditionalFormatting>
  <conditionalFormatting sqref="J112:M112">
    <cfRule type="expression" dxfId="2812" priority="113">
      <formula>OR(F112=2,F112=3)</formula>
    </cfRule>
  </conditionalFormatting>
  <conditionalFormatting sqref="I113:P113">
    <cfRule type="expression" dxfId="2811" priority="112">
      <formula>OR(F112=2,F112=3)</formula>
    </cfRule>
  </conditionalFormatting>
  <conditionalFormatting sqref="Z115:AM115">
    <cfRule type="expression" dxfId="2810" priority="111">
      <formula>AND(Z115="",BA114=1)</formula>
    </cfRule>
  </conditionalFormatting>
  <conditionalFormatting sqref="J114:M114">
    <cfRule type="expression" dxfId="2809" priority="110">
      <formula>OR(F114=2,F114=3)</formula>
    </cfRule>
  </conditionalFormatting>
  <conditionalFormatting sqref="I115:P115">
    <cfRule type="expression" dxfId="2808" priority="109">
      <formula>OR(F114=2,F114=3)</formula>
    </cfRule>
  </conditionalFormatting>
  <conditionalFormatting sqref="Z117:AM117">
    <cfRule type="expression" dxfId="2807" priority="108">
      <formula>AND(Z117="",BA116=1)</formula>
    </cfRule>
  </conditionalFormatting>
  <conditionalFormatting sqref="J116:M116">
    <cfRule type="expression" dxfId="2806" priority="107">
      <formula>OR(F116=2,F116=3)</formula>
    </cfRule>
  </conditionalFormatting>
  <conditionalFormatting sqref="I117:P117">
    <cfRule type="expression" dxfId="2805" priority="106">
      <formula>OR(F116=2,F116=3)</formula>
    </cfRule>
  </conditionalFormatting>
  <conditionalFormatting sqref="Z119:AM119">
    <cfRule type="expression" dxfId="2804" priority="105">
      <formula>AND(Z119="",BA118=1)</formula>
    </cfRule>
  </conditionalFormatting>
  <conditionalFormatting sqref="J118:M118">
    <cfRule type="expression" dxfId="2803" priority="104">
      <formula>OR(F118=2,F118=3)</formula>
    </cfRule>
  </conditionalFormatting>
  <conditionalFormatting sqref="I119:P119">
    <cfRule type="expression" dxfId="2802" priority="103">
      <formula>OR(F118=2,F118=3)</formula>
    </cfRule>
  </conditionalFormatting>
  <conditionalFormatting sqref="Z121:AM121">
    <cfRule type="expression" dxfId="2801" priority="102">
      <formula>AND(Z121="",BA120=1)</formula>
    </cfRule>
  </conditionalFormatting>
  <conditionalFormatting sqref="J120:M120">
    <cfRule type="expression" dxfId="2800" priority="101">
      <formula>OR(F120=2,F120=3)</formula>
    </cfRule>
  </conditionalFormatting>
  <conditionalFormatting sqref="I121:P121">
    <cfRule type="expression" dxfId="2799" priority="100">
      <formula>OR(F120=2,F120=3)</formula>
    </cfRule>
  </conditionalFormatting>
  <conditionalFormatting sqref="Z123:AM123">
    <cfRule type="expression" dxfId="2798" priority="99">
      <formula>AND(Z123="",BA122=1)</formula>
    </cfRule>
  </conditionalFormatting>
  <conditionalFormatting sqref="J122:M122">
    <cfRule type="expression" dxfId="2797" priority="98">
      <formula>OR(F122=2,F122=3)</formula>
    </cfRule>
  </conditionalFormatting>
  <conditionalFormatting sqref="I123:P123">
    <cfRule type="expression" dxfId="2796" priority="97">
      <formula>OR(F122=2,F122=3)</formula>
    </cfRule>
  </conditionalFormatting>
  <conditionalFormatting sqref="Z125:AM125">
    <cfRule type="expression" dxfId="2795" priority="96">
      <formula>AND(Z125="",BA124=1)</formula>
    </cfRule>
  </conditionalFormatting>
  <conditionalFormatting sqref="J124:M124">
    <cfRule type="expression" dxfId="2794" priority="95">
      <formula>OR(F124=2,F124=3)</formula>
    </cfRule>
  </conditionalFormatting>
  <conditionalFormatting sqref="I125:P125">
    <cfRule type="expression" dxfId="2793" priority="94">
      <formula>OR(F124=2,F124=3)</formula>
    </cfRule>
  </conditionalFormatting>
  <conditionalFormatting sqref="Z127:AM127">
    <cfRule type="expression" dxfId="2792" priority="93">
      <formula>AND(Z127="",BA126=1)</formula>
    </cfRule>
  </conditionalFormatting>
  <conditionalFormatting sqref="J126:M126">
    <cfRule type="expression" dxfId="2791" priority="92">
      <formula>OR(F126=2,F126=3)</formula>
    </cfRule>
  </conditionalFormatting>
  <conditionalFormatting sqref="I127:P127">
    <cfRule type="expression" dxfId="2790" priority="91">
      <formula>OR(F126=2,F126=3)</formula>
    </cfRule>
  </conditionalFormatting>
  <conditionalFormatting sqref="Z142:AM142">
    <cfRule type="expression" dxfId="2789" priority="90">
      <formula>AND(Z142="",BA141=1)</formula>
    </cfRule>
  </conditionalFormatting>
  <conditionalFormatting sqref="J141:M141">
    <cfRule type="expression" dxfId="2788" priority="89">
      <formula>OR(F141=2,F141=3)</formula>
    </cfRule>
  </conditionalFormatting>
  <conditionalFormatting sqref="I142:P142">
    <cfRule type="expression" dxfId="2787" priority="88">
      <formula>OR(F141=2,F141=3)</formula>
    </cfRule>
  </conditionalFormatting>
  <conditionalFormatting sqref="Z144:AM144">
    <cfRule type="expression" dxfId="2786" priority="87">
      <formula>AND(Z144="",BA143=1)</formula>
    </cfRule>
  </conditionalFormatting>
  <conditionalFormatting sqref="J143:M143">
    <cfRule type="expression" dxfId="2785" priority="86">
      <formula>OR(F143=2,F143=3)</formula>
    </cfRule>
  </conditionalFormatting>
  <conditionalFormatting sqref="I144:P144">
    <cfRule type="expression" dxfId="2784" priority="85">
      <formula>OR(F143=2,F143=3)</formula>
    </cfRule>
  </conditionalFormatting>
  <conditionalFormatting sqref="Z146:AM146">
    <cfRule type="expression" dxfId="2783" priority="84">
      <formula>AND(Z146="",BA145=1)</formula>
    </cfRule>
  </conditionalFormatting>
  <conditionalFormatting sqref="J145:M145">
    <cfRule type="expression" dxfId="2782" priority="83">
      <formula>OR(F145=2,F145=3)</formula>
    </cfRule>
  </conditionalFormatting>
  <conditionalFormatting sqref="I146:P146">
    <cfRule type="expression" dxfId="2781" priority="82">
      <formula>OR(F145=2,F145=3)</formula>
    </cfRule>
  </conditionalFormatting>
  <conditionalFormatting sqref="Z148:AM148">
    <cfRule type="expression" dxfId="2780" priority="81">
      <formula>AND(Z148="",BA147=1)</formula>
    </cfRule>
  </conditionalFormatting>
  <conditionalFormatting sqref="J147:M147">
    <cfRule type="expression" dxfId="2779" priority="80">
      <formula>OR(F147=2,F147=3)</formula>
    </cfRule>
  </conditionalFormatting>
  <conditionalFormatting sqref="I148:P148">
    <cfRule type="expression" dxfId="2778" priority="79">
      <formula>OR(F147=2,F147=3)</formula>
    </cfRule>
  </conditionalFormatting>
  <conditionalFormatting sqref="Z150:AM150">
    <cfRule type="expression" dxfId="2777" priority="78">
      <formula>AND(Z150="",BA149=1)</formula>
    </cfRule>
  </conditionalFormatting>
  <conditionalFormatting sqref="J149:M149">
    <cfRule type="expression" dxfId="2776" priority="77">
      <formula>OR(F149=2,F149=3)</formula>
    </cfRule>
  </conditionalFormatting>
  <conditionalFormatting sqref="I150:P150">
    <cfRule type="expression" dxfId="2775" priority="76">
      <formula>OR(F149=2,F149=3)</formula>
    </cfRule>
  </conditionalFormatting>
  <conditionalFormatting sqref="Z152:AM152">
    <cfRule type="expression" dxfId="2774" priority="75">
      <formula>AND(Z152="",BA151=1)</formula>
    </cfRule>
  </conditionalFormatting>
  <conditionalFormatting sqref="J151:M151">
    <cfRule type="expression" dxfId="2773" priority="74">
      <formula>OR(F151=2,F151=3)</formula>
    </cfRule>
  </conditionalFormatting>
  <conditionalFormatting sqref="I152:P152">
    <cfRule type="expression" dxfId="2772" priority="73">
      <formula>OR(F151=2,F151=3)</formula>
    </cfRule>
  </conditionalFormatting>
  <conditionalFormatting sqref="Z154:AM154">
    <cfRule type="expression" dxfId="2771" priority="72">
      <formula>AND(Z154="",BA153=1)</formula>
    </cfRule>
  </conditionalFormatting>
  <conditionalFormatting sqref="J153:M153">
    <cfRule type="expression" dxfId="2770" priority="71">
      <formula>OR(F153=2,F153=3)</formula>
    </cfRule>
  </conditionalFormatting>
  <conditionalFormatting sqref="I154:P154">
    <cfRule type="expression" dxfId="2769" priority="70">
      <formula>OR(F153=2,F153=3)</formula>
    </cfRule>
  </conditionalFormatting>
  <conditionalFormatting sqref="Z156:AM156">
    <cfRule type="expression" dxfId="2768" priority="69">
      <formula>AND(Z156="",BA155=1)</formula>
    </cfRule>
  </conditionalFormatting>
  <conditionalFormatting sqref="J155:M155">
    <cfRule type="expression" dxfId="2767" priority="68">
      <formula>OR(F155=2,F155=3)</formula>
    </cfRule>
  </conditionalFormatting>
  <conditionalFormatting sqref="I156:P156">
    <cfRule type="expression" dxfId="2766" priority="67">
      <formula>OR(F155=2,F155=3)</formula>
    </cfRule>
  </conditionalFormatting>
  <conditionalFormatting sqref="Z158:AM158">
    <cfRule type="expression" dxfId="2765" priority="66">
      <formula>AND(Z158="",BA157=1)</formula>
    </cfRule>
  </conditionalFormatting>
  <conditionalFormatting sqref="J157:M157">
    <cfRule type="expression" dxfId="2764" priority="65">
      <formula>OR(F157=2,F157=3)</formula>
    </cfRule>
  </conditionalFormatting>
  <conditionalFormatting sqref="I158:P158">
    <cfRule type="expression" dxfId="2763" priority="64">
      <formula>OR(F157=2,F157=3)</formula>
    </cfRule>
  </conditionalFormatting>
  <conditionalFormatting sqref="Z160:AM160">
    <cfRule type="expression" dxfId="2762" priority="63">
      <formula>AND(Z160="",BA159=1)</formula>
    </cfRule>
  </conditionalFormatting>
  <conditionalFormatting sqref="J159:M159">
    <cfRule type="expression" dxfId="2761" priority="62">
      <formula>OR(F159=2,F159=3)</formula>
    </cfRule>
  </conditionalFormatting>
  <conditionalFormatting sqref="I160:P160">
    <cfRule type="expression" dxfId="2760" priority="61">
      <formula>OR(F159=2,F159=3)</formula>
    </cfRule>
  </conditionalFormatting>
  <conditionalFormatting sqref="Z162:AM162">
    <cfRule type="expression" dxfId="2759" priority="60">
      <formula>AND(Z162="",BA161=1)</formula>
    </cfRule>
  </conditionalFormatting>
  <conditionalFormatting sqref="J161:M161">
    <cfRule type="expression" dxfId="2758" priority="59">
      <formula>OR(F161=2,F161=3)</formula>
    </cfRule>
  </conditionalFormatting>
  <conditionalFormatting sqref="I162:P162">
    <cfRule type="expression" dxfId="2757" priority="58">
      <formula>OR(F161=2,F161=3)</formula>
    </cfRule>
  </conditionalFormatting>
  <conditionalFormatting sqref="Z164:AM164">
    <cfRule type="expression" dxfId="2756" priority="57">
      <formula>AND(Z164="",BA163=1)</formula>
    </cfRule>
  </conditionalFormatting>
  <conditionalFormatting sqref="J163:M163">
    <cfRule type="expression" dxfId="2755" priority="56">
      <formula>OR(F163=2,F163=3)</formula>
    </cfRule>
  </conditionalFormatting>
  <conditionalFormatting sqref="I164:P164">
    <cfRule type="expression" dxfId="2754" priority="55">
      <formula>OR(F163=2,F163=3)</formula>
    </cfRule>
  </conditionalFormatting>
  <conditionalFormatting sqref="Z166:AM166">
    <cfRule type="expression" dxfId="2753" priority="54">
      <formula>AND(Z166="",BA165=1)</formula>
    </cfRule>
  </conditionalFormatting>
  <conditionalFormatting sqref="J165:M165">
    <cfRule type="expression" dxfId="2752" priority="53">
      <formula>OR(F165=2,F165=3)</formula>
    </cfRule>
  </conditionalFormatting>
  <conditionalFormatting sqref="I166:P166">
    <cfRule type="expression" dxfId="2751" priority="52">
      <formula>OR(F165=2,F165=3)</formula>
    </cfRule>
  </conditionalFormatting>
  <conditionalFormatting sqref="Z168:AM168">
    <cfRule type="expression" dxfId="2750" priority="51">
      <formula>AND(Z168="",BA167=1)</formula>
    </cfRule>
  </conditionalFormatting>
  <conditionalFormatting sqref="J167:M167">
    <cfRule type="expression" dxfId="2749" priority="50">
      <formula>OR(F167=2,F167=3)</formula>
    </cfRule>
  </conditionalFormatting>
  <conditionalFormatting sqref="I168:P168">
    <cfRule type="expression" dxfId="2748" priority="49">
      <formula>OR(F167=2,F167=3)</formula>
    </cfRule>
  </conditionalFormatting>
  <conditionalFormatting sqref="Z170:AM170">
    <cfRule type="expression" dxfId="2747" priority="48">
      <formula>AND(Z170="",BA169=1)</formula>
    </cfRule>
  </conditionalFormatting>
  <conditionalFormatting sqref="J169:M169">
    <cfRule type="expression" dxfId="2746" priority="47">
      <formula>OR(F169=2,F169=3)</formula>
    </cfRule>
  </conditionalFormatting>
  <conditionalFormatting sqref="I170:P170">
    <cfRule type="expression" dxfId="2745" priority="46">
      <formula>OR(F169=2,F169=3)</formula>
    </cfRule>
  </conditionalFormatting>
  <conditionalFormatting sqref="Z56:AM56">
    <cfRule type="expression" dxfId="2744" priority="45">
      <formula>AND(Z56="",BA55=1)</formula>
    </cfRule>
  </conditionalFormatting>
  <conditionalFormatting sqref="J55:M55">
    <cfRule type="expression" dxfId="2743" priority="44">
      <formula>OR(F55=2,F55=3)</formula>
    </cfRule>
  </conditionalFormatting>
  <conditionalFormatting sqref="I56:P56">
    <cfRule type="expression" dxfId="2742" priority="43">
      <formula>OR(F55=2,F55=3)</formula>
    </cfRule>
  </conditionalFormatting>
  <conditionalFormatting sqref="Z58:AM58">
    <cfRule type="expression" dxfId="2741" priority="42">
      <formula>AND(Z58="",BA57=1)</formula>
    </cfRule>
  </conditionalFormatting>
  <conditionalFormatting sqref="J57:M57">
    <cfRule type="expression" dxfId="2740" priority="41">
      <formula>OR(F57=2,F57=3)</formula>
    </cfRule>
  </conditionalFormatting>
  <conditionalFormatting sqref="I58:P58">
    <cfRule type="expression" dxfId="2739" priority="40">
      <formula>OR(F57=2,F57=3)</formula>
    </cfRule>
  </conditionalFormatting>
  <conditionalFormatting sqref="Z60:AM60">
    <cfRule type="expression" dxfId="2738" priority="39">
      <formula>AND(Z60="",BA59=1)</formula>
    </cfRule>
  </conditionalFormatting>
  <conditionalFormatting sqref="J59:M59">
    <cfRule type="expression" dxfId="2737" priority="38">
      <formula>OR(F59=2,F59=3)</formula>
    </cfRule>
  </conditionalFormatting>
  <conditionalFormatting sqref="I60:P60">
    <cfRule type="expression" dxfId="2736" priority="37">
      <formula>OR(F59=2,F59=3)</formula>
    </cfRule>
  </conditionalFormatting>
  <conditionalFormatting sqref="Z62:AM62">
    <cfRule type="expression" dxfId="2735" priority="36">
      <formula>AND(Z62="",BA61=1)</formula>
    </cfRule>
  </conditionalFormatting>
  <conditionalFormatting sqref="J61:M61">
    <cfRule type="expression" dxfId="2734" priority="35">
      <formula>OR(F61=2,F61=3)</formula>
    </cfRule>
  </conditionalFormatting>
  <conditionalFormatting sqref="I62:P62">
    <cfRule type="expression" dxfId="2733" priority="34">
      <formula>OR(F61=2,F61=3)</formula>
    </cfRule>
  </conditionalFormatting>
  <conditionalFormatting sqref="Z64:AM64">
    <cfRule type="expression" dxfId="2732" priority="33">
      <formula>AND(Z64="",BA63=1)</formula>
    </cfRule>
  </conditionalFormatting>
  <conditionalFormatting sqref="J63:M63">
    <cfRule type="expression" dxfId="2731" priority="32">
      <formula>OR(F63=2,F63=3)</formula>
    </cfRule>
  </conditionalFormatting>
  <conditionalFormatting sqref="I64:P64">
    <cfRule type="expression" dxfId="2730" priority="31">
      <formula>OR(F63=2,F63=3)</formula>
    </cfRule>
  </conditionalFormatting>
  <conditionalFormatting sqref="Z66:AM66">
    <cfRule type="expression" dxfId="2729" priority="30">
      <formula>AND(Z66="",BA65=1)</formula>
    </cfRule>
  </conditionalFormatting>
  <conditionalFormatting sqref="J65:M65">
    <cfRule type="expression" dxfId="2728" priority="29">
      <formula>OR(F65=2,F65=3)</formula>
    </cfRule>
  </conditionalFormatting>
  <conditionalFormatting sqref="I66:P66">
    <cfRule type="expression" dxfId="2727" priority="28">
      <formula>OR(F65=2,F65=3)</formula>
    </cfRule>
  </conditionalFormatting>
  <conditionalFormatting sqref="Z68:AM68">
    <cfRule type="expression" dxfId="2726" priority="27">
      <formula>AND(Z68="",BA67=1)</formula>
    </cfRule>
  </conditionalFormatting>
  <conditionalFormatting sqref="J67:M67">
    <cfRule type="expression" dxfId="2725" priority="26">
      <formula>OR(F67=2,F67=3)</formula>
    </cfRule>
  </conditionalFormatting>
  <conditionalFormatting sqref="I68:P68">
    <cfRule type="expression" dxfId="2724" priority="25">
      <formula>OR(F67=2,F67=3)</formula>
    </cfRule>
  </conditionalFormatting>
  <conditionalFormatting sqref="Z70:AM70">
    <cfRule type="expression" dxfId="2723" priority="24">
      <formula>AND(Z70="",BA69=1)</formula>
    </cfRule>
  </conditionalFormatting>
  <conditionalFormatting sqref="J69:M69">
    <cfRule type="expression" dxfId="2722" priority="23">
      <formula>OR(F69=2,F69=3)</formula>
    </cfRule>
  </conditionalFormatting>
  <conditionalFormatting sqref="I70:P70">
    <cfRule type="expression" dxfId="2721" priority="22">
      <formula>OR(F69=2,F69=3)</formula>
    </cfRule>
  </conditionalFormatting>
  <conditionalFormatting sqref="Z72:AM72">
    <cfRule type="expression" dxfId="2720" priority="21">
      <formula>AND(Z72="",BA71=1)</formula>
    </cfRule>
  </conditionalFormatting>
  <conditionalFormatting sqref="J71:M71">
    <cfRule type="expression" dxfId="2719" priority="20">
      <formula>OR(F71=2,F71=3)</formula>
    </cfRule>
  </conditionalFormatting>
  <conditionalFormatting sqref="I72:P72">
    <cfRule type="expression" dxfId="2718" priority="19">
      <formula>OR(F71=2,F71=3)</formula>
    </cfRule>
  </conditionalFormatting>
  <conditionalFormatting sqref="Z74:AM74">
    <cfRule type="expression" dxfId="2717" priority="18">
      <formula>AND(Z74="",BA73=1)</formula>
    </cfRule>
  </conditionalFormatting>
  <conditionalFormatting sqref="J73:M73">
    <cfRule type="expression" dxfId="2716" priority="17">
      <formula>OR(F73=2,F73=3)</formula>
    </cfRule>
  </conditionalFormatting>
  <conditionalFormatting sqref="I74:P74">
    <cfRule type="expression" dxfId="2715" priority="16">
      <formula>OR(F73=2,F73=3)</formula>
    </cfRule>
  </conditionalFormatting>
  <conditionalFormatting sqref="Z76:AM76">
    <cfRule type="expression" dxfId="2714" priority="15">
      <formula>AND(Z76="",BA75=1)</formula>
    </cfRule>
  </conditionalFormatting>
  <conditionalFormatting sqref="J75:M75">
    <cfRule type="expression" dxfId="2713" priority="14">
      <formula>OR(F75=2,F75=3)</formula>
    </cfRule>
  </conditionalFormatting>
  <conditionalFormatting sqref="I76:P76">
    <cfRule type="expression" dxfId="2712" priority="13">
      <formula>OR(F75=2,F75=3)</formula>
    </cfRule>
  </conditionalFormatting>
  <conditionalFormatting sqref="Z78:AM78">
    <cfRule type="expression" dxfId="2711" priority="12">
      <formula>AND(Z78="",BA77=1)</formula>
    </cfRule>
  </conditionalFormatting>
  <conditionalFormatting sqref="J77:M77">
    <cfRule type="expression" dxfId="2710" priority="11">
      <formula>OR(F77=2,F77=3)</formula>
    </cfRule>
  </conditionalFormatting>
  <conditionalFormatting sqref="I78:P78">
    <cfRule type="expression" dxfId="2709" priority="10">
      <formula>OR(F77=2,F77=3)</formula>
    </cfRule>
  </conditionalFormatting>
  <conditionalFormatting sqref="Z80:AM80">
    <cfRule type="expression" dxfId="2708" priority="9">
      <formula>AND(Z80="",BA79=1)</formula>
    </cfRule>
  </conditionalFormatting>
  <conditionalFormatting sqref="J79:M79">
    <cfRule type="expression" dxfId="2707" priority="8">
      <formula>OR(F79=2,F79=3)</formula>
    </cfRule>
  </conditionalFormatting>
  <conditionalFormatting sqref="I80:P80">
    <cfRule type="expression" dxfId="2706" priority="7">
      <formula>OR(F79=2,F79=3)</formula>
    </cfRule>
  </conditionalFormatting>
  <conditionalFormatting sqref="Z82:AM82">
    <cfRule type="expression" dxfId="2705" priority="6">
      <formula>AND(Z82="",BA81=1)</formula>
    </cfRule>
  </conditionalFormatting>
  <conditionalFormatting sqref="J81:M81">
    <cfRule type="expression" dxfId="2704" priority="5">
      <formula>OR(F81=2,F81=3)</formula>
    </cfRule>
  </conditionalFormatting>
  <conditionalFormatting sqref="I82:P82">
    <cfRule type="expression" dxfId="2703" priority="4">
      <formula>OR(F81=2,F81=3)</formula>
    </cfRule>
  </conditionalFormatting>
  <conditionalFormatting sqref="Z84:AM84">
    <cfRule type="expression" dxfId="2702" priority="3">
      <formula>AND(Z84="",BA83=1)</formula>
    </cfRule>
  </conditionalFormatting>
  <conditionalFormatting sqref="J83:M83">
    <cfRule type="expression" dxfId="2701" priority="2">
      <formula>OR(F83=2,F83=3)</formula>
    </cfRule>
  </conditionalFormatting>
  <conditionalFormatting sqref="I84:P84">
    <cfRule type="expression" dxfId="270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7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7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7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700-000003000000}"/>
    <dataValidation type="whole" imeMode="off" allowBlank="1" showInputMessage="1" showErrorMessage="1" error="1~31までの数字をご入力ください。" sqref="B141:C170 B12:C41 B184:C213 B98:C127 B55:C84" xr:uid="{00000000-0002-0000-17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7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7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7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7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7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7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19</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01901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01902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01903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01904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01905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01906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01907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01908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01909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01910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01911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01912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01913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01914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01915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01916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01917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01918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01919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01920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01921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01922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01923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01924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01925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01926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01927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01928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01929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01930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01931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01932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01933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01934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01935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01936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01937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01938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01939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01940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01941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01942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01943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01944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01945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01946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01947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01948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01949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01950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01951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01952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01953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01954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01955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01956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01957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01958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01959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01960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01961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01962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01963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01964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01965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01966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01967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01968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01969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01970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01971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01972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01973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01974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01975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699" priority="225">
      <formula>AND(Z13="",BA12=1)</formula>
    </cfRule>
  </conditionalFormatting>
  <conditionalFormatting sqref="J12:M12">
    <cfRule type="expression" dxfId="2698" priority="224">
      <formula>OR(F12=2,F12=3)</formula>
    </cfRule>
  </conditionalFormatting>
  <conditionalFormatting sqref="I13:P13">
    <cfRule type="expression" dxfId="2697" priority="223">
      <formula>OR(F12=2,F12=3)</formula>
    </cfRule>
  </conditionalFormatting>
  <conditionalFormatting sqref="Z15:AM15">
    <cfRule type="expression" dxfId="2696" priority="222">
      <formula>AND(Z15="",BA14=1)</formula>
    </cfRule>
  </conditionalFormatting>
  <conditionalFormatting sqref="J14:M14">
    <cfRule type="expression" dxfId="2695" priority="221">
      <formula>OR(F14=2,F14=3)</formula>
    </cfRule>
  </conditionalFormatting>
  <conditionalFormatting sqref="I15:P15">
    <cfRule type="expression" dxfId="2694" priority="220">
      <formula>OR(F14=2,F14=3)</formula>
    </cfRule>
  </conditionalFormatting>
  <conditionalFormatting sqref="Z17:AM17">
    <cfRule type="expression" dxfId="2693" priority="219">
      <formula>AND(Z17="",BA16=1)</formula>
    </cfRule>
  </conditionalFormatting>
  <conditionalFormatting sqref="J16:M16">
    <cfRule type="expression" dxfId="2692" priority="218">
      <formula>OR(F16=2,F16=3)</formula>
    </cfRule>
  </conditionalFormatting>
  <conditionalFormatting sqref="I17:P17">
    <cfRule type="expression" dxfId="2691" priority="217">
      <formula>OR(F16=2,F16=3)</formula>
    </cfRule>
  </conditionalFormatting>
  <conditionalFormatting sqref="Z19:AM19">
    <cfRule type="expression" dxfId="2690" priority="216">
      <formula>AND(Z19="",BA18=1)</formula>
    </cfRule>
  </conditionalFormatting>
  <conditionalFormatting sqref="J18:M18">
    <cfRule type="expression" dxfId="2689" priority="215">
      <formula>OR(F18=2,F18=3)</formula>
    </cfRule>
  </conditionalFormatting>
  <conditionalFormatting sqref="I19:P19">
    <cfRule type="expression" dxfId="2688" priority="214">
      <formula>OR(F18=2,F18=3)</formula>
    </cfRule>
  </conditionalFormatting>
  <conditionalFormatting sqref="Z21:AM21">
    <cfRule type="expression" dxfId="2687" priority="213">
      <formula>AND(Z21="",BA20=1)</formula>
    </cfRule>
  </conditionalFormatting>
  <conditionalFormatting sqref="J20:M20">
    <cfRule type="expression" dxfId="2686" priority="212">
      <formula>OR(F20=2,F20=3)</formula>
    </cfRule>
  </conditionalFormatting>
  <conditionalFormatting sqref="I21:P21">
    <cfRule type="expression" dxfId="2685" priority="211">
      <formula>OR(F20=2,F20=3)</formula>
    </cfRule>
  </conditionalFormatting>
  <conditionalFormatting sqref="Z23:AM23">
    <cfRule type="expression" dxfId="2684" priority="210">
      <formula>AND(Z23="",BA22=1)</formula>
    </cfRule>
  </conditionalFormatting>
  <conditionalFormatting sqref="J22:M22">
    <cfRule type="expression" dxfId="2683" priority="209">
      <formula>OR(F22=2,F22=3)</formula>
    </cfRule>
  </conditionalFormatting>
  <conditionalFormatting sqref="I23:P23">
    <cfRule type="expression" dxfId="2682" priority="208">
      <formula>OR(F22=2,F22=3)</formula>
    </cfRule>
  </conditionalFormatting>
  <conditionalFormatting sqref="Z25:AM25">
    <cfRule type="expression" dxfId="2681" priority="207">
      <formula>AND(Z25="",BA24=1)</formula>
    </cfRule>
  </conditionalFormatting>
  <conditionalFormatting sqref="J24:M24">
    <cfRule type="expression" dxfId="2680" priority="206">
      <formula>OR(F24=2,F24=3)</formula>
    </cfRule>
  </conditionalFormatting>
  <conditionalFormatting sqref="I25:P25">
    <cfRule type="expression" dxfId="2679" priority="205">
      <formula>OR(F24=2,F24=3)</formula>
    </cfRule>
  </conditionalFormatting>
  <conditionalFormatting sqref="Z27:AM27">
    <cfRule type="expression" dxfId="2678" priority="204">
      <formula>AND(Z27="",BA26=1)</formula>
    </cfRule>
  </conditionalFormatting>
  <conditionalFormatting sqref="J26:M26">
    <cfRule type="expression" dxfId="2677" priority="203">
      <formula>OR(F26=2,F26=3)</formula>
    </cfRule>
  </conditionalFormatting>
  <conditionalFormatting sqref="I27:P27">
    <cfRule type="expression" dxfId="2676" priority="202">
      <formula>OR(F26=2,F26=3)</formula>
    </cfRule>
  </conditionalFormatting>
  <conditionalFormatting sqref="Z29:AM29">
    <cfRule type="expression" dxfId="2675" priority="201">
      <formula>AND(Z29="",BA28=1)</formula>
    </cfRule>
  </conditionalFormatting>
  <conditionalFormatting sqref="J28:M28">
    <cfRule type="expression" dxfId="2674" priority="200">
      <formula>OR(F28=2,F28=3)</formula>
    </cfRule>
  </conditionalFormatting>
  <conditionalFormatting sqref="I29:P29">
    <cfRule type="expression" dxfId="2673" priority="199">
      <formula>OR(F28=2,F28=3)</formula>
    </cfRule>
  </conditionalFormatting>
  <conditionalFormatting sqref="Z31:AM31">
    <cfRule type="expression" dxfId="2672" priority="198">
      <formula>AND(Z31="",BA30=1)</formula>
    </cfRule>
  </conditionalFormatting>
  <conditionalFormatting sqref="J30:M30">
    <cfRule type="expression" dxfId="2671" priority="197">
      <formula>OR(F30=2,F30=3)</formula>
    </cfRule>
  </conditionalFormatting>
  <conditionalFormatting sqref="I31:P31">
    <cfRule type="expression" dxfId="2670" priority="196">
      <formula>OR(F30=2,F30=3)</formula>
    </cfRule>
  </conditionalFormatting>
  <conditionalFormatting sqref="Z33:AM33">
    <cfRule type="expression" dxfId="2669" priority="195">
      <formula>AND(Z33="",BA32=1)</formula>
    </cfRule>
  </conditionalFormatting>
  <conditionalFormatting sqref="J32:M32">
    <cfRule type="expression" dxfId="2668" priority="194">
      <formula>OR(F32=2,F32=3)</formula>
    </cfRule>
  </conditionalFormatting>
  <conditionalFormatting sqref="I33:P33">
    <cfRule type="expression" dxfId="2667" priority="193">
      <formula>OR(F32=2,F32=3)</formula>
    </cfRule>
  </conditionalFormatting>
  <conditionalFormatting sqref="Z35:AM35">
    <cfRule type="expression" dxfId="2666" priority="192">
      <formula>AND(Z35="",BA34=1)</formula>
    </cfRule>
  </conditionalFormatting>
  <conditionalFormatting sqref="J34:M34">
    <cfRule type="expression" dxfId="2665" priority="191">
      <formula>OR(F34=2,F34=3)</formula>
    </cfRule>
  </conditionalFormatting>
  <conditionalFormatting sqref="I35:P35">
    <cfRule type="expression" dxfId="2664" priority="190">
      <formula>OR(F34=2,F34=3)</formula>
    </cfRule>
  </conditionalFormatting>
  <conditionalFormatting sqref="Z37:AM37">
    <cfRule type="expression" dxfId="2663" priority="189">
      <formula>AND(Z37="",BA36=1)</formula>
    </cfRule>
  </conditionalFormatting>
  <conditionalFormatting sqref="J36:M36">
    <cfRule type="expression" dxfId="2662" priority="188">
      <formula>OR(F36=2,F36=3)</formula>
    </cfRule>
  </conditionalFormatting>
  <conditionalFormatting sqref="I37:P37">
    <cfRule type="expression" dxfId="2661" priority="187">
      <formula>OR(F36=2,F36=3)</formula>
    </cfRule>
  </conditionalFormatting>
  <conditionalFormatting sqref="Z39:AM39">
    <cfRule type="expression" dxfId="2660" priority="186">
      <formula>AND(Z39="",BA38=1)</formula>
    </cfRule>
  </conditionalFormatting>
  <conditionalFormatting sqref="J38:M38">
    <cfRule type="expression" dxfId="2659" priority="185">
      <formula>OR(F38=2,F38=3)</formula>
    </cfRule>
  </conditionalFormatting>
  <conditionalFormatting sqref="I39:P39">
    <cfRule type="expression" dxfId="2658" priority="184">
      <formula>OR(F38=2,F38=3)</formula>
    </cfRule>
  </conditionalFormatting>
  <conditionalFormatting sqref="Z41:AM41">
    <cfRule type="expression" dxfId="2657" priority="183">
      <formula>AND(Z41="",BA40=1)</formula>
    </cfRule>
  </conditionalFormatting>
  <conditionalFormatting sqref="J40:M40">
    <cfRule type="expression" dxfId="2656" priority="182">
      <formula>OR(F40=2,F40=3)</formula>
    </cfRule>
  </conditionalFormatting>
  <conditionalFormatting sqref="I41:P41">
    <cfRule type="expression" dxfId="2655" priority="181">
      <formula>OR(F40=2,F40=3)</formula>
    </cfRule>
  </conditionalFormatting>
  <conditionalFormatting sqref="Z185:AM185">
    <cfRule type="expression" dxfId="2654" priority="180">
      <formula>AND(Z185="",BA184=1)</formula>
    </cfRule>
  </conditionalFormatting>
  <conditionalFormatting sqref="J184:M184">
    <cfRule type="expression" dxfId="2653" priority="179">
      <formula>OR(F184=2,F184=3)</formula>
    </cfRule>
  </conditionalFormatting>
  <conditionalFormatting sqref="I185:P185">
    <cfRule type="expression" dxfId="2652" priority="178">
      <formula>OR(F184=2,F184=3)</formula>
    </cfRule>
  </conditionalFormatting>
  <conditionalFormatting sqref="Z187:AM187">
    <cfRule type="expression" dxfId="2651" priority="177">
      <formula>AND(Z187="",BA186=1)</formula>
    </cfRule>
  </conditionalFormatting>
  <conditionalFormatting sqref="J186:M186">
    <cfRule type="expression" dxfId="2650" priority="176">
      <formula>OR(F186=2,F186=3)</formula>
    </cfRule>
  </conditionalFormatting>
  <conditionalFormatting sqref="I187:P187">
    <cfRule type="expression" dxfId="2649" priority="175">
      <formula>OR(F186=2,F186=3)</formula>
    </cfRule>
  </conditionalFormatting>
  <conditionalFormatting sqref="Z189:AM189">
    <cfRule type="expression" dxfId="2648" priority="174">
      <formula>AND(Z189="",BA188=1)</formula>
    </cfRule>
  </conditionalFormatting>
  <conditionalFormatting sqref="J188:M188">
    <cfRule type="expression" dxfId="2647" priority="173">
      <formula>OR(F188=2,F188=3)</formula>
    </cfRule>
  </conditionalFormatting>
  <conditionalFormatting sqref="I189:P189">
    <cfRule type="expression" dxfId="2646" priority="172">
      <formula>OR(F188=2,F188=3)</formula>
    </cfRule>
  </conditionalFormatting>
  <conditionalFormatting sqref="Z191:AM191">
    <cfRule type="expression" dxfId="2645" priority="171">
      <formula>AND(Z191="",BA190=1)</formula>
    </cfRule>
  </conditionalFormatting>
  <conditionalFormatting sqref="J190:M190">
    <cfRule type="expression" dxfId="2644" priority="170">
      <formula>OR(F190=2,F190=3)</formula>
    </cfRule>
  </conditionalFormatting>
  <conditionalFormatting sqref="I191:P191">
    <cfRule type="expression" dxfId="2643" priority="169">
      <formula>OR(F190=2,F190=3)</formula>
    </cfRule>
  </conditionalFormatting>
  <conditionalFormatting sqref="Z193:AM193">
    <cfRule type="expression" dxfId="2642" priority="168">
      <formula>AND(Z193="",BA192=1)</formula>
    </cfRule>
  </conditionalFormatting>
  <conditionalFormatting sqref="J192:M192">
    <cfRule type="expression" dxfId="2641" priority="167">
      <formula>OR(F192=2,F192=3)</formula>
    </cfRule>
  </conditionalFormatting>
  <conditionalFormatting sqref="I193:P193">
    <cfRule type="expression" dxfId="2640" priority="166">
      <formula>OR(F192=2,F192=3)</formula>
    </cfRule>
  </conditionalFormatting>
  <conditionalFormatting sqref="Z195:AM195">
    <cfRule type="expression" dxfId="2639" priority="165">
      <formula>AND(Z195="",BA194=1)</formula>
    </cfRule>
  </conditionalFormatting>
  <conditionalFormatting sqref="J194:M194">
    <cfRule type="expression" dxfId="2638" priority="164">
      <formula>OR(F194=2,F194=3)</formula>
    </cfRule>
  </conditionalFormatting>
  <conditionalFormatting sqref="I195:P195">
    <cfRule type="expression" dxfId="2637" priority="163">
      <formula>OR(F194=2,F194=3)</formula>
    </cfRule>
  </conditionalFormatting>
  <conditionalFormatting sqref="Z197:AM197">
    <cfRule type="expression" dxfId="2636" priority="162">
      <formula>AND(Z197="",BA196=1)</formula>
    </cfRule>
  </conditionalFormatting>
  <conditionalFormatting sqref="J196:M196">
    <cfRule type="expression" dxfId="2635" priority="161">
      <formula>OR(F196=2,F196=3)</formula>
    </cfRule>
  </conditionalFormatting>
  <conditionalFormatting sqref="I197:P197">
    <cfRule type="expression" dxfId="2634" priority="160">
      <formula>OR(F196=2,F196=3)</formula>
    </cfRule>
  </conditionalFormatting>
  <conditionalFormatting sqref="Z199:AM199">
    <cfRule type="expression" dxfId="2633" priority="159">
      <formula>AND(Z199="",BA198=1)</formula>
    </cfRule>
  </conditionalFormatting>
  <conditionalFormatting sqref="J198:M198">
    <cfRule type="expression" dxfId="2632" priority="158">
      <formula>OR(F198=2,F198=3)</formula>
    </cfRule>
  </conditionalFormatting>
  <conditionalFormatting sqref="I199:P199">
    <cfRule type="expression" dxfId="2631" priority="157">
      <formula>OR(F198=2,F198=3)</formula>
    </cfRule>
  </conditionalFormatting>
  <conditionalFormatting sqref="Z201:AM201">
    <cfRule type="expression" dxfId="2630" priority="156">
      <formula>AND(Z201="",BA200=1)</formula>
    </cfRule>
  </conditionalFormatting>
  <conditionalFormatting sqref="J200:M200">
    <cfRule type="expression" dxfId="2629" priority="155">
      <formula>OR(F200=2,F200=3)</formula>
    </cfRule>
  </conditionalFormatting>
  <conditionalFormatting sqref="I201:P201">
    <cfRule type="expression" dxfId="2628" priority="154">
      <formula>OR(F200=2,F200=3)</formula>
    </cfRule>
  </conditionalFormatting>
  <conditionalFormatting sqref="Z203:AM203">
    <cfRule type="expression" dxfId="2627" priority="153">
      <formula>AND(Z203="",BA202=1)</formula>
    </cfRule>
  </conditionalFormatting>
  <conditionalFormatting sqref="J202:M202">
    <cfRule type="expression" dxfId="2626" priority="152">
      <formula>OR(F202=2,F202=3)</formula>
    </cfRule>
  </conditionalFormatting>
  <conditionalFormatting sqref="I203:P203">
    <cfRule type="expression" dxfId="2625" priority="151">
      <formula>OR(F202=2,F202=3)</formula>
    </cfRule>
  </conditionalFormatting>
  <conditionalFormatting sqref="Z205:AM205">
    <cfRule type="expression" dxfId="2624" priority="150">
      <formula>AND(Z205="",BA204=1)</formula>
    </cfRule>
  </conditionalFormatting>
  <conditionalFormatting sqref="J204:M204">
    <cfRule type="expression" dxfId="2623" priority="149">
      <formula>OR(F204=2,F204=3)</formula>
    </cfRule>
  </conditionalFormatting>
  <conditionalFormatting sqref="I205:P205">
    <cfRule type="expression" dxfId="2622" priority="148">
      <formula>OR(F204=2,F204=3)</formula>
    </cfRule>
  </conditionalFormatting>
  <conditionalFormatting sqref="Z207:AM207">
    <cfRule type="expression" dxfId="2621" priority="147">
      <formula>AND(Z207="",BA206=1)</formula>
    </cfRule>
  </conditionalFormatting>
  <conditionalFormatting sqref="J206:M206">
    <cfRule type="expression" dxfId="2620" priority="146">
      <formula>OR(F206=2,F206=3)</formula>
    </cfRule>
  </conditionalFormatting>
  <conditionalFormatting sqref="I207:P207">
    <cfRule type="expression" dxfId="2619" priority="145">
      <formula>OR(F206=2,F206=3)</formula>
    </cfRule>
  </conditionalFormatting>
  <conditionalFormatting sqref="Z209:AM209">
    <cfRule type="expression" dxfId="2618" priority="144">
      <formula>AND(Z209="",BA208=1)</formula>
    </cfRule>
  </conditionalFormatting>
  <conditionalFormatting sqref="J208:M208">
    <cfRule type="expression" dxfId="2617" priority="143">
      <formula>OR(F208=2,F208=3)</formula>
    </cfRule>
  </conditionalFormatting>
  <conditionalFormatting sqref="I209:P209">
    <cfRule type="expression" dxfId="2616" priority="142">
      <formula>OR(F208=2,F208=3)</formula>
    </cfRule>
  </conditionalFormatting>
  <conditionalFormatting sqref="Z211:AM211">
    <cfRule type="expression" dxfId="2615" priority="141">
      <formula>AND(Z211="",BA210=1)</formula>
    </cfRule>
  </conditionalFormatting>
  <conditionalFormatting sqref="J210:M210">
    <cfRule type="expression" dxfId="2614" priority="140">
      <formula>OR(F210=2,F210=3)</formula>
    </cfRule>
  </conditionalFormatting>
  <conditionalFormatting sqref="I211:P211">
    <cfRule type="expression" dxfId="2613" priority="139">
      <formula>OR(F210=2,F210=3)</formula>
    </cfRule>
  </conditionalFormatting>
  <conditionalFormatting sqref="Z213:AM213">
    <cfRule type="expression" dxfId="2612" priority="138">
      <formula>AND(Z213="",BA212=1)</formula>
    </cfRule>
  </conditionalFormatting>
  <conditionalFormatting sqref="J212:M212">
    <cfRule type="expression" dxfId="2611" priority="137">
      <formula>OR(F212=2,F212=3)</formula>
    </cfRule>
  </conditionalFormatting>
  <conditionalFormatting sqref="I213:P213">
    <cfRule type="expression" dxfId="2610" priority="136">
      <formula>OR(F212=2,F212=3)</formula>
    </cfRule>
  </conditionalFormatting>
  <conditionalFormatting sqref="Z99:AM99">
    <cfRule type="expression" dxfId="2609" priority="135">
      <formula>AND(Z99="",BA98=1)</formula>
    </cfRule>
  </conditionalFormatting>
  <conditionalFormatting sqref="J98:M98">
    <cfRule type="expression" dxfId="2608" priority="134">
      <formula>OR(F98=2,F98=3)</formula>
    </cfRule>
  </conditionalFormatting>
  <conditionalFormatting sqref="I99:P99">
    <cfRule type="expression" dxfId="2607" priority="133">
      <formula>OR(F98=2,F98=3)</formula>
    </cfRule>
  </conditionalFormatting>
  <conditionalFormatting sqref="Z101:AM101">
    <cfRule type="expression" dxfId="2606" priority="132">
      <formula>AND(Z101="",BA100=1)</formula>
    </cfRule>
  </conditionalFormatting>
  <conditionalFormatting sqref="J100:M100">
    <cfRule type="expression" dxfId="2605" priority="131">
      <formula>OR(F100=2,F100=3)</formula>
    </cfRule>
  </conditionalFormatting>
  <conditionalFormatting sqref="I101:P101">
    <cfRule type="expression" dxfId="2604" priority="130">
      <formula>OR(F100=2,F100=3)</formula>
    </cfRule>
  </conditionalFormatting>
  <conditionalFormatting sqref="Z103:AM103">
    <cfRule type="expression" dxfId="2603" priority="129">
      <formula>AND(Z103="",BA102=1)</formula>
    </cfRule>
  </conditionalFormatting>
  <conditionalFormatting sqref="J102:M102">
    <cfRule type="expression" dxfId="2602" priority="128">
      <formula>OR(F102=2,F102=3)</formula>
    </cfRule>
  </conditionalFormatting>
  <conditionalFormatting sqref="I103:P103">
    <cfRule type="expression" dxfId="2601" priority="127">
      <formula>OR(F102=2,F102=3)</formula>
    </cfRule>
  </conditionalFormatting>
  <conditionalFormatting sqref="Z105:AM105">
    <cfRule type="expression" dxfId="2600" priority="126">
      <formula>AND(Z105="",BA104=1)</formula>
    </cfRule>
  </conditionalFormatting>
  <conditionalFormatting sqref="J104:M104">
    <cfRule type="expression" dxfId="2599" priority="125">
      <formula>OR(F104=2,F104=3)</formula>
    </cfRule>
  </conditionalFormatting>
  <conditionalFormatting sqref="I105:P105">
    <cfRule type="expression" dxfId="2598" priority="124">
      <formula>OR(F104=2,F104=3)</formula>
    </cfRule>
  </conditionalFormatting>
  <conditionalFormatting sqref="Z107:AM107">
    <cfRule type="expression" dxfId="2597" priority="123">
      <formula>AND(Z107="",BA106=1)</formula>
    </cfRule>
  </conditionalFormatting>
  <conditionalFormatting sqref="J106:M106">
    <cfRule type="expression" dxfId="2596" priority="122">
      <formula>OR(F106=2,F106=3)</formula>
    </cfRule>
  </conditionalFormatting>
  <conditionalFormatting sqref="I107:P107">
    <cfRule type="expression" dxfId="2595" priority="121">
      <formula>OR(F106=2,F106=3)</formula>
    </cfRule>
  </conditionalFormatting>
  <conditionalFormatting sqref="Z109:AM109">
    <cfRule type="expression" dxfId="2594" priority="120">
      <formula>AND(Z109="",BA108=1)</formula>
    </cfRule>
  </conditionalFormatting>
  <conditionalFormatting sqref="J108:M108">
    <cfRule type="expression" dxfId="2593" priority="119">
      <formula>OR(F108=2,F108=3)</formula>
    </cfRule>
  </conditionalFormatting>
  <conditionalFormatting sqref="I109:P109">
    <cfRule type="expression" dxfId="2592" priority="118">
      <formula>OR(F108=2,F108=3)</formula>
    </cfRule>
  </conditionalFormatting>
  <conditionalFormatting sqref="Z111:AM111">
    <cfRule type="expression" dxfId="2591" priority="117">
      <formula>AND(Z111="",BA110=1)</formula>
    </cfRule>
  </conditionalFormatting>
  <conditionalFormatting sqref="J110:M110">
    <cfRule type="expression" dxfId="2590" priority="116">
      <formula>OR(F110=2,F110=3)</formula>
    </cfRule>
  </conditionalFormatting>
  <conditionalFormatting sqref="I111:P111">
    <cfRule type="expression" dxfId="2589" priority="115">
      <formula>OR(F110=2,F110=3)</formula>
    </cfRule>
  </conditionalFormatting>
  <conditionalFormatting sqref="Z113:AM113">
    <cfRule type="expression" dxfId="2588" priority="114">
      <formula>AND(Z113="",BA112=1)</formula>
    </cfRule>
  </conditionalFormatting>
  <conditionalFormatting sqref="J112:M112">
    <cfRule type="expression" dxfId="2587" priority="113">
      <formula>OR(F112=2,F112=3)</formula>
    </cfRule>
  </conditionalFormatting>
  <conditionalFormatting sqref="I113:P113">
    <cfRule type="expression" dxfId="2586" priority="112">
      <formula>OR(F112=2,F112=3)</formula>
    </cfRule>
  </conditionalFormatting>
  <conditionalFormatting sqref="Z115:AM115">
    <cfRule type="expression" dxfId="2585" priority="111">
      <formula>AND(Z115="",BA114=1)</formula>
    </cfRule>
  </conditionalFormatting>
  <conditionalFormatting sqref="J114:M114">
    <cfRule type="expression" dxfId="2584" priority="110">
      <formula>OR(F114=2,F114=3)</formula>
    </cfRule>
  </conditionalFormatting>
  <conditionalFormatting sqref="I115:P115">
    <cfRule type="expression" dxfId="2583" priority="109">
      <formula>OR(F114=2,F114=3)</formula>
    </cfRule>
  </conditionalFormatting>
  <conditionalFormatting sqref="Z117:AM117">
    <cfRule type="expression" dxfId="2582" priority="108">
      <formula>AND(Z117="",BA116=1)</formula>
    </cfRule>
  </conditionalFormatting>
  <conditionalFormatting sqref="J116:M116">
    <cfRule type="expression" dxfId="2581" priority="107">
      <formula>OR(F116=2,F116=3)</formula>
    </cfRule>
  </conditionalFormatting>
  <conditionalFormatting sqref="I117:P117">
    <cfRule type="expression" dxfId="2580" priority="106">
      <formula>OR(F116=2,F116=3)</formula>
    </cfRule>
  </conditionalFormatting>
  <conditionalFormatting sqref="Z119:AM119">
    <cfRule type="expression" dxfId="2579" priority="105">
      <formula>AND(Z119="",BA118=1)</formula>
    </cfRule>
  </conditionalFormatting>
  <conditionalFormatting sqref="J118:M118">
    <cfRule type="expression" dxfId="2578" priority="104">
      <formula>OR(F118=2,F118=3)</formula>
    </cfRule>
  </conditionalFormatting>
  <conditionalFormatting sqref="I119:P119">
    <cfRule type="expression" dxfId="2577" priority="103">
      <formula>OR(F118=2,F118=3)</formula>
    </cfRule>
  </conditionalFormatting>
  <conditionalFormatting sqref="Z121:AM121">
    <cfRule type="expression" dxfId="2576" priority="102">
      <formula>AND(Z121="",BA120=1)</formula>
    </cfRule>
  </conditionalFormatting>
  <conditionalFormatting sqref="J120:M120">
    <cfRule type="expression" dxfId="2575" priority="101">
      <formula>OR(F120=2,F120=3)</formula>
    </cfRule>
  </conditionalFormatting>
  <conditionalFormatting sqref="I121:P121">
    <cfRule type="expression" dxfId="2574" priority="100">
      <formula>OR(F120=2,F120=3)</formula>
    </cfRule>
  </conditionalFormatting>
  <conditionalFormatting sqref="Z123:AM123">
    <cfRule type="expression" dxfId="2573" priority="99">
      <formula>AND(Z123="",BA122=1)</formula>
    </cfRule>
  </conditionalFormatting>
  <conditionalFormatting sqref="J122:M122">
    <cfRule type="expression" dxfId="2572" priority="98">
      <formula>OR(F122=2,F122=3)</formula>
    </cfRule>
  </conditionalFormatting>
  <conditionalFormatting sqref="I123:P123">
    <cfRule type="expression" dxfId="2571" priority="97">
      <formula>OR(F122=2,F122=3)</formula>
    </cfRule>
  </conditionalFormatting>
  <conditionalFormatting sqref="Z125:AM125">
    <cfRule type="expression" dxfId="2570" priority="96">
      <formula>AND(Z125="",BA124=1)</formula>
    </cfRule>
  </conditionalFormatting>
  <conditionalFormatting sqref="J124:M124">
    <cfRule type="expression" dxfId="2569" priority="95">
      <formula>OR(F124=2,F124=3)</formula>
    </cfRule>
  </conditionalFormatting>
  <conditionalFormatting sqref="I125:P125">
    <cfRule type="expression" dxfId="2568" priority="94">
      <formula>OR(F124=2,F124=3)</formula>
    </cfRule>
  </conditionalFormatting>
  <conditionalFormatting sqref="Z127:AM127">
    <cfRule type="expression" dxfId="2567" priority="93">
      <formula>AND(Z127="",BA126=1)</formula>
    </cfRule>
  </conditionalFormatting>
  <conditionalFormatting sqref="J126:M126">
    <cfRule type="expression" dxfId="2566" priority="92">
      <formula>OR(F126=2,F126=3)</formula>
    </cfRule>
  </conditionalFormatting>
  <conditionalFormatting sqref="I127:P127">
    <cfRule type="expression" dxfId="2565" priority="91">
      <formula>OR(F126=2,F126=3)</formula>
    </cfRule>
  </conditionalFormatting>
  <conditionalFormatting sqref="Z142:AM142">
    <cfRule type="expression" dxfId="2564" priority="90">
      <formula>AND(Z142="",BA141=1)</formula>
    </cfRule>
  </conditionalFormatting>
  <conditionalFormatting sqref="J141:M141">
    <cfRule type="expression" dxfId="2563" priority="89">
      <formula>OR(F141=2,F141=3)</formula>
    </cfRule>
  </conditionalFormatting>
  <conditionalFormatting sqref="I142:P142">
    <cfRule type="expression" dxfId="2562" priority="88">
      <formula>OR(F141=2,F141=3)</formula>
    </cfRule>
  </conditionalFormatting>
  <conditionalFormatting sqref="Z144:AM144">
    <cfRule type="expression" dxfId="2561" priority="87">
      <formula>AND(Z144="",BA143=1)</formula>
    </cfRule>
  </conditionalFormatting>
  <conditionalFormatting sqref="J143:M143">
    <cfRule type="expression" dxfId="2560" priority="86">
      <formula>OR(F143=2,F143=3)</formula>
    </cfRule>
  </conditionalFormatting>
  <conditionalFormatting sqref="I144:P144">
    <cfRule type="expression" dxfId="2559" priority="85">
      <formula>OR(F143=2,F143=3)</formula>
    </cfRule>
  </conditionalFormatting>
  <conditionalFormatting sqref="Z146:AM146">
    <cfRule type="expression" dxfId="2558" priority="84">
      <formula>AND(Z146="",BA145=1)</formula>
    </cfRule>
  </conditionalFormatting>
  <conditionalFormatting sqref="J145:M145">
    <cfRule type="expression" dxfId="2557" priority="83">
      <formula>OR(F145=2,F145=3)</formula>
    </cfRule>
  </conditionalFormatting>
  <conditionalFormatting sqref="I146:P146">
    <cfRule type="expression" dxfId="2556" priority="82">
      <formula>OR(F145=2,F145=3)</formula>
    </cfRule>
  </conditionalFormatting>
  <conditionalFormatting sqref="Z148:AM148">
    <cfRule type="expression" dxfId="2555" priority="81">
      <formula>AND(Z148="",BA147=1)</formula>
    </cfRule>
  </conditionalFormatting>
  <conditionalFormatting sqref="J147:M147">
    <cfRule type="expression" dxfId="2554" priority="80">
      <formula>OR(F147=2,F147=3)</formula>
    </cfRule>
  </conditionalFormatting>
  <conditionalFormatting sqref="I148:P148">
    <cfRule type="expression" dxfId="2553" priority="79">
      <formula>OR(F147=2,F147=3)</formula>
    </cfRule>
  </conditionalFormatting>
  <conditionalFormatting sqref="Z150:AM150">
    <cfRule type="expression" dxfId="2552" priority="78">
      <formula>AND(Z150="",BA149=1)</formula>
    </cfRule>
  </conditionalFormatting>
  <conditionalFormatting sqref="J149:M149">
    <cfRule type="expression" dxfId="2551" priority="77">
      <formula>OR(F149=2,F149=3)</formula>
    </cfRule>
  </conditionalFormatting>
  <conditionalFormatting sqref="I150:P150">
    <cfRule type="expression" dxfId="2550" priority="76">
      <formula>OR(F149=2,F149=3)</formula>
    </cfRule>
  </conditionalFormatting>
  <conditionalFormatting sqref="Z152:AM152">
    <cfRule type="expression" dxfId="2549" priority="75">
      <formula>AND(Z152="",BA151=1)</formula>
    </cfRule>
  </conditionalFormatting>
  <conditionalFormatting sqref="J151:M151">
    <cfRule type="expression" dxfId="2548" priority="74">
      <formula>OR(F151=2,F151=3)</formula>
    </cfRule>
  </conditionalFormatting>
  <conditionalFormatting sqref="I152:P152">
    <cfRule type="expression" dxfId="2547" priority="73">
      <formula>OR(F151=2,F151=3)</formula>
    </cfRule>
  </conditionalFormatting>
  <conditionalFormatting sqref="Z154:AM154">
    <cfRule type="expression" dxfId="2546" priority="72">
      <formula>AND(Z154="",BA153=1)</formula>
    </cfRule>
  </conditionalFormatting>
  <conditionalFormatting sqref="J153:M153">
    <cfRule type="expression" dxfId="2545" priority="71">
      <formula>OR(F153=2,F153=3)</formula>
    </cfRule>
  </conditionalFormatting>
  <conditionalFormatting sqref="I154:P154">
    <cfRule type="expression" dxfId="2544" priority="70">
      <formula>OR(F153=2,F153=3)</formula>
    </cfRule>
  </conditionalFormatting>
  <conditionalFormatting sqref="Z156:AM156">
    <cfRule type="expression" dxfId="2543" priority="69">
      <formula>AND(Z156="",BA155=1)</formula>
    </cfRule>
  </conditionalFormatting>
  <conditionalFormatting sqref="J155:M155">
    <cfRule type="expression" dxfId="2542" priority="68">
      <formula>OR(F155=2,F155=3)</formula>
    </cfRule>
  </conditionalFormatting>
  <conditionalFormatting sqref="I156:P156">
    <cfRule type="expression" dxfId="2541" priority="67">
      <formula>OR(F155=2,F155=3)</formula>
    </cfRule>
  </conditionalFormatting>
  <conditionalFormatting sqref="Z158:AM158">
    <cfRule type="expression" dxfId="2540" priority="66">
      <formula>AND(Z158="",BA157=1)</formula>
    </cfRule>
  </conditionalFormatting>
  <conditionalFormatting sqref="J157:M157">
    <cfRule type="expression" dxfId="2539" priority="65">
      <formula>OR(F157=2,F157=3)</formula>
    </cfRule>
  </conditionalFormatting>
  <conditionalFormatting sqref="I158:P158">
    <cfRule type="expression" dxfId="2538" priority="64">
      <formula>OR(F157=2,F157=3)</formula>
    </cfRule>
  </conditionalFormatting>
  <conditionalFormatting sqref="Z160:AM160">
    <cfRule type="expression" dxfId="2537" priority="63">
      <formula>AND(Z160="",BA159=1)</formula>
    </cfRule>
  </conditionalFormatting>
  <conditionalFormatting sqref="J159:M159">
    <cfRule type="expression" dxfId="2536" priority="62">
      <formula>OR(F159=2,F159=3)</formula>
    </cfRule>
  </conditionalFormatting>
  <conditionalFormatting sqref="I160:P160">
    <cfRule type="expression" dxfId="2535" priority="61">
      <formula>OR(F159=2,F159=3)</formula>
    </cfRule>
  </conditionalFormatting>
  <conditionalFormatting sqref="Z162:AM162">
    <cfRule type="expression" dxfId="2534" priority="60">
      <formula>AND(Z162="",BA161=1)</formula>
    </cfRule>
  </conditionalFormatting>
  <conditionalFormatting sqref="J161:M161">
    <cfRule type="expression" dxfId="2533" priority="59">
      <formula>OR(F161=2,F161=3)</formula>
    </cfRule>
  </conditionalFormatting>
  <conditionalFormatting sqref="I162:P162">
    <cfRule type="expression" dxfId="2532" priority="58">
      <formula>OR(F161=2,F161=3)</formula>
    </cfRule>
  </conditionalFormatting>
  <conditionalFormatting sqref="Z164:AM164">
    <cfRule type="expression" dxfId="2531" priority="57">
      <formula>AND(Z164="",BA163=1)</formula>
    </cfRule>
  </conditionalFormatting>
  <conditionalFormatting sqref="J163:M163">
    <cfRule type="expression" dxfId="2530" priority="56">
      <formula>OR(F163=2,F163=3)</formula>
    </cfRule>
  </conditionalFormatting>
  <conditionalFormatting sqref="I164:P164">
    <cfRule type="expression" dxfId="2529" priority="55">
      <formula>OR(F163=2,F163=3)</formula>
    </cfRule>
  </conditionalFormatting>
  <conditionalFormatting sqref="Z166:AM166">
    <cfRule type="expression" dxfId="2528" priority="54">
      <formula>AND(Z166="",BA165=1)</formula>
    </cfRule>
  </conditionalFormatting>
  <conditionalFormatting sqref="J165:M165">
    <cfRule type="expression" dxfId="2527" priority="53">
      <formula>OR(F165=2,F165=3)</formula>
    </cfRule>
  </conditionalFormatting>
  <conditionalFormatting sqref="I166:P166">
    <cfRule type="expression" dxfId="2526" priority="52">
      <formula>OR(F165=2,F165=3)</formula>
    </cfRule>
  </conditionalFormatting>
  <conditionalFormatting sqref="Z168:AM168">
    <cfRule type="expression" dxfId="2525" priority="51">
      <formula>AND(Z168="",BA167=1)</formula>
    </cfRule>
  </conditionalFormatting>
  <conditionalFormatting sqref="J167:M167">
    <cfRule type="expression" dxfId="2524" priority="50">
      <formula>OR(F167=2,F167=3)</formula>
    </cfRule>
  </conditionalFormatting>
  <conditionalFormatting sqref="I168:P168">
    <cfRule type="expression" dxfId="2523" priority="49">
      <formula>OR(F167=2,F167=3)</formula>
    </cfRule>
  </conditionalFormatting>
  <conditionalFormatting sqref="Z170:AM170">
    <cfRule type="expression" dxfId="2522" priority="48">
      <formula>AND(Z170="",BA169=1)</formula>
    </cfRule>
  </conditionalFormatting>
  <conditionalFormatting sqref="J169:M169">
    <cfRule type="expression" dxfId="2521" priority="47">
      <formula>OR(F169=2,F169=3)</formula>
    </cfRule>
  </conditionalFormatting>
  <conditionalFormatting sqref="I170:P170">
    <cfRule type="expression" dxfId="2520" priority="46">
      <formula>OR(F169=2,F169=3)</formula>
    </cfRule>
  </conditionalFormatting>
  <conditionalFormatting sqref="Z56:AM56">
    <cfRule type="expression" dxfId="2519" priority="45">
      <formula>AND(Z56="",BA55=1)</formula>
    </cfRule>
  </conditionalFormatting>
  <conditionalFormatting sqref="J55:M55">
    <cfRule type="expression" dxfId="2518" priority="44">
      <formula>OR(F55=2,F55=3)</formula>
    </cfRule>
  </conditionalFormatting>
  <conditionalFormatting sqref="I56:P56">
    <cfRule type="expression" dxfId="2517" priority="43">
      <formula>OR(F55=2,F55=3)</formula>
    </cfRule>
  </conditionalFormatting>
  <conditionalFormatting sqref="Z58:AM58">
    <cfRule type="expression" dxfId="2516" priority="42">
      <formula>AND(Z58="",BA57=1)</formula>
    </cfRule>
  </conditionalFormatting>
  <conditionalFormatting sqref="J57:M57">
    <cfRule type="expression" dxfId="2515" priority="41">
      <formula>OR(F57=2,F57=3)</formula>
    </cfRule>
  </conditionalFormatting>
  <conditionalFormatting sqref="I58:P58">
    <cfRule type="expression" dxfId="2514" priority="40">
      <formula>OR(F57=2,F57=3)</formula>
    </cfRule>
  </conditionalFormatting>
  <conditionalFormatting sqref="Z60:AM60">
    <cfRule type="expression" dxfId="2513" priority="39">
      <formula>AND(Z60="",BA59=1)</formula>
    </cfRule>
  </conditionalFormatting>
  <conditionalFormatting sqref="J59:M59">
    <cfRule type="expression" dxfId="2512" priority="38">
      <formula>OR(F59=2,F59=3)</formula>
    </cfRule>
  </conditionalFormatting>
  <conditionalFormatting sqref="I60:P60">
    <cfRule type="expression" dxfId="2511" priority="37">
      <formula>OR(F59=2,F59=3)</formula>
    </cfRule>
  </conditionalFormatting>
  <conditionalFormatting sqref="Z62:AM62">
    <cfRule type="expression" dxfId="2510" priority="36">
      <formula>AND(Z62="",BA61=1)</formula>
    </cfRule>
  </conditionalFormatting>
  <conditionalFormatting sqref="J61:M61">
    <cfRule type="expression" dxfId="2509" priority="35">
      <formula>OR(F61=2,F61=3)</formula>
    </cfRule>
  </conditionalFormatting>
  <conditionalFormatting sqref="I62:P62">
    <cfRule type="expression" dxfId="2508" priority="34">
      <formula>OR(F61=2,F61=3)</formula>
    </cfRule>
  </conditionalFormatting>
  <conditionalFormatting sqref="Z64:AM64">
    <cfRule type="expression" dxfId="2507" priority="33">
      <formula>AND(Z64="",BA63=1)</formula>
    </cfRule>
  </conditionalFormatting>
  <conditionalFormatting sqref="J63:M63">
    <cfRule type="expression" dxfId="2506" priority="32">
      <formula>OR(F63=2,F63=3)</formula>
    </cfRule>
  </conditionalFormatting>
  <conditionalFormatting sqref="I64:P64">
    <cfRule type="expression" dxfId="2505" priority="31">
      <formula>OR(F63=2,F63=3)</formula>
    </cfRule>
  </conditionalFormatting>
  <conditionalFormatting sqref="Z66:AM66">
    <cfRule type="expression" dxfId="2504" priority="30">
      <formula>AND(Z66="",BA65=1)</formula>
    </cfRule>
  </conditionalFormatting>
  <conditionalFormatting sqref="J65:M65">
    <cfRule type="expression" dxfId="2503" priority="29">
      <formula>OR(F65=2,F65=3)</formula>
    </cfRule>
  </conditionalFormatting>
  <conditionalFormatting sqref="I66:P66">
    <cfRule type="expression" dxfId="2502" priority="28">
      <formula>OR(F65=2,F65=3)</formula>
    </cfRule>
  </conditionalFormatting>
  <conditionalFormatting sqref="Z68:AM68">
    <cfRule type="expression" dxfId="2501" priority="27">
      <formula>AND(Z68="",BA67=1)</formula>
    </cfRule>
  </conditionalFormatting>
  <conditionalFormatting sqref="J67:M67">
    <cfRule type="expression" dxfId="2500" priority="26">
      <formula>OR(F67=2,F67=3)</formula>
    </cfRule>
  </conditionalFormatting>
  <conditionalFormatting sqref="I68:P68">
    <cfRule type="expression" dxfId="2499" priority="25">
      <formula>OR(F67=2,F67=3)</formula>
    </cfRule>
  </conditionalFormatting>
  <conditionalFormatting sqref="Z70:AM70">
    <cfRule type="expression" dxfId="2498" priority="24">
      <formula>AND(Z70="",BA69=1)</formula>
    </cfRule>
  </conditionalFormatting>
  <conditionalFormatting sqref="J69:M69">
    <cfRule type="expression" dxfId="2497" priority="23">
      <formula>OR(F69=2,F69=3)</formula>
    </cfRule>
  </conditionalFormatting>
  <conditionalFormatting sqref="I70:P70">
    <cfRule type="expression" dxfId="2496" priority="22">
      <formula>OR(F69=2,F69=3)</formula>
    </cfRule>
  </conditionalFormatting>
  <conditionalFormatting sqref="Z72:AM72">
    <cfRule type="expression" dxfId="2495" priority="21">
      <formula>AND(Z72="",BA71=1)</formula>
    </cfRule>
  </conditionalFormatting>
  <conditionalFormatting sqref="J71:M71">
    <cfRule type="expression" dxfId="2494" priority="20">
      <formula>OR(F71=2,F71=3)</formula>
    </cfRule>
  </conditionalFormatting>
  <conditionalFormatting sqref="I72:P72">
    <cfRule type="expression" dxfId="2493" priority="19">
      <formula>OR(F71=2,F71=3)</formula>
    </cfRule>
  </conditionalFormatting>
  <conditionalFormatting sqref="Z74:AM74">
    <cfRule type="expression" dxfId="2492" priority="18">
      <formula>AND(Z74="",BA73=1)</formula>
    </cfRule>
  </conditionalFormatting>
  <conditionalFormatting sqref="J73:M73">
    <cfRule type="expression" dxfId="2491" priority="17">
      <formula>OR(F73=2,F73=3)</formula>
    </cfRule>
  </conditionalFormatting>
  <conditionalFormatting sqref="I74:P74">
    <cfRule type="expression" dxfId="2490" priority="16">
      <formula>OR(F73=2,F73=3)</formula>
    </cfRule>
  </conditionalFormatting>
  <conditionalFormatting sqref="Z76:AM76">
    <cfRule type="expression" dxfId="2489" priority="15">
      <formula>AND(Z76="",BA75=1)</formula>
    </cfRule>
  </conditionalFormatting>
  <conditionalFormatting sqref="J75:M75">
    <cfRule type="expression" dxfId="2488" priority="14">
      <formula>OR(F75=2,F75=3)</formula>
    </cfRule>
  </conditionalFormatting>
  <conditionalFormatting sqref="I76:P76">
    <cfRule type="expression" dxfId="2487" priority="13">
      <formula>OR(F75=2,F75=3)</formula>
    </cfRule>
  </conditionalFormatting>
  <conditionalFormatting sqref="Z78:AM78">
    <cfRule type="expression" dxfId="2486" priority="12">
      <formula>AND(Z78="",BA77=1)</formula>
    </cfRule>
  </conditionalFormatting>
  <conditionalFormatting sqref="J77:M77">
    <cfRule type="expression" dxfId="2485" priority="11">
      <formula>OR(F77=2,F77=3)</formula>
    </cfRule>
  </conditionalFormatting>
  <conditionalFormatting sqref="I78:P78">
    <cfRule type="expression" dxfId="2484" priority="10">
      <formula>OR(F77=2,F77=3)</formula>
    </cfRule>
  </conditionalFormatting>
  <conditionalFormatting sqref="Z80:AM80">
    <cfRule type="expression" dxfId="2483" priority="9">
      <formula>AND(Z80="",BA79=1)</formula>
    </cfRule>
  </conditionalFormatting>
  <conditionalFormatting sqref="J79:M79">
    <cfRule type="expression" dxfId="2482" priority="8">
      <formula>OR(F79=2,F79=3)</formula>
    </cfRule>
  </conditionalFormatting>
  <conditionalFormatting sqref="I80:P80">
    <cfRule type="expression" dxfId="2481" priority="7">
      <formula>OR(F79=2,F79=3)</formula>
    </cfRule>
  </conditionalFormatting>
  <conditionalFormatting sqref="Z82:AM82">
    <cfRule type="expression" dxfId="2480" priority="6">
      <formula>AND(Z82="",BA81=1)</formula>
    </cfRule>
  </conditionalFormatting>
  <conditionalFormatting sqref="J81:M81">
    <cfRule type="expression" dxfId="2479" priority="5">
      <formula>OR(F81=2,F81=3)</formula>
    </cfRule>
  </conditionalFormatting>
  <conditionalFormatting sqref="I82:P82">
    <cfRule type="expression" dxfId="2478" priority="4">
      <formula>OR(F81=2,F81=3)</formula>
    </cfRule>
  </conditionalFormatting>
  <conditionalFormatting sqref="Z84:AM84">
    <cfRule type="expression" dxfId="2477" priority="3">
      <formula>AND(Z84="",BA83=1)</formula>
    </cfRule>
  </conditionalFormatting>
  <conditionalFormatting sqref="J83:M83">
    <cfRule type="expression" dxfId="2476" priority="2">
      <formula>OR(F83=2,F83=3)</formula>
    </cfRule>
  </conditionalFormatting>
  <conditionalFormatting sqref="I84:P84">
    <cfRule type="expression" dxfId="247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8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8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8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8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800-000004000000}">
      <formula1>"1,2,3"</formula1>
    </dataValidation>
    <dataValidation type="whole" imeMode="off" allowBlank="1" showInputMessage="1" showErrorMessage="1" error="1~31までの数字をご入力ください。" sqref="B141:C170 B12:C41 B184:C213 B98:C127 B55:C84" xr:uid="{00000000-0002-0000-18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8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8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8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8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8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20</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02001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02002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02003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02004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02005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02006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02007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02008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02009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02010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02011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02012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02013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02014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02015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02016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02017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02018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02019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02020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02021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02022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02023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02024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02025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02026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02027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02028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02029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02030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02031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02032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02033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02034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02035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02036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02037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02038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02039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02040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02041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02042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02043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02044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02045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02046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02047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02048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02049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02050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02051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02052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02053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02054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02055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02056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02057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02058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02059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02060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02061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02062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02063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02064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02065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02066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02067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02068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02069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02070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02071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02072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02073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02074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02075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474" priority="225">
      <formula>AND(Z13="",BA12=1)</formula>
    </cfRule>
  </conditionalFormatting>
  <conditionalFormatting sqref="J12:M12">
    <cfRule type="expression" dxfId="2473" priority="224">
      <formula>OR(F12=2,F12=3)</formula>
    </cfRule>
  </conditionalFormatting>
  <conditionalFormatting sqref="I13:P13">
    <cfRule type="expression" dxfId="2472" priority="223">
      <formula>OR(F12=2,F12=3)</formula>
    </cfRule>
  </conditionalFormatting>
  <conditionalFormatting sqref="Z15:AM15">
    <cfRule type="expression" dxfId="2471" priority="222">
      <formula>AND(Z15="",BA14=1)</formula>
    </cfRule>
  </conditionalFormatting>
  <conditionalFormatting sqref="J14:M14">
    <cfRule type="expression" dxfId="2470" priority="221">
      <formula>OR(F14=2,F14=3)</formula>
    </cfRule>
  </conditionalFormatting>
  <conditionalFormatting sqref="I15:P15">
    <cfRule type="expression" dxfId="2469" priority="220">
      <formula>OR(F14=2,F14=3)</formula>
    </cfRule>
  </conditionalFormatting>
  <conditionalFormatting sqref="Z17:AM17">
    <cfRule type="expression" dxfId="2468" priority="219">
      <formula>AND(Z17="",BA16=1)</formula>
    </cfRule>
  </conditionalFormatting>
  <conditionalFormatting sqref="J16:M16">
    <cfRule type="expression" dxfId="2467" priority="218">
      <formula>OR(F16=2,F16=3)</formula>
    </cfRule>
  </conditionalFormatting>
  <conditionalFormatting sqref="I17:P17">
    <cfRule type="expression" dxfId="2466" priority="217">
      <formula>OR(F16=2,F16=3)</formula>
    </cfRule>
  </conditionalFormatting>
  <conditionalFormatting sqref="Z19:AM19">
    <cfRule type="expression" dxfId="2465" priority="216">
      <formula>AND(Z19="",BA18=1)</formula>
    </cfRule>
  </conditionalFormatting>
  <conditionalFormatting sqref="J18:M18">
    <cfRule type="expression" dxfId="2464" priority="215">
      <formula>OR(F18=2,F18=3)</formula>
    </cfRule>
  </conditionalFormatting>
  <conditionalFormatting sqref="I19:P19">
    <cfRule type="expression" dxfId="2463" priority="214">
      <formula>OR(F18=2,F18=3)</formula>
    </cfRule>
  </conditionalFormatting>
  <conditionalFormatting sqref="Z21:AM21">
    <cfRule type="expression" dxfId="2462" priority="213">
      <formula>AND(Z21="",BA20=1)</formula>
    </cfRule>
  </conditionalFormatting>
  <conditionalFormatting sqref="J20:M20">
    <cfRule type="expression" dxfId="2461" priority="212">
      <formula>OR(F20=2,F20=3)</formula>
    </cfRule>
  </conditionalFormatting>
  <conditionalFormatting sqref="I21:P21">
    <cfRule type="expression" dxfId="2460" priority="211">
      <formula>OR(F20=2,F20=3)</formula>
    </cfRule>
  </conditionalFormatting>
  <conditionalFormatting sqref="Z23:AM23">
    <cfRule type="expression" dxfId="2459" priority="210">
      <formula>AND(Z23="",BA22=1)</formula>
    </cfRule>
  </conditionalFormatting>
  <conditionalFormatting sqref="J22:M22">
    <cfRule type="expression" dxfId="2458" priority="209">
      <formula>OR(F22=2,F22=3)</formula>
    </cfRule>
  </conditionalFormatting>
  <conditionalFormatting sqref="I23:P23">
    <cfRule type="expression" dxfId="2457" priority="208">
      <formula>OR(F22=2,F22=3)</formula>
    </cfRule>
  </conditionalFormatting>
  <conditionalFormatting sqref="Z25:AM25">
    <cfRule type="expression" dxfId="2456" priority="207">
      <formula>AND(Z25="",BA24=1)</formula>
    </cfRule>
  </conditionalFormatting>
  <conditionalFormatting sqref="J24:M24">
    <cfRule type="expression" dxfId="2455" priority="206">
      <formula>OR(F24=2,F24=3)</formula>
    </cfRule>
  </conditionalFormatting>
  <conditionalFormatting sqref="I25:P25">
    <cfRule type="expression" dxfId="2454" priority="205">
      <formula>OR(F24=2,F24=3)</formula>
    </cfRule>
  </conditionalFormatting>
  <conditionalFormatting sqref="Z27:AM27">
    <cfRule type="expression" dxfId="2453" priority="204">
      <formula>AND(Z27="",BA26=1)</formula>
    </cfRule>
  </conditionalFormatting>
  <conditionalFormatting sqref="J26:M26">
    <cfRule type="expression" dxfId="2452" priority="203">
      <formula>OR(F26=2,F26=3)</formula>
    </cfRule>
  </conditionalFormatting>
  <conditionalFormatting sqref="I27:P27">
    <cfRule type="expression" dxfId="2451" priority="202">
      <formula>OR(F26=2,F26=3)</formula>
    </cfRule>
  </conditionalFormatting>
  <conditionalFormatting sqref="Z29:AM29">
    <cfRule type="expression" dxfId="2450" priority="201">
      <formula>AND(Z29="",BA28=1)</formula>
    </cfRule>
  </conditionalFormatting>
  <conditionalFormatting sqref="J28:M28">
    <cfRule type="expression" dxfId="2449" priority="200">
      <formula>OR(F28=2,F28=3)</formula>
    </cfRule>
  </conditionalFormatting>
  <conditionalFormatting sqref="I29:P29">
    <cfRule type="expression" dxfId="2448" priority="199">
      <formula>OR(F28=2,F28=3)</formula>
    </cfRule>
  </conditionalFormatting>
  <conditionalFormatting sqref="Z31:AM31">
    <cfRule type="expression" dxfId="2447" priority="198">
      <formula>AND(Z31="",BA30=1)</formula>
    </cfRule>
  </conditionalFormatting>
  <conditionalFormatting sqref="J30:M30">
    <cfRule type="expression" dxfId="2446" priority="197">
      <formula>OR(F30=2,F30=3)</formula>
    </cfRule>
  </conditionalFormatting>
  <conditionalFormatting sqref="I31:P31">
    <cfRule type="expression" dxfId="2445" priority="196">
      <formula>OR(F30=2,F30=3)</formula>
    </cfRule>
  </conditionalFormatting>
  <conditionalFormatting sqref="Z33:AM33">
    <cfRule type="expression" dxfId="2444" priority="195">
      <formula>AND(Z33="",BA32=1)</formula>
    </cfRule>
  </conditionalFormatting>
  <conditionalFormatting sqref="J32:M32">
    <cfRule type="expression" dxfId="2443" priority="194">
      <formula>OR(F32=2,F32=3)</formula>
    </cfRule>
  </conditionalFormatting>
  <conditionalFormatting sqref="I33:P33">
    <cfRule type="expression" dxfId="2442" priority="193">
      <formula>OR(F32=2,F32=3)</formula>
    </cfRule>
  </conditionalFormatting>
  <conditionalFormatting sqref="Z35:AM35">
    <cfRule type="expression" dxfId="2441" priority="192">
      <formula>AND(Z35="",BA34=1)</formula>
    </cfRule>
  </conditionalFormatting>
  <conditionalFormatting sqref="J34:M34">
    <cfRule type="expression" dxfId="2440" priority="191">
      <formula>OR(F34=2,F34=3)</formula>
    </cfRule>
  </conditionalFormatting>
  <conditionalFormatting sqref="I35:P35">
    <cfRule type="expression" dxfId="2439" priority="190">
      <formula>OR(F34=2,F34=3)</formula>
    </cfRule>
  </conditionalFormatting>
  <conditionalFormatting sqref="Z37:AM37">
    <cfRule type="expression" dxfId="2438" priority="189">
      <formula>AND(Z37="",BA36=1)</formula>
    </cfRule>
  </conditionalFormatting>
  <conditionalFormatting sqref="J36:M36">
    <cfRule type="expression" dxfId="2437" priority="188">
      <formula>OR(F36=2,F36=3)</formula>
    </cfRule>
  </conditionalFormatting>
  <conditionalFormatting sqref="I37:P37">
    <cfRule type="expression" dxfId="2436" priority="187">
      <formula>OR(F36=2,F36=3)</formula>
    </cfRule>
  </conditionalFormatting>
  <conditionalFormatting sqref="Z39:AM39">
    <cfRule type="expression" dxfId="2435" priority="186">
      <formula>AND(Z39="",BA38=1)</formula>
    </cfRule>
  </conditionalFormatting>
  <conditionalFormatting sqref="J38:M38">
    <cfRule type="expression" dxfId="2434" priority="185">
      <formula>OR(F38=2,F38=3)</formula>
    </cfRule>
  </conditionalFormatting>
  <conditionalFormatting sqref="I39:P39">
    <cfRule type="expression" dxfId="2433" priority="184">
      <formula>OR(F38=2,F38=3)</formula>
    </cfRule>
  </conditionalFormatting>
  <conditionalFormatting sqref="Z41:AM41">
    <cfRule type="expression" dxfId="2432" priority="183">
      <formula>AND(Z41="",BA40=1)</formula>
    </cfRule>
  </conditionalFormatting>
  <conditionalFormatting sqref="J40:M40">
    <cfRule type="expression" dxfId="2431" priority="182">
      <formula>OR(F40=2,F40=3)</formula>
    </cfRule>
  </conditionalFormatting>
  <conditionalFormatting sqref="I41:P41">
    <cfRule type="expression" dxfId="2430" priority="181">
      <formula>OR(F40=2,F40=3)</formula>
    </cfRule>
  </conditionalFormatting>
  <conditionalFormatting sqref="Z185:AM185">
    <cfRule type="expression" dxfId="2429" priority="180">
      <formula>AND(Z185="",BA184=1)</formula>
    </cfRule>
  </conditionalFormatting>
  <conditionalFormatting sqref="J184:M184">
    <cfRule type="expression" dxfId="2428" priority="179">
      <formula>OR(F184=2,F184=3)</formula>
    </cfRule>
  </conditionalFormatting>
  <conditionalFormatting sqref="I185:P185">
    <cfRule type="expression" dxfId="2427" priority="178">
      <formula>OR(F184=2,F184=3)</formula>
    </cfRule>
  </conditionalFormatting>
  <conditionalFormatting sqref="Z187:AM187">
    <cfRule type="expression" dxfId="2426" priority="177">
      <formula>AND(Z187="",BA186=1)</formula>
    </cfRule>
  </conditionalFormatting>
  <conditionalFormatting sqref="J186:M186">
    <cfRule type="expression" dxfId="2425" priority="176">
      <formula>OR(F186=2,F186=3)</formula>
    </cfRule>
  </conditionalFormatting>
  <conditionalFormatting sqref="I187:P187">
    <cfRule type="expression" dxfId="2424" priority="175">
      <formula>OR(F186=2,F186=3)</formula>
    </cfRule>
  </conditionalFormatting>
  <conditionalFormatting sqref="Z189:AM189">
    <cfRule type="expression" dxfId="2423" priority="174">
      <formula>AND(Z189="",BA188=1)</formula>
    </cfRule>
  </conditionalFormatting>
  <conditionalFormatting sqref="J188:M188">
    <cfRule type="expression" dxfId="2422" priority="173">
      <formula>OR(F188=2,F188=3)</formula>
    </cfRule>
  </conditionalFormatting>
  <conditionalFormatting sqref="I189:P189">
    <cfRule type="expression" dxfId="2421" priority="172">
      <formula>OR(F188=2,F188=3)</formula>
    </cfRule>
  </conditionalFormatting>
  <conditionalFormatting sqref="Z191:AM191">
    <cfRule type="expression" dxfId="2420" priority="171">
      <formula>AND(Z191="",BA190=1)</formula>
    </cfRule>
  </conditionalFormatting>
  <conditionalFormatting sqref="J190:M190">
    <cfRule type="expression" dxfId="2419" priority="170">
      <formula>OR(F190=2,F190=3)</formula>
    </cfRule>
  </conditionalFormatting>
  <conditionalFormatting sqref="I191:P191">
    <cfRule type="expression" dxfId="2418" priority="169">
      <formula>OR(F190=2,F190=3)</formula>
    </cfRule>
  </conditionalFormatting>
  <conditionalFormatting sqref="Z193:AM193">
    <cfRule type="expression" dxfId="2417" priority="168">
      <formula>AND(Z193="",BA192=1)</formula>
    </cfRule>
  </conditionalFormatting>
  <conditionalFormatting sqref="J192:M192">
    <cfRule type="expression" dxfId="2416" priority="167">
      <formula>OR(F192=2,F192=3)</formula>
    </cfRule>
  </conditionalFormatting>
  <conditionalFormatting sqref="I193:P193">
    <cfRule type="expression" dxfId="2415" priority="166">
      <formula>OR(F192=2,F192=3)</formula>
    </cfRule>
  </conditionalFormatting>
  <conditionalFormatting sqref="Z195:AM195">
    <cfRule type="expression" dxfId="2414" priority="165">
      <formula>AND(Z195="",BA194=1)</formula>
    </cfRule>
  </conditionalFormatting>
  <conditionalFormatting sqref="J194:M194">
    <cfRule type="expression" dxfId="2413" priority="164">
      <formula>OR(F194=2,F194=3)</formula>
    </cfRule>
  </conditionalFormatting>
  <conditionalFormatting sqref="I195:P195">
    <cfRule type="expression" dxfId="2412" priority="163">
      <formula>OR(F194=2,F194=3)</formula>
    </cfRule>
  </conditionalFormatting>
  <conditionalFormatting sqref="Z197:AM197">
    <cfRule type="expression" dxfId="2411" priority="162">
      <formula>AND(Z197="",BA196=1)</formula>
    </cfRule>
  </conditionalFormatting>
  <conditionalFormatting sqref="J196:M196">
    <cfRule type="expression" dxfId="2410" priority="161">
      <formula>OR(F196=2,F196=3)</formula>
    </cfRule>
  </conditionalFormatting>
  <conditionalFormatting sqref="I197:P197">
    <cfRule type="expression" dxfId="2409" priority="160">
      <formula>OR(F196=2,F196=3)</formula>
    </cfRule>
  </conditionalFormatting>
  <conditionalFormatting sqref="Z199:AM199">
    <cfRule type="expression" dxfId="2408" priority="159">
      <formula>AND(Z199="",BA198=1)</formula>
    </cfRule>
  </conditionalFormatting>
  <conditionalFormatting sqref="J198:M198">
    <cfRule type="expression" dxfId="2407" priority="158">
      <formula>OR(F198=2,F198=3)</formula>
    </cfRule>
  </conditionalFormatting>
  <conditionalFormatting sqref="I199:P199">
    <cfRule type="expression" dxfId="2406" priority="157">
      <formula>OR(F198=2,F198=3)</formula>
    </cfRule>
  </conditionalFormatting>
  <conditionalFormatting sqref="Z201:AM201">
    <cfRule type="expression" dxfId="2405" priority="156">
      <formula>AND(Z201="",BA200=1)</formula>
    </cfRule>
  </conditionalFormatting>
  <conditionalFormatting sqref="J200:M200">
    <cfRule type="expression" dxfId="2404" priority="155">
      <formula>OR(F200=2,F200=3)</formula>
    </cfRule>
  </conditionalFormatting>
  <conditionalFormatting sqref="I201:P201">
    <cfRule type="expression" dxfId="2403" priority="154">
      <formula>OR(F200=2,F200=3)</formula>
    </cfRule>
  </conditionalFormatting>
  <conditionalFormatting sqref="Z203:AM203">
    <cfRule type="expression" dxfId="2402" priority="153">
      <formula>AND(Z203="",BA202=1)</formula>
    </cfRule>
  </conditionalFormatting>
  <conditionalFormatting sqref="J202:M202">
    <cfRule type="expression" dxfId="2401" priority="152">
      <formula>OR(F202=2,F202=3)</formula>
    </cfRule>
  </conditionalFormatting>
  <conditionalFormatting sqref="I203:P203">
    <cfRule type="expression" dxfId="2400" priority="151">
      <formula>OR(F202=2,F202=3)</formula>
    </cfRule>
  </conditionalFormatting>
  <conditionalFormatting sqref="Z205:AM205">
    <cfRule type="expression" dxfId="2399" priority="150">
      <formula>AND(Z205="",BA204=1)</formula>
    </cfRule>
  </conditionalFormatting>
  <conditionalFormatting sqref="J204:M204">
    <cfRule type="expression" dxfId="2398" priority="149">
      <formula>OR(F204=2,F204=3)</formula>
    </cfRule>
  </conditionalFormatting>
  <conditionalFormatting sqref="I205:P205">
    <cfRule type="expression" dxfId="2397" priority="148">
      <formula>OR(F204=2,F204=3)</formula>
    </cfRule>
  </conditionalFormatting>
  <conditionalFormatting sqref="Z207:AM207">
    <cfRule type="expression" dxfId="2396" priority="147">
      <formula>AND(Z207="",BA206=1)</formula>
    </cfRule>
  </conditionalFormatting>
  <conditionalFormatting sqref="J206:M206">
    <cfRule type="expression" dxfId="2395" priority="146">
      <formula>OR(F206=2,F206=3)</formula>
    </cfRule>
  </conditionalFormatting>
  <conditionalFormatting sqref="I207:P207">
    <cfRule type="expression" dxfId="2394" priority="145">
      <formula>OR(F206=2,F206=3)</formula>
    </cfRule>
  </conditionalFormatting>
  <conditionalFormatting sqref="Z209:AM209">
    <cfRule type="expression" dxfId="2393" priority="144">
      <formula>AND(Z209="",BA208=1)</formula>
    </cfRule>
  </conditionalFormatting>
  <conditionalFormatting sqref="J208:M208">
    <cfRule type="expression" dxfId="2392" priority="143">
      <formula>OR(F208=2,F208=3)</formula>
    </cfRule>
  </conditionalFormatting>
  <conditionalFormatting sqref="I209:P209">
    <cfRule type="expression" dxfId="2391" priority="142">
      <formula>OR(F208=2,F208=3)</formula>
    </cfRule>
  </conditionalFormatting>
  <conditionalFormatting sqref="Z211:AM211">
    <cfRule type="expression" dxfId="2390" priority="141">
      <formula>AND(Z211="",BA210=1)</formula>
    </cfRule>
  </conditionalFormatting>
  <conditionalFormatting sqref="J210:M210">
    <cfRule type="expression" dxfId="2389" priority="140">
      <formula>OR(F210=2,F210=3)</formula>
    </cfRule>
  </conditionalFormatting>
  <conditionalFormatting sqref="I211:P211">
    <cfRule type="expression" dxfId="2388" priority="139">
      <formula>OR(F210=2,F210=3)</formula>
    </cfRule>
  </conditionalFormatting>
  <conditionalFormatting sqref="Z213:AM213">
    <cfRule type="expression" dxfId="2387" priority="138">
      <formula>AND(Z213="",BA212=1)</formula>
    </cfRule>
  </conditionalFormatting>
  <conditionalFormatting sqref="J212:M212">
    <cfRule type="expression" dxfId="2386" priority="137">
      <formula>OR(F212=2,F212=3)</formula>
    </cfRule>
  </conditionalFormatting>
  <conditionalFormatting sqref="I213:P213">
    <cfRule type="expression" dxfId="2385" priority="136">
      <formula>OR(F212=2,F212=3)</formula>
    </cfRule>
  </conditionalFormatting>
  <conditionalFormatting sqref="Z99:AM99">
    <cfRule type="expression" dxfId="2384" priority="135">
      <formula>AND(Z99="",BA98=1)</formula>
    </cfRule>
  </conditionalFormatting>
  <conditionalFormatting sqref="J98:M98">
    <cfRule type="expression" dxfId="2383" priority="134">
      <formula>OR(F98=2,F98=3)</formula>
    </cfRule>
  </conditionalFormatting>
  <conditionalFormatting sqref="I99:P99">
    <cfRule type="expression" dxfId="2382" priority="133">
      <formula>OR(F98=2,F98=3)</formula>
    </cfRule>
  </conditionalFormatting>
  <conditionalFormatting sqref="Z101:AM101">
    <cfRule type="expression" dxfId="2381" priority="132">
      <formula>AND(Z101="",BA100=1)</formula>
    </cfRule>
  </conditionalFormatting>
  <conditionalFormatting sqref="J100:M100">
    <cfRule type="expression" dxfId="2380" priority="131">
      <formula>OR(F100=2,F100=3)</formula>
    </cfRule>
  </conditionalFormatting>
  <conditionalFormatting sqref="I101:P101">
    <cfRule type="expression" dxfId="2379" priority="130">
      <formula>OR(F100=2,F100=3)</formula>
    </cfRule>
  </conditionalFormatting>
  <conditionalFormatting sqref="Z103:AM103">
    <cfRule type="expression" dxfId="2378" priority="129">
      <formula>AND(Z103="",BA102=1)</formula>
    </cfRule>
  </conditionalFormatting>
  <conditionalFormatting sqref="J102:M102">
    <cfRule type="expression" dxfId="2377" priority="128">
      <formula>OR(F102=2,F102=3)</formula>
    </cfRule>
  </conditionalFormatting>
  <conditionalFormatting sqref="I103:P103">
    <cfRule type="expression" dxfId="2376" priority="127">
      <formula>OR(F102=2,F102=3)</formula>
    </cfRule>
  </conditionalFormatting>
  <conditionalFormatting sqref="Z105:AM105">
    <cfRule type="expression" dxfId="2375" priority="126">
      <formula>AND(Z105="",BA104=1)</formula>
    </cfRule>
  </conditionalFormatting>
  <conditionalFormatting sqref="J104:M104">
    <cfRule type="expression" dxfId="2374" priority="125">
      <formula>OR(F104=2,F104=3)</formula>
    </cfRule>
  </conditionalFormatting>
  <conditionalFormatting sqref="I105:P105">
    <cfRule type="expression" dxfId="2373" priority="124">
      <formula>OR(F104=2,F104=3)</formula>
    </cfRule>
  </conditionalFormatting>
  <conditionalFormatting sqref="Z107:AM107">
    <cfRule type="expression" dxfId="2372" priority="123">
      <formula>AND(Z107="",BA106=1)</formula>
    </cfRule>
  </conditionalFormatting>
  <conditionalFormatting sqref="J106:M106">
    <cfRule type="expression" dxfId="2371" priority="122">
      <formula>OR(F106=2,F106=3)</formula>
    </cfRule>
  </conditionalFormatting>
  <conditionalFormatting sqref="I107:P107">
    <cfRule type="expression" dxfId="2370" priority="121">
      <formula>OR(F106=2,F106=3)</formula>
    </cfRule>
  </conditionalFormatting>
  <conditionalFormatting sqref="Z109:AM109">
    <cfRule type="expression" dxfId="2369" priority="120">
      <formula>AND(Z109="",BA108=1)</formula>
    </cfRule>
  </conditionalFormatting>
  <conditionalFormatting sqref="J108:M108">
    <cfRule type="expression" dxfId="2368" priority="119">
      <formula>OR(F108=2,F108=3)</formula>
    </cfRule>
  </conditionalFormatting>
  <conditionalFormatting sqref="I109:P109">
    <cfRule type="expression" dxfId="2367" priority="118">
      <formula>OR(F108=2,F108=3)</formula>
    </cfRule>
  </conditionalFormatting>
  <conditionalFormatting sqref="Z111:AM111">
    <cfRule type="expression" dxfId="2366" priority="117">
      <formula>AND(Z111="",BA110=1)</formula>
    </cfRule>
  </conditionalFormatting>
  <conditionalFormatting sqref="J110:M110">
    <cfRule type="expression" dxfId="2365" priority="116">
      <formula>OR(F110=2,F110=3)</formula>
    </cfRule>
  </conditionalFormatting>
  <conditionalFormatting sqref="I111:P111">
    <cfRule type="expression" dxfId="2364" priority="115">
      <formula>OR(F110=2,F110=3)</formula>
    </cfRule>
  </conditionalFormatting>
  <conditionalFormatting sqref="Z113:AM113">
    <cfRule type="expression" dxfId="2363" priority="114">
      <formula>AND(Z113="",BA112=1)</formula>
    </cfRule>
  </conditionalFormatting>
  <conditionalFormatting sqref="J112:M112">
    <cfRule type="expression" dxfId="2362" priority="113">
      <formula>OR(F112=2,F112=3)</formula>
    </cfRule>
  </conditionalFormatting>
  <conditionalFormatting sqref="I113:P113">
    <cfRule type="expression" dxfId="2361" priority="112">
      <formula>OR(F112=2,F112=3)</formula>
    </cfRule>
  </conditionalFormatting>
  <conditionalFormatting sqref="Z115:AM115">
    <cfRule type="expression" dxfId="2360" priority="111">
      <formula>AND(Z115="",BA114=1)</formula>
    </cfRule>
  </conditionalFormatting>
  <conditionalFormatting sqref="J114:M114">
    <cfRule type="expression" dxfId="2359" priority="110">
      <formula>OR(F114=2,F114=3)</formula>
    </cfRule>
  </conditionalFormatting>
  <conditionalFormatting sqref="I115:P115">
    <cfRule type="expression" dxfId="2358" priority="109">
      <formula>OR(F114=2,F114=3)</formula>
    </cfRule>
  </conditionalFormatting>
  <conditionalFormatting sqref="Z117:AM117">
    <cfRule type="expression" dxfId="2357" priority="108">
      <formula>AND(Z117="",BA116=1)</formula>
    </cfRule>
  </conditionalFormatting>
  <conditionalFormatting sqref="J116:M116">
    <cfRule type="expression" dxfId="2356" priority="107">
      <formula>OR(F116=2,F116=3)</formula>
    </cfRule>
  </conditionalFormatting>
  <conditionalFormatting sqref="I117:P117">
    <cfRule type="expression" dxfId="2355" priority="106">
      <formula>OR(F116=2,F116=3)</formula>
    </cfRule>
  </conditionalFormatting>
  <conditionalFormatting sqref="Z119:AM119">
    <cfRule type="expression" dxfId="2354" priority="105">
      <formula>AND(Z119="",BA118=1)</formula>
    </cfRule>
  </conditionalFormatting>
  <conditionalFormatting sqref="J118:M118">
    <cfRule type="expression" dxfId="2353" priority="104">
      <formula>OR(F118=2,F118=3)</formula>
    </cfRule>
  </conditionalFormatting>
  <conditionalFormatting sqref="I119:P119">
    <cfRule type="expression" dxfId="2352" priority="103">
      <formula>OR(F118=2,F118=3)</formula>
    </cfRule>
  </conditionalFormatting>
  <conditionalFormatting sqref="Z121:AM121">
    <cfRule type="expression" dxfId="2351" priority="102">
      <formula>AND(Z121="",BA120=1)</formula>
    </cfRule>
  </conditionalFormatting>
  <conditionalFormatting sqref="J120:M120">
    <cfRule type="expression" dxfId="2350" priority="101">
      <formula>OR(F120=2,F120=3)</formula>
    </cfRule>
  </conditionalFormatting>
  <conditionalFormatting sqref="I121:P121">
    <cfRule type="expression" dxfId="2349" priority="100">
      <formula>OR(F120=2,F120=3)</formula>
    </cfRule>
  </conditionalFormatting>
  <conditionalFormatting sqref="Z123:AM123">
    <cfRule type="expression" dxfId="2348" priority="99">
      <formula>AND(Z123="",BA122=1)</formula>
    </cfRule>
  </conditionalFormatting>
  <conditionalFormatting sqref="J122:M122">
    <cfRule type="expression" dxfId="2347" priority="98">
      <formula>OR(F122=2,F122=3)</formula>
    </cfRule>
  </conditionalFormatting>
  <conditionalFormatting sqref="I123:P123">
    <cfRule type="expression" dxfId="2346" priority="97">
      <formula>OR(F122=2,F122=3)</formula>
    </cfRule>
  </conditionalFormatting>
  <conditionalFormatting sqref="Z125:AM125">
    <cfRule type="expression" dxfId="2345" priority="96">
      <formula>AND(Z125="",BA124=1)</formula>
    </cfRule>
  </conditionalFormatting>
  <conditionalFormatting sqref="J124:M124">
    <cfRule type="expression" dxfId="2344" priority="95">
      <formula>OR(F124=2,F124=3)</formula>
    </cfRule>
  </conditionalFormatting>
  <conditionalFormatting sqref="I125:P125">
    <cfRule type="expression" dxfId="2343" priority="94">
      <formula>OR(F124=2,F124=3)</formula>
    </cfRule>
  </conditionalFormatting>
  <conditionalFormatting sqref="Z127:AM127">
    <cfRule type="expression" dxfId="2342" priority="93">
      <formula>AND(Z127="",BA126=1)</formula>
    </cfRule>
  </conditionalFormatting>
  <conditionalFormatting sqref="J126:M126">
    <cfRule type="expression" dxfId="2341" priority="92">
      <formula>OR(F126=2,F126=3)</formula>
    </cfRule>
  </conditionalFormatting>
  <conditionalFormatting sqref="I127:P127">
    <cfRule type="expression" dxfId="2340" priority="91">
      <formula>OR(F126=2,F126=3)</formula>
    </cfRule>
  </conditionalFormatting>
  <conditionalFormatting sqref="Z142:AM142">
    <cfRule type="expression" dxfId="2339" priority="90">
      <formula>AND(Z142="",BA141=1)</formula>
    </cfRule>
  </conditionalFormatting>
  <conditionalFormatting sqref="J141:M141">
    <cfRule type="expression" dxfId="2338" priority="89">
      <formula>OR(F141=2,F141=3)</formula>
    </cfRule>
  </conditionalFormatting>
  <conditionalFormatting sqref="I142:P142">
    <cfRule type="expression" dxfId="2337" priority="88">
      <formula>OR(F141=2,F141=3)</formula>
    </cfRule>
  </conditionalFormatting>
  <conditionalFormatting sqref="Z144:AM144">
    <cfRule type="expression" dxfId="2336" priority="87">
      <formula>AND(Z144="",BA143=1)</formula>
    </cfRule>
  </conditionalFormatting>
  <conditionalFormatting sqref="J143:M143">
    <cfRule type="expression" dxfId="2335" priority="86">
      <formula>OR(F143=2,F143=3)</formula>
    </cfRule>
  </conditionalFormatting>
  <conditionalFormatting sqref="I144:P144">
    <cfRule type="expression" dxfId="2334" priority="85">
      <formula>OR(F143=2,F143=3)</formula>
    </cfRule>
  </conditionalFormatting>
  <conditionalFormatting sqref="Z146:AM146">
    <cfRule type="expression" dxfId="2333" priority="84">
      <formula>AND(Z146="",BA145=1)</formula>
    </cfRule>
  </conditionalFormatting>
  <conditionalFormatting sqref="J145:M145">
    <cfRule type="expression" dxfId="2332" priority="83">
      <formula>OR(F145=2,F145=3)</formula>
    </cfRule>
  </conditionalFormatting>
  <conditionalFormatting sqref="I146:P146">
    <cfRule type="expression" dxfId="2331" priority="82">
      <formula>OR(F145=2,F145=3)</formula>
    </cfRule>
  </conditionalFormatting>
  <conditionalFormatting sqref="Z148:AM148">
    <cfRule type="expression" dxfId="2330" priority="81">
      <formula>AND(Z148="",BA147=1)</formula>
    </cfRule>
  </conditionalFormatting>
  <conditionalFormatting sqref="J147:M147">
    <cfRule type="expression" dxfId="2329" priority="80">
      <formula>OR(F147=2,F147=3)</formula>
    </cfRule>
  </conditionalFormatting>
  <conditionalFormatting sqref="I148:P148">
    <cfRule type="expression" dxfId="2328" priority="79">
      <formula>OR(F147=2,F147=3)</formula>
    </cfRule>
  </conditionalFormatting>
  <conditionalFormatting sqref="Z150:AM150">
    <cfRule type="expression" dxfId="2327" priority="78">
      <formula>AND(Z150="",BA149=1)</formula>
    </cfRule>
  </conditionalFormatting>
  <conditionalFormatting sqref="J149:M149">
    <cfRule type="expression" dxfId="2326" priority="77">
      <formula>OR(F149=2,F149=3)</formula>
    </cfRule>
  </conditionalFormatting>
  <conditionalFormatting sqref="I150:P150">
    <cfRule type="expression" dxfId="2325" priority="76">
      <formula>OR(F149=2,F149=3)</formula>
    </cfRule>
  </conditionalFormatting>
  <conditionalFormatting sqref="Z152:AM152">
    <cfRule type="expression" dxfId="2324" priority="75">
      <formula>AND(Z152="",BA151=1)</formula>
    </cfRule>
  </conditionalFormatting>
  <conditionalFormatting sqref="J151:M151">
    <cfRule type="expression" dxfId="2323" priority="74">
      <formula>OR(F151=2,F151=3)</formula>
    </cfRule>
  </conditionalFormatting>
  <conditionalFormatting sqref="I152:P152">
    <cfRule type="expression" dxfId="2322" priority="73">
      <formula>OR(F151=2,F151=3)</formula>
    </cfRule>
  </conditionalFormatting>
  <conditionalFormatting sqref="Z154:AM154">
    <cfRule type="expression" dxfId="2321" priority="72">
      <formula>AND(Z154="",BA153=1)</formula>
    </cfRule>
  </conditionalFormatting>
  <conditionalFormatting sqref="J153:M153">
    <cfRule type="expression" dxfId="2320" priority="71">
      <formula>OR(F153=2,F153=3)</formula>
    </cfRule>
  </conditionalFormatting>
  <conditionalFormatting sqref="I154:P154">
    <cfRule type="expression" dxfId="2319" priority="70">
      <formula>OR(F153=2,F153=3)</formula>
    </cfRule>
  </conditionalFormatting>
  <conditionalFormatting sqref="Z156:AM156">
    <cfRule type="expression" dxfId="2318" priority="69">
      <formula>AND(Z156="",BA155=1)</formula>
    </cfRule>
  </conditionalFormatting>
  <conditionalFormatting sqref="J155:M155">
    <cfRule type="expression" dxfId="2317" priority="68">
      <formula>OR(F155=2,F155=3)</formula>
    </cfRule>
  </conditionalFormatting>
  <conditionalFormatting sqref="I156:P156">
    <cfRule type="expression" dxfId="2316" priority="67">
      <formula>OR(F155=2,F155=3)</formula>
    </cfRule>
  </conditionalFormatting>
  <conditionalFormatting sqref="Z158:AM158">
    <cfRule type="expression" dxfId="2315" priority="66">
      <formula>AND(Z158="",BA157=1)</formula>
    </cfRule>
  </conditionalFormatting>
  <conditionalFormatting sqref="J157:M157">
    <cfRule type="expression" dxfId="2314" priority="65">
      <formula>OR(F157=2,F157=3)</formula>
    </cfRule>
  </conditionalFormatting>
  <conditionalFormatting sqref="I158:P158">
    <cfRule type="expression" dxfId="2313" priority="64">
      <formula>OR(F157=2,F157=3)</formula>
    </cfRule>
  </conditionalFormatting>
  <conditionalFormatting sqref="Z160:AM160">
    <cfRule type="expression" dxfId="2312" priority="63">
      <formula>AND(Z160="",BA159=1)</formula>
    </cfRule>
  </conditionalFormatting>
  <conditionalFormatting sqref="J159:M159">
    <cfRule type="expression" dxfId="2311" priority="62">
      <formula>OR(F159=2,F159=3)</formula>
    </cfRule>
  </conditionalFormatting>
  <conditionalFormatting sqref="I160:P160">
    <cfRule type="expression" dxfId="2310" priority="61">
      <formula>OR(F159=2,F159=3)</formula>
    </cfRule>
  </conditionalFormatting>
  <conditionalFormatting sqref="Z162:AM162">
    <cfRule type="expression" dxfId="2309" priority="60">
      <formula>AND(Z162="",BA161=1)</formula>
    </cfRule>
  </conditionalFormatting>
  <conditionalFormatting sqref="J161:M161">
    <cfRule type="expression" dxfId="2308" priority="59">
      <formula>OR(F161=2,F161=3)</formula>
    </cfRule>
  </conditionalFormatting>
  <conditionalFormatting sqref="I162:P162">
    <cfRule type="expression" dxfId="2307" priority="58">
      <formula>OR(F161=2,F161=3)</formula>
    </cfRule>
  </conditionalFormatting>
  <conditionalFormatting sqref="Z164:AM164">
    <cfRule type="expression" dxfId="2306" priority="57">
      <formula>AND(Z164="",BA163=1)</formula>
    </cfRule>
  </conditionalFormatting>
  <conditionalFormatting sqref="J163:M163">
    <cfRule type="expression" dxfId="2305" priority="56">
      <formula>OR(F163=2,F163=3)</formula>
    </cfRule>
  </conditionalFormatting>
  <conditionalFormatting sqref="I164:P164">
    <cfRule type="expression" dxfId="2304" priority="55">
      <formula>OR(F163=2,F163=3)</formula>
    </cfRule>
  </conditionalFormatting>
  <conditionalFormatting sqref="Z166:AM166">
    <cfRule type="expression" dxfId="2303" priority="54">
      <formula>AND(Z166="",BA165=1)</formula>
    </cfRule>
  </conditionalFormatting>
  <conditionalFormatting sqref="J165:M165">
    <cfRule type="expression" dxfId="2302" priority="53">
      <formula>OR(F165=2,F165=3)</formula>
    </cfRule>
  </conditionalFormatting>
  <conditionalFormatting sqref="I166:P166">
    <cfRule type="expression" dxfId="2301" priority="52">
      <formula>OR(F165=2,F165=3)</formula>
    </cfRule>
  </conditionalFormatting>
  <conditionalFormatting sqref="Z168:AM168">
    <cfRule type="expression" dxfId="2300" priority="51">
      <formula>AND(Z168="",BA167=1)</formula>
    </cfRule>
  </conditionalFormatting>
  <conditionalFormatting sqref="J167:M167">
    <cfRule type="expression" dxfId="2299" priority="50">
      <formula>OR(F167=2,F167=3)</formula>
    </cfRule>
  </conditionalFormatting>
  <conditionalFormatting sqref="I168:P168">
    <cfRule type="expression" dxfId="2298" priority="49">
      <formula>OR(F167=2,F167=3)</formula>
    </cfRule>
  </conditionalFormatting>
  <conditionalFormatting sqref="Z170:AM170">
    <cfRule type="expression" dxfId="2297" priority="48">
      <formula>AND(Z170="",BA169=1)</formula>
    </cfRule>
  </conditionalFormatting>
  <conditionalFormatting sqref="J169:M169">
    <cfRule type="expression" dxfId="2296" priority="47">
      <formula>OR(F169=2,F169=3)</formula>
    </cfRule>
  </conditionalFormatting>
  <conditionalFormatting sqref="I170:P170">
    <cfRule type="expression" dxfId="2295" priority="46">
      <formula>OR(F169=2,F169=3)</formula>
    </cfRule>
  </conditionalFormatting>
  <conditionalFormatting sqref="Z56:AM56">
    <cfRule type="expression" dxfId="2294" priority="45">
      <formula>AND(Z56="",BA55=1)</formula>
    </cfRule>
  </conditionalFormatting>
  <conditionalFormatting sqref="J55:M55">
    <cfRule type="expression" dxfId="2293" priority="44">
      <formula>OR(F55=2,F55=3)</formula>
    </cfRule>
  </conditionalFormatting>
  <conditionalFormatting sqref="I56:P56">
    <cfRule type="expression" dxfId="2292" priority="43">
      <formula>OR(F55=2,F55=3)</formula>
    </cfRule>
  </conditionalFormatting>
  <conditionalFormatting sqref="Z58:AM58">
    <cfRule type="expression" dxfId="2291" priority="42">
      <formula>AND(Z58="",BA57=1)</formula>
    </cfRule>
  </conditionalFormatting>
  <conditionalFormatting sqref="J57:M57">
    <cfRule type="expression" dxfId="2290" priority="41">
      <formula>OR(F57=2,F57=3)</formula>
    </cfRule>
  </conditionalFormatting>
  <conditionalFormatting sqref="I58:P58">
    <cfRule type="expression" dxfId="2289" priority="40">
      <formula>OR(F57=2,F57=3)</formula>
    </cfRule>
  </conditionalFormatting>
  <conditionalFormatting sqref="Z60:AM60">
    <cfRule type="expression" dxfId="2288" priority="39">
      <formula>AND(Z60="",BA59=1)</formula>
    </cfRule>
  </conditionalFormatting>
  <conditionalFormatting sqref="J59:M59">
    <cfRule type="expression" dxfId="2287" priority="38">
      <formula>OR(F59=2,F59=3)</formula>
    </cfRule>
  </conditionalFormatting>
  <conditionalFormatting sqref="I60:P60">
    <cfRule type="expression" dxfId="2286" priority="37">
      <formula>OR(F59=2,F59=3)</formula>
    </cfRule>
  </conditionalFormatting>
  <conditionalFormatting sqref="Z62:AM62">
    <cfRule type="expression" dxfId="2285" priority="36">
      <formula>AND(Z62="",BA61=1)</formula>
    </cfRule>
  </conditionalFormatting>
  <conditionalFormatting sqref="J61:M61">
    <cfRule type="expression" dxfId="2284" priority="35">
      <formula>OR(F61=2,F61=3)</formula>
    </cfRule>
  </conditionalFormatting>
  <conditionalFormatting sqref="I62:P62">
    <cfRule type="expression" dxfId="2283" priority="34">
      <formula>OR(F61=2,F61=3)</formula>
    </cfRule>
  </conditionalFormatting>
  <conditionalFormatting sqref="Z64:AM64">
    <cfRule type="expression" dxfId="2282" priority="33">
      <formula>AND(Z64="",BA63=1)</formula>
    </cfRule>
  </conditionalFormatting>
  <conditionalFormatting sqref="J63:M63">
    <cfRule type="expression" dxfId="2281" priority="32">
      <formula>OR(F63=2,F63=3)</formula>
    </cfRule>
  </conditionalFormatting>
  <conditionalFormatting sqref="I64:P64">
    <cfRule type="expression" dxfId="2280" priority="31">
      <formula>OR(F63=2,F63=3)</formula>
    </cfRule>
  </conditionalFormatting>
  <conditionalFormatting sqref="Z66:AM66">
    <cfRule type="expression" dxfId="2279" priority="30">
      <formula>AND(Z66="",BA65=1)</formula>
    </cfRule>
  </conditionalFormatting>
  <conditionalFormatting sqref="J65:M65">
    <cfRule type="expression" dxfId="2278" priority="29">
      <formula>OR(F65=2,F65=3)</formula>
    </cfRule>
  </conditionalFormatting>
  <conditionalFormatting sqref="I66:P66">
    <cfRule type="expression" dxfId="2277" priority="28">
      <formula>OR(F65=2,F65=3)</formula>
    </cfRule>
  </conditionalFormatting>
  <conditionalFormatting sqref="Z68:AM68">
    <cfRule type="expression" dxfId="2276" priority="27">
      <formula>AND(Z68="",BA67=1)</formula>
    </cfRule>
  </conditionalFormatting>
  <conditionalFormatting sqref="J67:M67">
    <cfRule type="expression" dxfId="2275" priority="26">
      <formula>OR(F67=2,F67=3)</formula>
    </cfRule>
  </conditionalFormatting>
  <conditionalFormatting sqref="I68:P68">
    <cfRule type="expression" dxfId="2274" priority="25">
      <formula>OR(F67=2,F67=3)</formula>
    </cfRule>
  </conditionalFormatting>
  <conditionalFormatting sqref="Z70:AM70">
    <cfRule type="expression" dxfId="2273" priority="24">
      <formula>AND(Z70="",BA69=1)</formula>
    </cfRule>
  </conditionalFormatting>
  <conditionalFormatting sqref="J69:M69">
    <cfRule type="expression" dxfId="2272" priority="23">
      <formula>OR(F69=2,F69=3)</formula>
    </cfRule>
  </conditionalFormatting>
  <conditionalFormatting sqref="I70:P70">
    <cfRule type="expression" dxfId="2271" priority="22">
      <formula>OR(F69=2,F69=3)</formula>
    </cfRule>
  </conditionalFormatting>
  <conditionalFormatting sqref="Z72:AM72">
    <cfRule type="expression" dxfId="2270" priority="21">
      <formula>AND(Z72="",BA71=1)</formula>
    </cfRule>
  </conditionalFormatting>
  <conditionalFormatting sqref="J71:M71">
    <cfRule type="expression" dxfId="2269" priority="20">
      <formula>OR(F71=2,F71=3)</formula>
    </cfRule>
  </conditionalFormatting>
  <conditionalFormatting sqref="I72:P72">
    <cfRule type="expression" dxfId="2268" priority="19">
      <formula>OR(F71=2,F71=3)</formula>
    </cfRule>
  </conditionalFormatting>
  <conditionalFormatting sqref="Z74:AM74">
    <cfRule type="expression" dxfId="2267" priority="18">
      <formula>AND(Z74="",BA73=1)</formula>
    </cfRule>
  </conditionalFormatting>
  <conditionalFormatting sqref="J73:M73">
    <cfRule type="expression" dxfId="2266" priority="17">
      <formula>OR(F73=2,F73=3)</formula>
    </cfRule>
  </conditionalFormatting>
  <conditionalFormatting sqref="I74:P74">
    <cfRule type="expression" dxfId="2265" priority="16">
      <formula>OR(F73=2,F73=3)</formula>
    </cfRule>
  </conditionalFormatting>
  <conditionalFormatting sqref="Z76:AM76">
    <cfRule type="expression" dxfId="2264" priority="15">
      <formula>AND(Z76="",BA75=1)</formula>
    </cfRule>
  </conditionalFormatting>
  <conditionalFormatting sqref="J75:M75">
    <cfRule type="expression" dxfId="2263" priority="14">
      <formula>OR(F75=2,F75=3)</formula>
    </cfRule>
  </conditionalFormatting>
  <conditionalFormatting sqref="I76:P76">
    <cfRule type="expression" dxfId="2262" priority="13">
      <formula>OR(F75=2,F75=3)</formula>
    </cfRule>
  </conditionalFormatting>
  <conditionalFormatting sqref="Z78:AM78">
    <cfRule type="expression" dxfId="2261" priority="12">
      <formula>AND(Z78="",BA77=1)</formula>
    </cfRule>
  </conditionalFormatting>
  <conditionalFormatting sqref="J77:M77">
    <cfRule type="expression" dxfId="2260" priority="11">
      <formula>OR(F77=2,F77=3)</formula>
    </cfRule>
  </conditionalFormatting>
  <conditionalFormatting sqref="I78:P78">
    <cfRule type="expression" dxfId="2259" priority="10">
      <formula>OR(F77=2,F77=3)</formula>
    </cfRule>
  </conditionalFormatting>
  <conditionalFormatting sqref="Z80:AM80">
    <cfRule type="expression" dxfId="2258" priority="9">
      <formula>AND(Z80="",BA79=1)</formula>
    </cfRule>
  </conditionalFormatting>
  <conditionalFormatting sqref="J79:M79">
    <cfRule type="expression" dxfId="2257" priority="8">
      <formula>OR(F79=2,F79=3)</formula>
    </cfRule>
  </conditionalFormatting>
  <conditionalFormatting sqref="I80:P80">
    <cfRule type="expression" dxfId="2256" priority="7">
      <formula>OR(F79=2,F79=3)</formula>
    </cfRule>
  </conditionalFormatting>
  <conditionalFormatting sqref="Z82:AM82">
    <cfRule type="expression" dxfId="2255" priority="6">
      <formula>AND(Z82="",BA81=1)</formula>
    </cfRule>
  </conditionalFormatting>
  <conditionalFormatting sqref="J81:M81">
    <cfRule type="expression" dxfId="2254" priority="5">
      <formula>OR(F81=2,F81=3)</formula>
    </cfRule>
  </conditionalFormatting>
  <conditionalFormatting sqref="I82:P82">
    <cfRule type="expression" dxfId="2253" priority="4">
      <formula>OR(F81=2,F81=3)</formula>
    </cfRule>
  </conditionalFormatting>
  <conditionalFormatting sqref="Z84:AM84">
    <cfRule type="expression" dxfId="2252" priority="3">
      <formula>AND(Z84="",BA83=1)</formula>
    </cfRule>
  </conditionalFormatting>
  <conditionalFormatting sqref="J83:M83">
    <cfRule type="expression" dxfId="2251" priority="2">
      <formula>OR(F83=2,F83=3)</formula>
    </cfRule>
  </conditionalFormatting>
  <conditionalFormatting sqref="I84:P84">
    <cfRule type="expression" dxfId="225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9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9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9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900-000003000000}"/>
    <dataValidation type="whole" imeMode="off" allowBlank="1" showInputMessage="1" showErrorMessage="1" error="1~31までの数字をご入力ください。" sqref="B141:C170 B12:C41 B184:C213 B98:C127 B55:C84" xr:uid="{00000000-0002-0000-19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9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9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9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9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9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9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21</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02101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02102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02103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02104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02105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02106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02107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02108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02109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02110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02111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02112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02113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02114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02115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02116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02117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02118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02119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02120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02121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02122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02123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02124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02125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02126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02127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02128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02129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02130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02131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02132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02133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02134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02135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02136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02137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02138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02139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02140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02141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02142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02143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02144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02145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02146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02147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02148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02149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02150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02151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02152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02153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02154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02155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02156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02157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02158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02159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02160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02161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02162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02163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02164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02165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02166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02167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02168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02169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02170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02171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02172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02173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02174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02175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249" priority="225">
      <formula>AND(Z13="",BA12=1)</formula>
    </cfRule>
  </conditionalFormatting>
  <conditionalFormatting sqref="J12:M12">
    <cfRule type="expression" dxfId="2248" priority="224">
      <formula>OR(F12=2,F12=3)</formula>
    </cfRule>
  </conditionalFormatting>
  <conditionalFormatting sqref="I13:P13">
    <cfRule type="expression" dxfId="2247" priority="223">
      <formula>OR(F12=2,F12=3)</formula>
    </cfRule>
  </conditionalFormatting>
  <conditionalFormatting sqref="Z15:AM15">
    <cfRule type="expression" dxfId="2246" priority="222">
      <formula>AND(Z15="",BA14=1)</formula>
    </cfRule>
  </conditionalFormatting>
  <conditionalFormatting sqref="J14:M14">
    <cfRule type="expression" dxfId="2245" priority="221">
      <formula>OR(F14=2,F14=3)</formula>
    </cfRule>
  </conditionalFormatting>
  <conditionalFormatting sqref="I15:P15">
    <cfRule type="expression" dxfId="2244" priority="220">
      <formula>OR(F14=2,F14=3)</formula>
    </cfRule>
  </conditionalFormatting>
  <conditionalFormatting sqref="Z17:AM17">
    <cfRule type="expression" dxfId="2243" priority="219">
      <formula>AND(Z17="",BA16=1)</formula>
    </cfRule>
  </conditionalFormatting>
  <conditionalFormatting sqref="J16:M16">
    <cfRule type="expression" dxfId="2242" priority="218">
      <formula>OR(F16=2,F16=3)</formula>
    </cfRule>
  </conditionalFormatting>
  <conditionalFormatting sqref="I17:P17">
    <cfRule type="expression" dxfId="2241" priority="217">
      <formula>OR(F16=2,F16=3)</formula>
    </cfRule>
  </conditionalFormatting>
  <conditionalFormatting sqref="Z19:AM19">
    <cfRule type="expression" dxfId="2240" priority="216">
      <formula>AND(Z19="",BA18=1)</formula>
    </cfRule>
  </conditionalFormatting>
  <conditionalFormatting sqref="J18:M18">
    <cfRule type="expression" dxfId="2239" priority="215">
      <formula>OR(F18=2,F18=3)</formula>
    </cfRule>
  </conditionalFormatting>
  <conditionalFormatting sqref="I19:P19">
    <cfRule type="expression" dxfId="2238" priority="214">
      <formula>OR(F18=2,F18=3)</formula>
    </cfRule>
  </conditionalFormatting>
  <conditionalFormatting sqref="Z21:AM21">
    <cfRule type="expression" dxfId="2237" priority="213">
      <formula>AND(Z21="",BA20=1)</formula>
    </cfRule>
  </conditionalFormatting>
  <conditionalFormatting sqref="J20:M20">
    <cfRule type="expression" dxfId="2236" priority="212">
      <formula>OR(F20=2,F20=3)</formula>
    </cfRule>
  </conditionalFormatting>
  <conditionalFormatting sqref="I21:P21">
    <cfRule type="expression" dxfId="2235" priority="211">
      <formula>OR(F20=2,F20=3)</formula>
    </cfRule>
  </conditionalFormatting>
  <conditionalFormatting sqref="Z23:AM23">
    <cfRule type="expression" dxfId="2234" priority="210">
      <formula>AND(Z23="",BA22=1)</formula>
    </cfRule>
  </conditionalFormatting>
  <conditionalFormatting sqref="J22:M22">
    <cfRule type="expression" dxfId="2233" priority="209">
      <formula>OR(F22=2,F22=3)</formula>
    </cfRule>
  </conditionalFormatting>
  <conditionalFormatting sqref="I23:P23">
    <cfRule type="expression" dxfId="2232" priority="208">
      <formula>OR(F22=2,F22=3)</formula>
    </cfRule>
  </conditionalFormatting>
  <conditionalFormatting sqref="Z25:AM25">
    <cfRule type="expression" dxfId="2231" priority="207">
      <formula>AND(Z25="",BA24=1)</formula>
    </cfRule>
  </conditionalFormatting>
  <conditionalFormatting sqref="J24:M24">
    <cfRule type="expression" dxfId="2230" priority="206">
      <formula>OR(F24=2,F24=3)</formula>
    </cfRule>
  </conditionalFormatting>
  <conditionalFormatting sqref="I25:P25">
    <cfRule type="expression" dxfId="2229" priority="205">
      <formula>OR(F24=2,F24=3)</formula>
    </cfRule>
  </conditionalFormatting>
  <conditionalFormatting sqref="Z27:AM27">
    <cfRule type="expression" dxfId="2228" priority="204">
      <formula>AND(Z27="",BA26=1)</formula>
    </cfRule>
  </conditionalFormatting>
  <conditionalFormatting sqref="J26:M26">
    <cfRule type="expression" dxfId="2227" priority="203">
      <formula>OR(F26=2,F26=3)</formula>
    </cfRule>
  </conditionalFormatting>
  <conditionalFormatting sqref="I27:P27">
    <cfRule type="expression" dxfId="2226" priority="202">
      <formula>OR(F26=2,F26=3)</formula>
    </cfRule>
  </conditionalFormatting>
  <conditionalFormatting sqref="Z29:AM29">
    <cfRule type="expression" dxfId="2225" priority="201">
      <formula>AND(Z29="",BA28=1)</formula>
    </cfRule>
  </conditionalFormatting>
  <conditionalFormatting sqref="J28:M28">
    <cfRule type="expression" dxfId="2224" priority="200">
      <formula>OR(F28=2,F28=3)</formula>
    </cfRule>
  </conditionalFormatting>
  <conditionalFormatting sqref="I29:P29">
    <cfRule type="expression" dxfId="2223" priority="199">
      <formula>OR(F28=2,F28=3)</formula>
    </cfRule>
  </conditionalFormatting>
  <conditionalFormatting sqref="Z31:AM31">
    <cfRule type="expression" dxfId="2222" priority="198">
      <formula>AND(Z31="",BA30=1)</formula>
    </cfRule>
  </conditionalFormatting>
  <conditionalFormatting sqref="J30:M30">
    <cfRule type="expression" dxfId="2221" priority="197">
      <formula>OR(F30=2,F30=3)</formula>
    </cfRule>
  </conditionalFormatting>
  <conditionalFormatting sqref="I31:P31">
    <cfRule type="expression" dxfId="2220" priority="196">
      <formula>OR(F30=2,F30=3)</formula>
    </cfRule>
  </conditionalFormatting>
  <conditionalFormatting sqref="Z33:AM33">
    <cfRule type="expression" dxfId="2219" priority="195">
      <formula>AND(Z33="",BA32=1)</formula>
    </cfRule>
  </conditionalFormatting>
  <conditionalFormatting sqref="J32:M32">
    <cfRule type="expression" dxfId="2218" priority="194">
      <formula>OR(F32=2,F32=3)</formula>
    </cfRule>
  </conditionalFormatting>
  <conditionalFormatting sqref="I33:P33">
    <cfRule type="expression" dxfId="2217" priority="193">
      <formula>OR(F32=2,F32=3)</formula>
    </cfRule>
  </conditionalFormatting>
  <conditionalFormatting sqref="Z35:AM35">
    <cfRule type="expression" dxfId="2216" priority="192">
      <formula>AND(Z35="",BA34=1)</formula>
    </cfRule>
  </conditionalFormatting>
  <conditionalFormatting sqref="J34:M34">
    <cfRule type="expression" dxfId="2215" priority="191">
      <formula>OR(F34=2,F34=3)</formula>
    </cfRule>
  </conditionalFormatting>
  <conditionalFormatting sqref="I35:P35">
    <cfRule type="expression" dxfId="2214" priority="190">
      <formula>OR(F34=2,F34=3)</formula>
    </cfRule>
  </conditionalFormatting>
  <conditionalFormatting sqref="Z37:AM37">
    <cfRule type="expression" dxfId="2213" priority="189">
      <formula>AND(Z37="",BA36=1)</formula>
    </cfRule>
  </conditionalFormatting>
  <conditionalFormatting sqref="J36:M36">
    <cfRule type="expression" dxfId="2212" priority="188">
      <formula>OR(F36=2,F36=3)</formula>
    </cfRule>
  </conditionalFormatting>
  <conditionalFormatting sqref="I37:P37">
    <cfRule type="expression" dxfId="2211" priority="187">
      <formula>OR(F36=2,F36=3)</formula>
    </cfRule>
  </conditionalFormatting>
  <conditionalFormatting sqref="Z39:AM39">
    <cfRule type="expression" dxfId="2210" priority="186">
      <formula>AND(Z39="",BA38=1)</formula>
    </cfRule>
  </conditionalFormatting>
  <conditionalFormatting sqref="J38:M38">
    <cfRule type="expression" dxfId="2209" priority="185">
      <formula>OR(F38=2,F38=3)</formula>
    </cfRule>
  </conditionalFormatting>
  <conditionalFormatting sqref="I39:P39">
    <cfRule type="expression" dxfId="2208" priority="184">
      <formula>OR(F38=2,F38=3)</formula>
    </cfRule>
  </conditionalFormatting>
  <conditionalFormatting sqref="Z41:AM41">
    <cfRule type="expression" dxfId="2207" priority="183">
      <formula>AND(Z41="",BA40=1)</formula>
    </cfRule>
  </conditionalFormatting>
  <conditionalFormatting sqref="J40:M40">
    <cfRule type="expression" dxfId="2206" priority="182">
      <formula>OR(F40=2,F40=3)</formula>
    </cfRule>
  </conditionalFormatting>
  <conditionalFormatting sqref="I41:P41">
    <cfRule type="expression" dxfId="2205" priority="181">
      <formula>OR(F40=2,F40=3)</formula>
    </cfRule>
  </conditionalFormatting>
  <conditionalFormatting sqref="Z185:AM185">
    <cfRule type="expression" dxfId="2204" priority="180">
      <formula>AND(Z185="",BA184=1)</formula>
    </cfRule>
  </conditionalFormatting>
  <conditionalFormatting sqref="J184:M184">
    <cfRule type="expression" dxfId="2203" priority="179">
      <formula>OR(F184=2,F184=3)</formula>
    </cfRule>
  </conditionalFormatting>
  <conditionalFormatting sqref="I185:P185">
    <cfRule type="expression" dxfId="2202" priority="178">
      <formula>OR(F184=2,F184=3)</formula>
    </cfRule>
  </conditionalFormatting>
  <conditionalFormatting sqref="Z187:AM187">
    <cfRule type="expression" dxfId="2201" priority="177">
      <formula>AND(Z187="",BA186=1)</formula>
    </cfRule>
  </conditionalFormatting>
  <conditionalFormatting sqref="J186:M186">
    <cfRule type="expression" dxfId="2200" priority="176">
      <formula>OR(F186=2,F186=3)</formula>
    </cfRule>
  </conditionalFormatting>
  <conditionalFormatting sqref="I187:P187">
    <cfRule type="expression" dxfId="2199" priority="175">
      <formula>OR(F186=2,F186=3)</formula>
    </cfRule>
  </conditionalFormatting>
  <conditionalFormatting sqref="Z189:AM189">
    <cfRule type="expression" dxfId="2198" priority="174">
      <formula>AND(Z189="",BA188=1)</formula>
    </cfRule>
  </conditionalFormatting>
  <conditionalFormatting sqref="J188:M188">
    <cfRule type="expression" dxfId="2197" priority="173">
      <formula>OR(F188=2,F188=3)</formula>
    </cfRule>
  </conditionalFormatting>
  <conditionalFormatting sqref="I189:P189">
    <cfRule type="expression" dxfId="2196" priority="172">
      <formula>OR(F188=2,F188=3)</formula>
    </cfRule>
  </conditionalFormatting>
  <conditionalFormatting sqref="Z191:AM191">
    <cfRule type="expression" dxfId="2195" priority="171">
      <formula>AND(Z191="",BA190=1)</formula>
    </cfRule>
  </conditionalFormatting>
  <conditionalFormatting sqref="J190:M190">
    <cfRule type="expression" dxfId="2194" priority="170">
      <formula>OR(F190=2,F190=3)</formula>
    </cfRule>
  </conditionalFormatting>
  <conditionalFormatting sqref="I191:P191">
    <cfRule type="expression" dxfId="2193" priority="169">
      <formula>OR(F190=2,F190=3)</formula>
    </cfRule>
  </conditionalFormatting>
  <conditionalFormatting sqref="Z193:AM193">
    <cfRule type="expression" dxfId="2192" priority="168">
      <formula>AND(Z193="",BA192=1)</formula>
    </cfRule>
  </conditionalFormatting>
  <conditionalFormatting sqref="J192:M192">
    <cfRule type="expression" dxfId="2191" priority="167">
      <formula>OR(F192=2,F192=3)</formula>
    </cfRule>
  </conditionalFormatting>
  <conditionalFormatting sqref="I193:P193">
    <cfRule type="expression" dxfId="2190" priority="166">
      <formula>OR(F192=2,F192=3)</formula>
    </cfRule>
  </conditionalFormatting>
  <conditionalFormatting sqref="Z195:AM195">
    <cfRule type="expression" dxfId="2189" priority="165">
      <formula>AND(Z195="",BA194=1)</formula>
    </cfRule>
  </conditionalFormatting>
  <conditionalFormatting sqref="J194:M194">
    <cfRule type="expression" dxfId="2188" priority="164">
      <formula>OR(F194=2,F194=3)</formula>
    </cfRule>
  </conditionalFormatting>
  <conditionalFormatting sqref="I195:P195">
    <cfRule type="expression" dxfId="2187" priority="163">
      <formula>OR(F194=2,F194=3)</formula>
    </cfRule>
  </conditionalFormatting>
  <conditionalFormatting sqref="Z197:AM197">
    <cfRule type="expression" dxfId="2186" priority="162">
      <formula>AND(Z197="",BA196=1)</formula>
    </cfRule>
  </conditionalFormatting>
  <conditionalFormatting sqref="J196:M196">
    <cfRule type="expression" dxfId="2185" priority="161">
      <formula>OR(F196=2,F196=3)</formula>
    </cfRule>
  </conditionalFormatting>
  <conditionalFormatting sqref="I197:P197">
    <cfRule type="expression" dxfId="2184" priority="160">
      <formula>OR(F196=2,F196=3)</formula>
    </cfRule>
  </conditionalFormatting>
  <conditionalFormatting sqref="Z199:AM199">
    <cfRule type="expression" dxfId="2183" priority="159">
      <formula>AND(Z199="",BA198=1)</formula>
    </cfRule>
  </conditionalFormatting>
  <conditionalFormatting sqref="J198:M198">
    <cfRule type="expression" dxfId="2182" priority="158">
      <formula>OR(F198=2,F198=3)</formula>
    </cfRule>
  </conditionalFormatting>
  <conditionalFormatting sqref="I199:P199">
    <cfRule type="expression" dxfId="2181" priority="157">
      <formula>OR(F198=2,F198=3)</formula>
    </cfRule>
  </conditionalFormatting>
  <conditionalFormatting sqref="Z201:AM201">
    <cfRule type="expression" dxfId="2180" priority="156">
      <formula>AND(Z201="",BA200=1)</formula>
    </cfRule>
  </conditionalFormatting>
  <conditionalFormatting sqref="J200:M200">
    <cfRule type="expression" dxfId="2179" priority="155">
      <formula>OR(F200=2,F200=3)</formula>
    </cfRule>
  </conditionalFormatting>
  <conditionalFormatting sqref="I201:P201">
    <cfRule type="expression" dxfId="2178" priority="154">
      <formula>OR(F200=2,F200=3)</formula>
    </cfRule>
  </conditionalFormatting>
  <conditionalFormatting sqref="Z203:AM203">
    <cfRule type="expression" dxfId="2177" priority="153">
      <formula>AND(Z203="",BA202=1)</formula>
    </cfRule>
  </conditionalFormatting>
  <conditionalFormatting sqref="J202:M202">
    <cfRule type="expression" dxfId="2176" priority="152">
      <formula>OR(F202=2,F202=3)</formula>
    </cfRule>
  </conditionalFormatting>
  <conditionalFormatting sqref="I203:P203">
    <cfRule type="expression" dxfId="2175" priority="151">
      <formula>OR(F202=2,F202=3)</formula>
    </cfRule>
  </conditionalFormatting>
  <conditionalFormatting sqref="Z205:AM205">
    <cfRule type="expression" dxfId="2174" priority="150">
      <formula>AND(Z205="",BA204=1)</formula>
    </cfRule>
  </conditionalFormatting>
  <conditionalFormatting sqref="J204:M204">
    <cfRule type="expression" dxfId="2173" priority="149">
      <formula>OR(F204=2,F204=3)</formula>
    </cfRule>
  </conditionalFormatting>
  <conditionalFormatting sqref="I205:P205">
    <cfRule type="expression" dxfId="2172" priority="148">
      <formula>OR(F204=2,F204=3)</formula>
    </cfRule>
  </conditionalFormatting>
  <conditionalFormatting sqref="Z207:AM207">
    <cfRule type="expression" dxfId="2171" priority="147">
      <formula>AND(Z207="",BA206=1)</formula>
    </cfRule>
  </conditionalFormatting>
  <conditionalFormatting sqref="J206:M206">
    <cfRule type="expression" dxfId="2170" priority="146">
      <formula>OR(F206=2,F206=3)</formula>
    </cfRule>
  </conditionalFormatting>
  <conditionalFormatting sqref="I207:P207">
    <cfRule type="expression" dxfId="2169" priority="145">
      <formula>OR(F206=2,F206=3)</formula>
    </cfRule>
  </conditionalFormatting>
  <conditionalFormatting sqref="Z209:AM209">
    <cfRule type="expression" dxfId="2168" priority="144">
      <formula>AND(Z209="",BA208=1)</formula>
    </cfRule>
  </conditionalFormatting>
  <conditionalFormatting sqref="J208:M208">
    <cfRule type="expression" dxfId="2167" priority="143">
      <formula>OR(F208=2,F208=3)</formula>
    </cfRule>
  </conditionalFormatting>
  <conditionalFormatting sqref="I209:P209">
    <cfRule type="expression" dxfId="2166" priority="142">
      <formula>OR(F208=2,F208=3)</formula>
    </cfRule>
  </conditionalFormatting>
  <conditionalFormatting sqref="Z211:AM211">
    <cfRule type="expression" dxfId="2165" priority="141">
      <formula>AND(Z211="",BA210=1)</formula>
    </cfRule>
  </conditionalFormatting>
  <conditionalFormatting sqref="J210:M210">
    <cfRule type="expression" dxfId="2164" priority="140">
      <formula>OR(F210=2,F210=3)</formula>
    </cfRule>
  </conditionalFormatting>
  <conditionalFormatting sqref="I211:P211">
    <cfRule type="expression" dxfId="2163" priority="139">
      <formula>OR(F210=2,F210=3)</formula>
    </cfRule>
  </conditionalFormatting>
  <conditionalFormatting sqref="Z213:AM213">
    <cfRule type="expression" dxfId="2162" priority="138">
      <formula>AND(Z213="",BA212=1)</formula>
    </cfRule>
  </conditionalFormatting>
  <conditionalFormatting sqref="J212:M212">
    <cfRule type="expression" dxfId="2161" priority="137">
      <formula>OR(F212=2,F212=3)</formula>
    </cfRule>
  </conditionalFormatting>
  <conditionalFormatting sqref="I213:P213">
    <cfRule type="expression" dxfId="2160" priority="136">
      <formula>OR(F212=2,F212=3)</formula>
    </cfRule>
  </conditionalFormatting>
  <conditionalFormatting sqref="Z99:AM99">
    <cfRule type="expression" dxfId="2159" priority="135">
      <formula>AND(Z99="",BA98=1)</formula>
    </cfRule>
  </conditionalFormatting>
  <conditionalFormatting sqref="J98:M98">
    <cfRule type="expression" dxfId="2158" priority="134">
      <formula>OR(F98=2,F98=3)</formula>
    </cfRule>
  </conditionalFormatting>
  <conditionalFormatting sqref="I99:P99">
    <cfRule type="expression" dxfId="2157" priority="133">
      <formula>OR(F98=2,F98=3)</formula>
    </cfRule>
  </conditionalFormatting>
  <conditionalFormatting sqref="Z101:AM101">
    <cfRule type="expression" dxfId="2156" priority="132">
      <formula>AND(Z101="",BA100=1)</formula>
    </cfRule>
  </conditionalFormatting>
  <conditionalFormatting sqref="J100:M100">
    <cfRule type="expression" dxfId="2155" priority="131">
      <formula>OR(F100=2,F100=3)</formula>
    </cfRule>
  </conditionalFormatting>
  <conditionalFormatting sqref="I101:P101">
    <cfRule type="expression" dxfId="2154" priority="130">
      <formula>OR(F100=2,F100=3)</formula>
    </cfRule>
  </conditionalFormatting>
  <conditionalFormatting sqref="Z103:AM103">
    <cfRule type="expression" dxfId="2153" priority="129">
      <formula>AND(Z103="",BA102=1)</formula>
    </cfRule>
  </conditionalFormatting>
  <conditionalFormatting sqref="J102:M102">
    <cfRule type="expression" dxfId="2152" priority="128">
      <formula>OR(F102=2,F102=3)</formula>
    </cfRule>
  </conditionalFormatting>
  <conditionalFormatting sqref="I103:P103">
    <cfRule type="expression" dxfId="2151" priority="127">
      <formula>OR(F102=2,F102=3)</formula>
    </cfRule>
  </conditionalFormatting>
  <conditionalFormatting sqref="Z105:AM105">
    <cfRule type="expression" dxfId="2150" priority="126">
      <formula>AND(Z105="",BA104=1)</formula>
    </cfRule>
  </conditionalFormatting>
  <conditionalFormatting sqref="J104:M104">
    <cfRule type="expression" dxfId="2149" priority="125">
      <formula>OR(F104=2,F104=3)</formula>
    </cfRule>
  </conditionalFormatting>
  <conditionalFormatting sqref="I105:P105">
    <cfRule type="expression" dxfId="2148" priority="124">
      <formula>OR(F104=2,F104=3)</formula>
    </cfRule>
  </conditionalFormatting>
  <conditionalFormatting sqref="Z107:AM107">
    <cfRule type="expression" dxfId="2147" priority="123">
      <formula>AND(Z107="",BA106=1)</formula>
    </cfRule>
  </conditionalFormatting>
  <conditionalFormatting sqref="J106:M106">
    <cfRule type="expression" dxfId="2146" priority="122">
      <formula>OR(F106=2,F106=3)</formula>
    </cfRule>
  </conditionalFormatting>
  <conditionalFormatting sqref="I107:P107">
    <cfRule type="expression" dxfId="2145" priority="121">
      <formula>OR(F106=2,F106=3)</formula>
    </cfRule>
  </conditionalFormatting>
  <conditionalFormatting sqref="Z109:AM109">
    <cfRule type="expression" dxfId="2144" priority="120">
      <formula>AND(Z109="",BA108=1)</formula>
    </cfRule>
  </conditionalFormatting>
  <conditionalFormatting sqref="J108:M108">
    <cfRule type="expression" dxfId="2143" priority="119">
      <formula>OR(F108=2,F108=3)</formula>
    </cfRule>
  </conditionalFormatting>
  <conditionalFormatting sqref="I109:P109">
    <cfRule type="expression" dxfId="2142" priority="118">
      <formula>OR(F108=2,F108=3)</formula>
    </cfRule>
  </conditionalFormatting>
  <conditionalFormatting sqref="Z111:AM111">
    <cfRule type="expression" dxfId="2141" priority="117">
      <formula>AND(Z111="",BA110=1)</formula>
    </cfRule>
  </conditionalFormatting>
  <conditionalFormatting sqref="J110:M110">
    <cfRule type="expression" dxfId="2140" priority="116">
      <formula>OR(F110=2,F110=3)</formula>
    </cfRule>
  </conditionalFormatting>
  <conditionalFormatting sqref="I111:P111">
    <cfRule type="expression" dxfId="2139" priority="115">
      <formula>OR(F110=2,F110=3)</formula>
    </cfRule>
  </conditionalFormatting>
  <conditionalFormatting sqref="Z113:AM113">
    <cfRule type="expression" dxfId="2138" priority="114">
      <formula>AND(Z113="",BA112=1)</formula>
    </cfRule>
  </conditionalFormatting>
  <conditionalFormatting sqref="J112:M112">
    <cfRule type="expression" dxfId="2137" priority="113">
      <formula>OR(F112=2,F112=3)</formula>
    </cfRule>
  </conditionalFormatting>
  <conditionalFormatting sqref="I113:P113">
    <cfRule type="expression" dxfId="2136" priority="112">
      <formula>OR(F112=2,F112=3)</formula>
    </cfRule>
  </conditionalFormatting>
  <conditionalFormatting sqref="Z115:AM115">
    <cfRule type="expression" dxfId="2135" priority="111">
      <formula>AND(Z115="",BA114=1)</formula>
    </cfRule>
  </conditionalFormatting>
  <conditionalFormatting sqref="J114:M114">
    <cfRule type="expression" dxfId="2134" priority="110">
      <formula>OR(F114=2,F114=3)</formula>
    </cfRule>
  </conditionalFormatting>
  <conditionalFormatting sqref="I115:P115">
    <cfRule type="expression" dxfId="2133" priority="109">
      <formula>OR(F114=2,F114=3)</formula>
    </cfRule>
  </conditionalFormatting>
  <conditionalFormatting sqref="Z117:AM117">
    <cfRule type="expression" dxfId="2132" priority="108">
      <formula>AND(Z117="",BA116=1)</formula>
    </cfRule>
  </conditionalFormatting>
  <conditionalFormatting sqref="J116:M116">
    <cfRule type="expression" dxfId="2131" priority="107">
      <formula>OR(F116=2,F116=3)</formula>
    </cfRule>
  </conditionalFormatting>
  <conditionalFormatting sqref="I117:P117">
    <cfRule type="expression" dxfId="2130" priority="106">
      <formula>OR(F116=2,F116=3)</formula>
    </cfRule>
  </conditionalFormatting>
  <conditionalFormatting sqref="Z119:AM119">
    <cfRule type="expression" dxfId="2129" priority="105">
      <formula>AND(Z119="",BA118=1)</formula>
    </cfRule>
  </conditionalFormatting>
  <conditionalFormatting sqref="J118:M118">
    <cfRule type="expression" dxfId="2128" priority="104">
      <formula>OR(F118=2,F118=3)</formula>
    </cfRule>
  </conditionalFormatting>
  <conditionalFormatting sqref="I119:P119">
    <cfRule type="expression" dxfId="2127" priority="103">
      <formula>OR(F118=2,F118=3)</formula>
    </cfRule>
  </conditionalFormatting>
  <conditionalFormatting sqref="Z121:AM121">
    <cfRule type="expression" dxfId="2126" priority="102">
      <formula>AND(Z121="",BA120=1)</formula>
    </cfRule>
  </conditionalFormatting>
  <conditionalFormatting sqref="J120:M120">
    <cfRule type="expression" dxfId="2125" priority="101">
      <formula>OR(F120=2,F120=3)</formula>
    </cfRule>
  </conditionalFormatting>
  <conditionalFormatting sqref="I121:P121">
    <cfRule type="expression" dxfId="2124" priority="100">
      <formula>OR(F120=2,F120=3)</formula>
    </cfRule>
  </conditionalFormatting>
  <conditionalFormatting sqref="Z123:AM123">
    <cfRule type="expression" dxfId="2123" priority="99">
      <formula>AND(Z123="",BA122=1)</formula>
    </cfRule>
  </conditionalFormatting>
  <conditionalFormatting sqref="J122:M122">
    <cfRule type="expression" dxfId="2122" priority="98">
      <formula>OR(F122=2,F122=3)</formula>
    </cfRule>
  </conditionalFormatting>
  <conditionalFormatting sqref="I123:P123">
    <cfRule type="expression" dxfId="2121" priority="97">
      <formula>OR(F122=2,F122=3)</formula>
    </cfRule>
  </conditionalFormatting>
  <conditionalFormatting sqref="Z125:AM125">
    <cfRule type="expression" dxfId="2120" priority="96">
      <formula>AND(Z125="",BA124=1)</formula>
    </cfRule>
  </conditionalFormatting>
  <conditionalFormatting sqref="J124:M124">
    <cfRule type="expression" dxfId="2119" priority="95">
      <formula>OR(F124=2,F124=3)</formula>
    </cfRule>
  </conditionalFormatting>
  <conditionalFormatting sqref="I125:P125">
    <cfRule type="expression" dxfId="2118" priority="94">
      <formula>OR(F124=2,F124=3)</formula>
    </cfRule>
  </conditionalFormatting>
  <conditionalFormatting sqref="Z127:AM127">
    <cfRule type="expression" dxfId="2117" priority="93">
      <formula>AND(Z127="",BA126=1)</formula>
    </cfRule>
  </conditionalFormatting>
  <conditionalFormatting sqref="J126:M126">
    <cfRule type="expression" dxfId="2116" priority="92">
      <formula>OR(F126=2,F126=3)</formula>
    </cfRule>
  </conditionalFormatting>
  <conditionalFormatting sqref="I127:P127">
    <cfRule type="expression" dxfId="2115" priority="91">
      <formula>OR(F126=2,F126=3)</formula>
    </cfRule>
  </conditionalFormatting>
  <conditionalFormatting sqref="Z142:AM142">
    <cfRule type="expression" dxfId="2114" priority="90">
      <formula>AND(Z142="",BA141=1)</formula>
    </cfRule>
  </conditionalFormatting>
  <conditionalFormatting sqref="J141:M141">
    <cfRule type="expression" dxfId="2113" priority="89">
      <formula>OR(F141=2,F141=3)</formula>
    </cfRule>
  </conditionalFormatting>
  <conditionalFormatting sqref="I142:P142">
    <cfRule type="expression" dxfId="2112" priority="88">
      <formula>OR(F141=2,F141=3)</formula>
    </cfRule>
  </conditionalFormatting>
  <conditionalFormatting sqref="Z144:AM144">
    <cfRule type="expression" dxfId="2111" priority="87">
      <formula>AND(Z144="",BA143=1)</formula>
    </cfRule>
  </conditionalFormatting>
  <conditionalFormatting sqref="J143:M143">
    <cfRule type="expression" dxfId="2110" priority="86">
      <formula>OR(F143=2,F143=3)</formula>
    </cfRule>
  </conditionalFormatting>
  <conditionalFormatting sqref="I144:P144">
    <cfRule type="expression" dxfId="2109" priority="85">
      <formula>OR(F143=2,F143=3)</formula>
    </cfRule>
  </conditionalFormatting>
  <conditionalFormatting sqref="Z146:AM146">
    <cfRule type="expression" dxfId="2108" priority="84">
      <formula>AND(Z146="",BA145=1)</formula>
    </cfRule>
  </conditionalFormatting>
  <conditionalFormatting sqref="J145:M145">
    <cfRule type="expression" dxfId="2107" priority="83">
      <formula>OR(F145=2,F145=3)</formula>
    </cfRule>
  </conditionalFormatting>
  <conditionalFormatting sqref="I146:P146">
    <cfRule type="expression" dxfId="2106" priority="82">
      <formula>OR(F145=2,F145=3)</formula>
    </cfRule>
  </conditionalFormatting>
  <conditionalFormatting sqref="Z148:AM148">
    <cfRule type="expression" dxfId="2105" priority="81">
      <formula>AND(Z148="",BA147=1)</formula>
    </cfRule>
  </conditionalFormatting>
  <conditionalFormatting sqref="J147:M147">
    <cfRule type="expression" dxfId="2104" priority="80">
      <formula>OR(F147=2,F147=3)</formula>
    </cfRule>
  </conditionalFormatting>
  <conditionalFormatting sqref="I148:P148">
    <cfRule type="expression" dxfId="2103" priority="79">
      <formula>OR(F147=2,F147=3)</formula>
    </cfRule>
  </conditionalFormatting>
  <conditionalFormatting sqref="Z150:AM150">
    <cfRule type="expression" dxfId="2102" priority="78">
      <formula>AND(Z150="",BA149=1)</formula>
    </cfRule>
  </conditionalFormatting>
  <conditionalFormatting sqref="J149:M149">
    <cfRule type="expression" dxfId="2101" priority="77">
      <formula>OR(F149=2,F149=3)</formula>
    </cfRule>
  </conditionalFormatting>
  <conditionalFormatting sqref="I150:P150">
    <cfRule type="expression" dxfId="2100" priority="76">
      <formula>OR(F149=2,F149=3)</formula>
    </cfRule>
  </conditionalFormatting>
  <conditionalFormatting sqref="Z152:AM152">
    <cfRule type="expression" dxfId="2099" priority="75">
      <formula>AND(Z152="",BA151=1)</formula>
    </cfRule>
  </conditionalFormatting>
  <conditionalFormatting sqref="J151:M151">
    <cfRule type="expression" dxfId="2098" priority="74">
      <formula>OR(F151=2,F151=3)</formula>
    </cfRule>
  </conditionalFormatting>
  <conditionalFormatting sqref="I152:P152">
    <cfRule type="expression" dxfId="2097" priority="73">
      <formula>OR(F151=2,F151=3)</formula>
    </cfRule>
  </conditionalFormatting>
  <conditionalFormatting sqref="Z154:AM154">
    <cfRule type="expression" dxfId="2096" priority="72">
      <formula>AND(Z154="",BA153=1)</formula>
    </cfRule>
  </conditionalFormatting>
  <conditionalFormatting sqref="J153:M153">
    <cfRule type="expression" dxfId="2095" priority="71">
      <formula>OR(F153=2,F153=3)</formula>
    </cfRule>
  </conditionalFormatting>
  <conditionalFormatting sqref="I154:P154">
    <cfRule type="expression" dxfId="2094" priority="70">
      <formula>OR(F153=2,F153=3)</formula>
    </cfRule>
  </conditionalFormatting>
  <conditionalFormatting sqref="Z156:AM156">
    <cfRule type="expression" dxfId="2093" priority="69">
      <formula>AND(Z156="",BA155=1)</formula>
    </cfRule>
  </conditionalFormatting>
  <conditionalFormatting sqref="J155:M155">
    <cfRule type="expression" dxfId="2092" priority="68">
      <formula>OR(F155=2,F155=3)</formula>
    </cfRule>
  </conditionalFormatting>
  <conditionalFormatting sqref="I156:P156">
    <cfRule type="expression" dxfId="2091" priority="67">
      <formula>OR(F155=2,F155=3)</formula>
    </cfRule>
  </conditionalFormatting>
  <conditionalFormatting sqref="Z158:AM158">
    <cfRule type="expression" dxfId="2090" priority="66">
      <formula>AND(Z158="",BA157=1)</formula>
    </cfRule>
  </conditionalFormatting>
  <conditionalFormatting sqref="J157:M157">
    <cfRule type="expression" dxfId="2089" priority="65">
      <formula>OR(F157=2,F157=3)</formula>
    </cfRule>
  </conditionalFormatting>
  <conditionalFormatting sqref="I158:P158">
    <cfRule type="expression" dxfId="2088" priority="64">
      <formula>OR(F157=2,F157=3)</formula>
    </cfRule>
  </conditionalFormatting>
  <conditionalFormatting sqref="Z160:AM160">
    <cfRule type="expression" dxfId="2087" priority="63">
      <formula>AND(Z160="",BA159=1)</formula>
    </cfRule>
  </conditionalFormatting>
  <conditionalFormatting sqref="J159:M159">
    <cfRule type="expression" dxfId="2086" priority="62">
      <formula>OR(F159=2,F159=3)</formula>
    </cfRule>
  </conditionalFormatting>
  <conditionalFormatting sqref="I160:P160">
    <cfRule type="expression" dxfId="2085" priority="61">
      <formula>OR(F159=2,F159=3)</formula>
    </cfRule>
  </conditionalFormatting>
  <conditionalFormatting sqref="Z162:AM162">
    <cfRule type="expression" dxfId="2084" priority="60">
      <formula>AND(Z162="",BA161=1)</formula>
    </cfRule>
  </conditionalFormatting>
  <conditionalFormatting sqref="J161:M161">
    <cfRule type="expression" dxfId="2083" priority="59">
      <formula>OR(F161=2,F161=3)</formula>
    </cfRule>
  </conditionalFormatting>
  <conditionalFormatting sqref="I162:P162">
    <cfRule type="expression" dxfId="2082" priority="58">
      <formula>OR(F161=2,F161=3)</formula>
    </cfRule>
  </conditionalFormatting>
  <conditionalFormatting sqref="Z164:AM164">
    <cfRule type="expression" dxfId="2081" priority="57">
      <formula>AND(Z164="",BA163=1)</formula>
    </cfRule>
  </conditionalFormatting>
  <conditionalFormatting sqref="J163:M163">
    <cfRule type="expression" dxfId="2080" priority="56">
      <formula>OR(F163=2,F163=3)</formula>
    </cfRule>
  </conditionalFormatting>
  <conditionalFormatting sqref="I164:P164">
    <cfRule type="expression" dxfId="2079" priority="55">
      <formula>OR(F163=2,F163=3)</formula>
    </cfRule>
  </conditionalFormatting>
  <conditionalFormatting sqref="Z166:AM166">
    <cfRule type="expression" dxfId="2078" priority="54">
      <formula>AND(Z166="",BA165=1)</formula>
    </cfRule>
  </conditionalFormatting>
  <conditionalFormatting sqref="J165:M165">
    <cfRule type="expression" dxfId="2077" priority="53">
      <formula>OR(F165=2,F165=3)</formula>
    </cfRule>
  </conditionalFormatting>
  <conditionalFormatting sqref="I166:P166">
    <cfRule type="expression" dxfId="2076" priority="52">
      <formula>OR(F165=2,F165=3)</formula>
    </cfRule>
  </conditionalFormatting>
  <conditionalFormatting sqref="Z168:AM168">
    <cfRule type="expression" dxfId="2075" priority="51">
      <formula>AND(Z168="",BA167=1)</formula>
    </cfRule>
  </conditionalFormatting>
  <conditionalFormatting sqref="J167:M167">
    <cfRule type="expression" dxfId="2074" priority="50">
      <formula>OR(F167=2,F167=3)</formula>
    </cfRule>
  </conditionalFormatting>
  <conditionalFormatting sqref="I168:P168">
    <cfRule type="expression" dxfId="2073" priority="49">
      <formula>OR(F167=2,F167=3)</formula>
    </cfRule>
  </conditionalFormatting>
  <conditionalFormatting sqref="Z170:AM170">
    <cfRule type="expression" dxfId="2072" priority="48">
      <formula>AND(Z170="",BA169=1)</formula>
    </cfRule>
  </conditionalFormatting>
  <conditionalFormatting sqref="J169:M169">
    <cfRule type="expression" dxfId="2071" priority="47">
      <formula>OR(F169=2,F169=3)</formula>
    </cfRule>
  </conditionalFormatting>
  <conditionalFormatting sqref="I170:P170">
    <cfRule type="expression" dxfId="2070" priority="46">
      <formula>OR(F169=2,F169=3)</formula>
    </cfRule>
  </conditionalFormatting>
  <conditionalFormatting sqref="Z56:AM56">
    <cfRule type="expression" dxfId="2069" priority="45">
      <formula>AND(Z56="",BA55=1)</formula>
    </cfRule>
  </conditionalFormatting>
  <conditionalFormatting sqref="J55:M55">
    <cfRule type="expression" dxfId="2068" priority="44">
      <formula>OR(F55=2,F55=3)</formula>
    </cfRule>
  </conditionalFormatting>
  <conditionalFormatting sqref="I56:P56">
    <cfRule type="expression" dxfId="2067" priority="43">
      <formula>OR(F55=2,F55=3)</formula>
    </cfRule>
  </conditionalFormatting>
  <conditionalFormatting sqref="Z58:AM58">
    <cfRule type="expression" dxfId="2066" priority="42">
      <formula>AND(Z58="",BA57=1)</formula>
    </cfRule>
  </conditionalFormatting>
  <conditionalFormatting sqref="J57:M57">
    <cfRule type="expression" dxfId="2065" priority="41">
      <formula>OR(F57=2,F57=3)</formula>
    </cfRule>
  </conditionalFormatting>
  <conditionalFormatting sqref="I58:P58">
    <cfRule type="expression" dxfId="2064" priority="40">
      <formula>OR(F57=2,F57=3)</formula>
    </cfRule>
  </conditionalFormatting>
  <conditionalFormatting sqref="Z60:AM60">
    <cfRule type="expression" dxfId="2063" priority="39">
      <formula>AND(Z60="",BA59=1)</formula>
    </cfRule>
  </conditionalFormatting>
  <conditionalFormatting sqref="J59:M59">
    <cfRule type="expression" dxfId="2062" priority="38">
      <formula>OR(F59=2,F59=3)</formula>
    </cfRule>
  </conditionalFormatting>
  <conditionalFormatting sqref="I60:P60">
    <cfRule type="expression" dxfId="2061" priority="37">
      <formula>OR(F59=2,F59=3)</formula>
    </cfRule>
  </conditionalFormatting>
  <conditionalFormatting sqref="Z62:AM62">
    <cfRule type="expression" dxfId="2060" priority="36">
      <formula>AND(Z62="",BA61=1)</formula>
    </cfRule>
  </conditionalFormatting>
  <conditionalFormatting sqref="J61:M61">
    <cfRule type="expression" dxfId="2059" priority="35">
      <formula>OR(F61=2,F61=3)</formula>
    </cfRule>
  </conditionalFormatting>
  <conditionalFormatting sqref="I62:P62">
    <cfRule type="expression" dxfId="2058" priority="34">
      <formula>OR(F61=2,F61=3)</formula>
    </cfRule>
  </conditionalFormatting>
  <conditionalFormatting sqref="Z64:AM64">
    <cfRule type="expression" dxfId="2057" priority="33">
      <formula>AND(Z64="",BA63=1)</formula>
    </cfRule>
  </conditionalFormatting>
  <conditionalFormatting sqref="J63:M63">
    <cfRule type="expression" dxfId="2056" priority="32">
      <formula>OR(F63=2,F63=3)</formula>
    </cfRule>
  </conditionalFormatting>
  <conditionalFormatting sqref="I64:P64">
    <cfRule type="expression" dxfId="2055" priority="31">
      <formula>OR(F63=2,F63=3)</formula>
    </cfRule>
  </conditionalFormatting>
  <conditionalFormatting sqref="Z66:AM66">
    <cfRule type="expression" dxfId="2054" priority="30">
      <formula>AND(Z66="",BA65=1)</formula>
    </cfRule>
  </conditionalFormatting>
  <conditionalFormatting sqref="J65:M65">
    <cfRule type="expression" dxfId="2053" priority="29">
      <formula>OR(F65=2,F65=3)</formula>
    </cfRule>
  </conditionalFormatting>
  <conditionalFormatting sqref="I66:P66">
    <cfRule type="expression" dxfId="2052" priority="28">
      <formula>OR(F65=2,F65=3)</formula>
    </cfRule>
  </conditionalFormatting>
  <conditionalFormatting sqref="Z68:AM68">
    <cfRule type="expression" dxfId="2051" priority="27">
      <formula>AND(Z68="",BA67=1)</formula>
    </cfRule>
  </conditionalFormatting>
  <conditionalFormatting sqref="J67:M67">
    <cfRule type="expression" dxfId="2050" priority="26">
      <formula>OR(F67=2,F67=3)</formula>
    </cfRule>
  </conditionalFormatting>
  <conditionalFormatting sqref="I68:P68">
    <cfRule type="expression" dxfId="2049" priority="25">
      <formula>OR(F67=2,F67=3)</formula>
    </cfRule>
  </conditionalFormatting>
  <conditionalFormatting sqref="Z70:AM70">
    <cfRule type="expression" dxfId="2048" priority="24">
      <formula>AND(Z70="",BA69=1)</formula>
    </cfRule>
  </conditionalFormatting>
  <conditionalFormatting sqref="J69:M69">
    <cfRule type="expression" dxfId="2047" priority="23">
      <formula>OR(F69=2,F69=3)</formula>
    </cfRule>
  </conditionalFormatting>
  <conditionalFormatting sqref="I70:P70">
    <cfRule type="expression" dxfId="2046" priority="22">
      <formula>OR(F69=2,F69=3)</formula>
    </cfRule>
  </conditionalFormatting>
  <conditionalFormatting sqref="Z72:AM72">
    <cfRule type="expression" dxfId="2045" priority="21">
      <formula>AND(Z72="",BA71=1)</formula>
    </cfRule>
  </conditionalFormatting>
  <conditionalFormatting sqref="J71:M71">
    <cfRule type="expression" dxfId="2044" priority="20">
      <formula>OR(F71=2,F71=3)</formula>
    </cfRule>
  </conditionalFormatting>
  <conditionalFormatting sqref="I72:P72">
    <cfRule type="expression" dxfId="2043" priority="19">
      <formula>OR(F71=2,F71=3)</formula>
    </cfRule>
  </conditionalFormatting>
  <conditionalFormatting sqref="Z74:AM74">
    <cfRule type="expression" dxfId="2042" priority="18">
      <formula>AND(Z74="",BA73=1)</formula>
    </cfRule>
  </conditionalFormatting>
  <conditionalFormatting sqref="J73:M73">
    <cfRule type="expression" dxfId="2041" priority="17">
      <formula>OR(F73=2,F73=3)</formula>
    </cfRule>
  </conditionalFormatting>
  <conditionalFormatting sqref="I74:P74">
    <cfRule type="expression" dxfId="2040" priority="16">
      <formula>OR(F73=2,F73=3)</formula>
    </cfRule>
  </conditionalFormatting>
  <conditionalFormatting sqref="Z76:AM76">
    <cfRule type="expression" dxfId="2039" priority="15">
      <formula>AND(Z76="",BA75=1)</formula>
    </cfRule>
  </conditionalFormatting>
  <conditionalFormatting sqref="J75:M75">
    <cfRule type="expression" dxfId="2038" priority="14">
      <formula>OR(F75=2,F75=3)</formula>
    </cfRule>
  </conditionalFormatting>
  <conditionalFormatting sqref="I76:P76">
    <cfRule type="expression" dxfId="2037" priority="13">
      <formula>OR(F75=2,F75=3)</formula>
    </cfRule>
  </conditionalFormatting>
  <conditionalFormatting sqref="Z78:AM78">
    <cfRule type="expression" dxfId="2036" priority="12">
      <formula>AND(Z78="",BA77=1)</formula>
    </cfRule>
  </conditionalFormatting>
  <conditionalFormatting sqref="J77:M77">
    <cfRule type="expression" dxfId="2035" priority="11">
      <formula>OR(F77=2,F77=3)</formula>
    </cfRule>
  </conditionalFormatting>
  <conditionalFormatting sqref="I78:P78">
    <cfRule type="expression" dxfId="2034" priority="10">
      <formula>OR(F77=2,F77=3)</formula>
    </cfRule>
  </conditionalFormatting>
  <conditionalFormatting sqref="Z80:AM80">
    <cfRule type="expression" dxfId="2033" priority="9">
      <formula>AND(Z80="",BA79=1)</formula>
    </cfRule>
  </conditionalFormatting>
  <conditionalFormatting sqref="J79:M79">
    <cfRule type="expression" dxfId="2032" priority="8">
      <formula>OR(F79=2,F79=3)</formula>
    </cfRule>
  </conditionalFormatting>
  <conditionalFormatting sqref="I80:P80">
    <cfRule type="expression" dxfId="2031" priority="7">
      <formula>OR(F79=2,F79=3)</formula>
    </cfRule>
  </conditionalFormatting>
  <conditionalFormatting sqref="Z82:AM82">
    <cfRule type="expression" dxfId="2030" priority="6">
      <formula>AND(Z82="",BA81=1)</formula>
    </cfRule>
  </conditionalFormatting>
  <conditionalFormatting sqref="J81:M81">
    <cfRule type="expression" dxfId="2029" priority="5">
      <formula>OR(F81=2,F81=3)</formula>
    </cfRule>
  </conditionalFormatting>
  <conditionalFormatting sqref="I82:P82">
    <cfRule type="expression" dxfId="2028" priority="4">
      <formula>OR(F81=2,F81=3)</formula>
    </cfRule>
  </conditionalFormatting>
  <conditionalFormatting sqref="Z84:AM84">
    <cfRule type="expression" dxfId="2027" priority="3">
      <formula>AND(Z84="",BA83=1)</formula>
    </cfRule>
  </conditionalFormatting>
  <conditionalFormatting sqref="J83:M83">
    <cfRule type="expression" dxfId="2026" priority="2">
      <formula>OR(F83=2,F83=3)</formula>
    </cfRule>
  </conditionalFormatting>
  <conditionalFormatting sqref="I84:P84">
    <cfRule type="expression" dxfId="202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A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A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A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A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A00-000004000000}">
      <formula1>"1,2,3"</formula1>
    </dataValidation>
    <dataValidation type="whole" imeMode="off" allowBlank="1" showInputMessage="1" showErrorMessage="1" error="1~31までの数字をご入力ください。" sqref="B141:C170 B12:C41 B184:C213 B98:C127 B55:C84" xr:uid="{00000000-0002-0000-1A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A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A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A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A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A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22</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02201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02202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02203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02204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02205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02206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02207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02208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02209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02210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02211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02212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02213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02214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02215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02216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02217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02218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02219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02220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02221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02222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02223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02224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02225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02226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02227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02228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02229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02230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02231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02232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02233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02234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02235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02236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02237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02238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02239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02240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02241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02242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02243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02244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02245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02246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02247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02248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02249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02250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02251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02252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02253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02254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02255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02256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02257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02258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02259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02260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02261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02262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02263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02264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02265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02266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02267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02268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02269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02270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02271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02272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02273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02274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02275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024" priority="225">
      <formula>AND(Z13="",BA12=1)</formula>
    </cfRule>
  </conditionalFormatting>
  <conditionalFormatting sqref="J12:M12">
    <cfRule type="expression" dxfId="2023" priority="224">
      <formula>OR(F12=2,F12=3)</formula>
    </cfRule>
  </conditionalFormatting>
  <conditionalFormatting sqref="I13:P13">
    <cfRule type="expression" dxfId="2022" priority="223">
      <formula>OR(F12=2,F12=3)</formula>
    </cfRule>
  </conditionalFormatting>
  <conditionalFormatting sqref="Z15:AM15">
    <cfRule type="expression" dxfId="2021" priority="222">
      <formula>AND(Z15="",BA14=1)</formula>
    </cfRule>
  </conditionalFormatting>
  <conditionalFormatting sqref="J14:M14">
    <cfRule type="expression" dxfId="2020" priority="221">
      <formula>OR(F14=2,F14=3)</formula>
    </cfRule>
  </conditionalFormatting>
  <conditionalFormatting sqref="I15:P15">
    <cfRule type="expression" dxfId="2019" priority="220">
      <formula>OR(F14=2,F14=3)</formula>
    </cfRule>
  </conditionalFormatting>
  <conditionalFormatting sqref="Z17:AM17">
    <cfRule type="expression" dxfId="2018" priority="219">
      <formula>AND(Z17="",BA16=1)</formula>
    </cfRule>
  </conditionalFormatting>
  <conditionalFormatting sqref="J16:M16">
    <cfRule type="expression" dxfId="2017" priority="218">
      <formula>OR(F16=2,F16=3)</formula>
    </cfRule>
  </conditionalFormatting>
  <conditionalFormatting sqref="I17:P17">
    <cfRule type="expression" dxfId="2016" priority="217">
      <formula>OR(F16=2,F16=3)</formula>
    </cfRule>
  </conditionalFormatting>
  <conditionalFormatting sqref="Z19:AM19">
    <cfRule type="expression" dxfId="2015" priority="216">
      <formula>AND(Z19="",BA18=1)</formula>
    </cfRule>
  </conditionalFormatting>
  <conditionalFormatting sqref="J18:M18">
    <cfRule type="expression" dxfId="2014" priority="215">
      <formula>OR(F18=2,F18=3)</formula>
    </cfRule>
  </conditionalFormatting>
  <conditionalFormatting sqref="I19:P19">
    <cfRule type="expression" dxfId="2013" priority="214">
      <formula>OR(F18=2,F18=3)</formula>
    </cfRule>
  </conditionalFormatting>
  <conditionalFormatting sqref="Z21:AM21">
    <cfRule type="expression" dxfId="2012" priority="213">
      <formula>AND(Z21="",BA20=1)</formula>
    </cfRule>
  </conditionalFormatting>
  <conditionalFormatting sqref="J20:M20">
    <cfRule type="expression" dxfId="2011" priority="212">
      <formula>OR(F20=2,F20=3)</formula>
    </cfRule>
  </conditionalFormatting>
  <conditionalFormatting sqref="I21:P21">
    <cfRule type="expression" dxfId="2010" priority="211">
      <formula>OR(F20=2,F20=3)</formula>
    </cfRule>
  </conditionalFormatting>
  <conditionalFormatting sqref="Z23:AM23">
    <cfRule type="expression" dxfId="2009" priority="210">
      <formula>AND(Z23="",BA22=1)</formula>
    </cfRule>
  </conditionalFormatting>
  <conditionalFormatting sqref="J22:M22">
    <cfRule type="expression" dxfId="2008" priority="209">
      <formula>OR(F22=2,F22=3)</formula>
    </cfRule>
  </conditionalFormatting>
  <conditionalFormatting sqref="I23:P23">
    <cfRule type="expression" dxfId="2007" priority="208">
      <formula>OR(F22=2,F22=3)</formula>
    </cfRule>
  </conditionalFormatting>
  <conditionalFormatting sqref="Z25:AM25">
    <cfRule type="expression" dxfId="2006" priority="207">
      <formula>AND(Z25="",BA24=1)</formula>
    </cfRule>
  </conditionalFormatting>
  <conditionalFormatting sqref="J24:M24">
    <cfRule type="expression" dxfId="2005" priority="206">
      <formula>OR(F24=2,F24=3)</formula>
    </cfRule>
  </conditionalFormatting>
  <conditionalFormatting sqref="I25:P25">
    <cfRule type="expression" dxfId="2004" priority="205">
      <formula>OR(F24=2,F24=3)</formula>
    </cfRule>
  </conditionalFormatting>
  <conditionalFormatting sqref="Z27:AM27">
    <cfRule type="expression" dxfId="2003" priority="204">
      <formula>AND(Z27="",BA26=1)</formula>
    </cfRule>
  </conditionalFormatting>
  <conditionalFormatting sqref="J26:M26">
    <cfRule type="expression" dxfId="2002" priority="203">
      <formula>OR(F26=2,F26=3)</formula>
    </cfRule>
  </conditionalFormatting>
  <conditionalFormatting sqref="I27:P27">
    <cfRule type="expression" dxfId="2001" priority="202">
      <formula>OR(F26=2,F26=3)</formula>
    </cfRule>
  </conditionalFormatting>
  <conditionalFormatting sqref="Z29:AM29">
    <cfRule type="expression" dxfId="2000" priority="201">
      <formula>AND(Z29="",BA28=1)</formula>
    </cfRule>
  </conditionalFormatting>
  <conditionalFormatting sqref="J28:M28">
    <cfRule type="expression" dxfId="1999" priority="200">
      <formula>OR(F28=2,F28=3)</formula>
    </cfRule>
  </conditionalFormatting>
  <conditionalFormatting sqref="I29:P29">
    <cfRule type="expression" dxfId="1998" priority="199">
      <formula>OR(F28=2,F28=3)</formula>
    </cfRule>
  </conditionalFormatting>
  <conditionalFormatting sqref="Z31:AM31">
    <cfRule type="expression" dxfId="1997" priority="198">
      <formula>AND(Z31="",BA30=1)</formula>
    </cfRule>
  </conditionalFormatting>
  <conditionalFormatting sqref="J30:M30">
    <cfRule type="expression" dxfId="1996" priority="197">
      <formula>OR(F30=2,F30=3)</formula>
    </cfRule>
  </conditionalFormatting>
  <conditionalFormatting sqref="I31:P31">
    <cfRule type="expression" dxfId="1995" priority="196">
      <formula>OR(F30=2,F30=3)</formula>
    </cfRule>
  </conditionalFormatting>
  <conditionalFormatting sqref="Z33:AM33">
    <cfRule type="expression" dxfId="1994" priority="195">
      <formula>AND(Z33="",BA32=1)</formula>
    </cfRule>
  </conditionalFormatting>
  <conditionalFormatting sqref="J32:M32">
    <cfRule type="expression" dxfId="1993" priority="194">
      <formula>OR(F32=2,F32=3)</formula>
    </cfRule>
  </conditionalFormatting>
  <conditionalFormatting sqref="I33:P33">
    <cfRule type="expression" dxfId="1992" priority="193">
      <formula>OR(F32=2,F32=3)</formula>
    </cfRule>
  </conditionalFormatting>
  <conditionalFormatting sqref="Z35:AM35">
    <cfRule type="expression" dxfId="1991" priority="192">
      <formula>AND(Z35="",BA34=1)</formula>
    </cfRule>
  </conditionalFormatting>
  <conditionalFormatting sqref="J34:M34">
    <cfRule type="expression" dxfId="1990" priority="191">
      <formula>OR(F34=2,F34=3)</formula>
    </cfRule>
  </conditionalFormatting>
  <conditionalFormatting sqref="I35:P35">
    <cfRule type="expression" dxfId="1989" priority="190">
      <formula>OR(F34=2,F34=3)</formula>
    </cfRule>
  </conditionalFormatting>
  <conditionalFormatting sqref="Z37:AM37">
    <cfRule type="expression" dxfId="1988" priority="189">
      <formula>AND(Z37="",BA36=1)</formula>
    </cfRule>
  </conditionalFormatting>
  <conditionalFormatting sqref="J36:M36">
    <cfRule type="expression" dxfId="1987" priority="188">
      <formula>OR(F36=2,F36=3)</formula>
    </cfRule>
  </conditionalFormatting>
  <conditionalFormatting sqref="I37:P37">
    <cfRule type="expression" dxfId="1986" priority="187">
      <formula>OR(F36=2,F36=3)</formula>
    </cfRule>
  </conditionalFormatting>
  <conditionalFormatting sqref="Z39:AM39">
    <cfRule type="expression" dxfId="1985" priority="186">
      <formula>AND(Z39="",BA38=1)</formula>
    </cfRule>
  </conditionalFormatting>
  <conditionalFormatting sqref="J38:M38">
    <cfRule type="expression" dxfId="1984" priority="185">
      <formula>OR(F38=2,F38=3)</formula>
    </cfRule>
  </conditionalFormatting>
  <conditionalFormatting sqref="I39:P39">
    <cfRule type="expression" dxfId="1983" priority="184">
      <formula>OR(F38=2,F38=3)</formula>
    </cfRule>
  </conditionalFormatting>
  <conditionalFormatting sqref="Z41:AM41">
    <cfRule type="expression" dxfId="1982" priority="183">
      <formula>AND(Z41="",BA40=1)</formula>
    </cfRule>
  </conditionalFormatting>
  <conditionalFormatting sqref="J40:M40">
    <cfRule type="expression" dxfId="1981" priority="182">
      <formula>OR(F40=2,F40=3)</formula>
    </cfRule>
  </conditionalFormatting>
  <conditionalFormatting sqref="I41:P41">
    <cfRule type="expression" dxfId="1980" priority="181">
      <formula>OR(F40=2,F40=3)</formula>
    </cfRule>
  </conditionalFormatting>
  <conditionalFormatting sqref="Z185:AM185">
    <cfRule type="expression" dxfId="1979" priority="180">
      <formula>AND(Z185="",BA184=1)</formula>
    </cfRule>
  </conditionalFormatting>
  <conditionalFormatting sqref="J184:M184">
    <cfRule type="expression" dxfId="1978" priority="179">
      <formula>OR(F184=2,F184=3)</formula>
    </cfRule>
  </conditionalFormatting>
  <conditionalFormatting sqref="I185:P185">
    <cfRule type="expression" dxfId="1977" priority="178">
      <formula>OR(F184=2,F184=3)</formula>
    </cfRule>
  </conditionalFormatting>
  <conditionalFormatting sqref="Z187:AM187">
    <cfRule type="expression" dxfId="1976" priority="177">
      <formula>AND(Z187="",BA186=1)</formula>
    </cfRule>
  </conditionalFormatting>
  <conditionalFormatting sqref="J186:M186">
    <cfRule type="expression" dxfId="1975" priority="176">
      <formula>OR(F186=2,F186=3)</formula>
    </cfRule>
  </conditionalFormatting>
  <conditionalFormatting sqref="I187:P187">
    <cfRule type="expression" dxfId="1974" priority="175">
      <formula>OR(F186=2,F186=3)</formula>
    </cfRule>
  </conditionalFormatting>
  <conditionalFormatting sqref="Z189:AM189">
    <cfRule type="expression" dxfId="1973" priority="174">
      <formula>AND(Z189="",BA188=1)</formula>
    </cfRule>
  </conditionalFormatting>
  <conditionalFormatting sqref="J188:M188">
    <cfRule type="expression" dxfId="1972" priority="173">
      <formula>OR(F188=2,F188=3)</formula>
    </cfRule>
  </conditionalFormatting>
  <conditionalFormatting sqref="I189:P189">
    <cfRule type="expression" dxfId="1971" priority="172">
      <formula>OR(F188=2,F188=3)</formula>
    </cfRule>
  </conditionalFormatting>
  <conditionalFormatting sqref="Z191:AM191">
    <cfRule type="expression" dxfId="1970" priority="171">
      <formula>AND(Z191="",BA190=1)</formula>
    </cfRule>
  </conditionalFormatting>
  <conditionalFormatting sqref="J190:M190">
    <cfRule type="expression" dxfId="1969" priority="170">
      <formula>OR(F190=2,F190=3)</formula>
    </cfRule>
  </conditionalFormatting>
  <conditionalFormatting sqref="I191:P191">
    <cfRule type="expression" dxfId="1968" priority="169">
      <formula>OR(F190=2,F190=3)</formula>
    </cfRule>
  </conditionalFormatting>
  <conditionalFormatting sqref="Z193:AM193">
    <cfRule type="expression" dxfId="1967" priority="168">
      <formula>AND(Z193="",BA192=1)</formula>
    </cfRule>
  </conditionalFormatting>
  <conditionalFormatting sqref="J192:M192">
    <cfRule type="expression" dxfId="1966" priority="167">
      <formula>OR(F192=2,F192=3)</formula>
    </cfRule>
  </conditionalFormatting>
  <conditionalFormatting sqref="I193:P193">
    <cfRule type="expression" dxfId="1965" priority="166">
      <formula>OR(F192=2,F192=3)</formula>
    </cfRule>
  </conditionalFormatting>
  <conditionalFormatting sqref="Z195:AM195">
    <cfRule type="expression" dxfId="1964" priority="165">
      <formula>AND(Z195="",BA194=1)</formula>
    </cfRule>
  </conditionalFormatting>
  <conditionalFormatting sqref="J194:M194">
    <cfRule type="expression" dxfId="1963" priority="164">
      <formula>OR(F194=2,F194=3)</formula>
    </cfRule>
  </conditionalFormatting>
  <conditionalFormatting sqref="I195:P195">
    <cfRule type="expression" dxfId="1962" priority="163">
      <formula>OR(F194=2,F194=3)</formula>
    </cfRule>
  </conditionalFormatting>
  <conditionalFormatting sqref="Z197:AM197">
    <cfRule type="expression" dxfId="1961" priority="162">
      <formula>AND(Z197="",BA196=1)</formula>
    </cfRule>
  </conditionalFormatting>
  <conditionalFormatting sqref="J196:M196">
    <cfRule type="expression" dxfId="1960" priority="161">
      <formula>OR(F196=2,F196=3)</formula>
    </cfRule>
  </conditionalFormatting>
  <conditionalFormatting sqref="I197:P197">
    <cfRule type="expression" dxfId="1959" priority="160">
      <formula>OR(F196=2,F196=3)</formula>
    </cfRule>
  </conditionalFormatting>
  <conditionalFormatting sqref="Z199:AM199">
    <cfRule type="expression" dxfId="1958" priority="159">
      <formula>AND(Z199="",BA198=1)</formula>
    </cfRule>
  </conditionalFormatting>
  <conditionalFormatting sqref="J198:M198">
    <cfRule type="expression" dxfId="1957" priority="158">
      <formula>OR(F198=2,F198=3)</formula>
    </cfRule>
  </conditionalFormatting>
  <conditionalFormatting sqref="I199:P199">
    <cfRule type="expression" dxfId="1956" priority="157">
      <formula>OR(F198=2,F198=3)</formula>
    </cfRule>
  </conditionalFormatting>
  <conditionalFormatting sqref="Z201:AM201">
    <cfRule type="expression" dxfId="1955" priority="156">
      <formula>AND(Z201="",BA200=1)</formula>
    </cfRule>
  </conditionalFormatting>
  <conditionalFormatting sqref="J200:M200">
    <cfRule type="expression" dxfId="1954" priority="155">
      <formula>OR(F200=2,F200=3)</formula>
    </cfRule>
  </conditionalFormatting>
  <conditionalFormatting sqref="I201:P201">
    <cfRule type="expression" dxfId="1953" priority="154">
      <formula>OR(F200=2,F200=3)</formula>
    </cfRule>
  </conditionalFormatting>
  <conditionalFormatting sqref="Z203:AM203">
    <cfRule type="expression" dxfId="1952" priority="153">
      <formula>AND(Z203="",BA202=1)</formula>
    </cfRule>
  </conditionalFormatting>
  <conditionalFormatting sqref="J202:M202">
    <cfRule type="expression" dxfId="1951" priority="152">
      <formula>OR(F202=2,F202=3)</formula>
    </cfRule>
  </conditionalFormatting>
  <conditionalFormatting sqref="I203:P203">
    <cfRule type="expression" dxfId="1950" priority="151">
      <formula>OR(F202=2,F202=3)</formula>
    </cfRule>
  </conditionalFormatting>
  <conditionalFormatting sqref="Z205:AM205">
    <cfRule type="expression" dxfId="1949" priority="150">
      <formula>AND(Z205="",BA204=1)</formula>
    </cfRule>
  </conditionalFormatting>
  <conditionalFormatting sqref="J204:M204">
    <cfRule type="expression" dxfId="1948" priority="149">
      <formula>OR(F204=2,F204=3)</formula>
    </cfRule>
  </conditionalFormatting>
  <conditionalFormatting sqref="I205:P205">
    <cfRule type="expression" dxfId="1947" priority="148">
      <formula>OR(F204=2,F204=3)</formula>
    </cfRule>
  </conditionalFormatting>
  <conditionalFormatting sqref="Z207:AM207">
    <cfRule type="expression" dxfId="1946" priority="147">
      <formula>AND(Z207="",BA206=1)</formula>
    </cfRule>
  </conditionalFormatting>
  <conditionalFormatting sqref="J206:M206">
    <cfRule type="expression" dxfId="1945" priority="146">
      <formula>OR(F206=2,F206=3)</formula>
    </cfRule>
  </conditionalFormatting>
  <conditionalFormatting sqref="I207:P207">
    <cfRule type="expression" dxfId="1944" priority="145">
      <formula>OR(F206=2,F206=3)</formula>
    </cfRule>
  </conditionalFormatting>
  <conditionalFormatting sqref="Z209:AM209">
    <cfRule type="expression" dxfId="1943" priority="144">
      <formula>AND(Z209="",BA208=1)</formula>
    </cfRule>
  </conditionalFormatting>
  <conditionalFormatting sqref="J208:M208">
    <cfRule type="expression" dxfId="1942" priority="143">
      <formula>OR(F208=2,F208=3)</formula>
    </cfRule>
  </conditionalFormatting>
  <conditionalFormatting sqref="I209:P209">
    <cfRule type="expression" dxfId="1941" priority="142">
      <formula>OR(F208=2,F208=3)</formula>
    </cfRule>
  </conditionalFormatting>
  <conditionalFormatting sqref="Z211:AM211">
    <cfRule type="expression" dxfId="1940" priority="141">
      <formula>AND(Z211="",BA210=1)</formula>
    </cfRule>
  </conditionalFormatting>
  <conditionalFormatting sqref="J210:M210">
    <cfRule type="expression" dxfId="1939" priority="140">
      <formula>OR(F210=2,F210=3)</formula>
    </cfRule>
  </conditionalFormatting>
  <conditionalFormatting sqref="I211:P211">
    <cfRule type="expression" dxfId="1938" priority="139">
      <formula>OR(F210=2,F210=3)</formula>
    </cfRule>
  </conditionalFormatting>
  <conditionalFormatting sqref="Z213:AM213">
    <cfRule type="expression" dxfId="1937" priority="138">
      <formula>AND(Z213="",BA212=1)</formula>
    </cfRule>
  </conditionalFormatting>
  <conditionalFormatting sqref="J212:M212">
    <cfRule type="expression" dxfId="1936" priority="137">
      <formula>OR(F212=2,F212=3)</formula>
    </cfRule>
  </conditionalFormatting>
  <conditionalFormatting sqref="I213:P213">
    <cfRule type="expression" dxfId="1935" priority="136">
      <formula>OR(F212=2,F212=3)</formula>
    </cfRule>
  </conditionalFormatting>
  <conditionalFormatting sqref="Z99:AM99">
    <cfRule type="expression" dxfId="1934" priority="135">
      <formula>AND(Z99="",BA98=1)</formula>
    </cfRule>
  </conditionalFormatting>
  <conditionalFormatting sqref="J98:M98">
    <cfRule type="expression" dxfId="1933" priority="134">
      <formula>OR(F98=2,F98=3)</formula>
    </cfRule>
  </conditionalFormatting>
  <conditionalFormatting sqref="I99:P99">
    <cfRule type="expression" dxfId="1932" priority="133">
      <formula>OR(F98=2,F98=3)</formula>
    </cfRule>
  </conditionalFormatting>
  <conditionalFormatting sqref="Z101:AM101">
    <cfRule type="expression" dxfId="1931" priority="132">
      <formula>AND(Z101="",BA100=1)</formula>
    </cfRule>
  </conditionalFormatting>
  <conditionalFormatting sqref="J100:M100">
    <cfRule type="expression" dxfId="1930" priority="131">
      <formula>OR(F100=2,F100=3)</formula>
    </cfRule>
  </conditionalFormatting>
  <conditionalFormatting sqref="I101:P101">
    <cfRule type="expression" dxfId="1929" priority="130">
      <formula>OR(F100=2,F100=3)</formula>
    </cfRule>
  </conditionalFormatting>
  <conditionalFormatting sqref="Z103:AM103">
    <cfRule type="expression" dxfId="1928" priority="129">
      <formula>AND(Z103="",BA102=1)</formula>
    </cfRule>
  </conditionalFormatting>
  <conditionalFormatting sqref="J102:M102">
    <cfRule type="expression" dxfId="1927" priority="128">
      <formula>OR(F102=2,F102=3)</formula>
    </cfRule>
  </conditionalFormatting>
  <conditionalFormatting sqref="I103:P103">
    <cfRule type="expression" dxfId="1926" priority="127">
      <formula>OR(F102=2,F102=3)</formula>
    </cfRule>
  </conditionalFormatting>
  <conditionalFormatting sqref="Z105:AM105">
    <cfRule type="expression" dxfId="1925" priority="126">
      <formula>AND(Z105="",BA104=1)</formula>
    </cfRule>
  </conditionalFormatting>
  <conditionalFormatting sqref="J104:M104">
    <cfRule type="expression" dxfId="1924" priority="125">
      <formula>OR(F104=2,F104=3)</formula>
    </cfRule>
  </conditionalFormatting>
  <conditionalFormatting sqref="I105:P105">
    <cfRule type="expression" dxfId="1923" priority="124">
      <formula>OR(F104=2,F104=3)</formula>
    </cfRule>
  </conditionalFormatting>
  <conditionalFormatting sqref="Z107:AM107">
    <cfRule type="expression" dxfId="1922" priority="123">
      <formula>AND(Z107="",BA106=1)</formula>
    </cfRule>
  </conditionalFormatting>
  <conditionalFormatting sqref="J106:M106">
    <cfRule type="expression" dxfId="1921" priority="122">
      <formula>OR(F106=2,F106=3)</formula>
    </cfRule>
  </conditionalFormatting>
  <conditionalFormatting sqref="I107:P107">
    <cfRule type="expression" dxfId="1920" priority="121">
      <formula>OR(F106=2,F106=3)</formula>
    </cfRule>
  </conditionalFormatting>
  <conditionalFormatting sqref="Z109:AM109">
    <cfRule type="expression" dxfId="1919" priority="120">
      <formula>AND(Z109="",BA108=1)</formula>
    </cfRule>
  </conditionalFormatting>
  <conditionalFormatting sqref="J108:M108">
    <cfRule type="expression" dxfId="1918" priority="119">
      <formula>OR(F108=2,F108=3)</formula>
    </cfRule>
  </conditionalFormatting>
  <conditionalFormatting sqref="I109:P109">
    <cfRule type="expression" dxfId="1917" priority="118">
      <formula>OR(F108=2,F108=3)</formula>
    </cfRule>
  </conditionalFormatting>
  <conditionalFormatting sqref="Z111:AM111">
    <cfRule type="expression" dxfId="1916" priority="117">
      <formula>AND(Z111="",BA110=1)</formula>
    </cfRule>
  </conditionalFormatting>
  <conditionalFormatting sqref="J110:M110">
    <cfRule type="expression" dxfId="1915" priority="116">
      <formula>OR(F110=2,F110=3)</formula>
    </cfRule>
  </conditionalFormatting>
  <conditionalFormatting sqref="I111:P111">
    <cfRule type="expression" dxfId="1914" priority="115">
      <formula>OR(F110=2,F110=3)</formula>
    </cfRule>
  </conditionalFormatting>
  <conditionalFormatting sqref="Z113:AM113">
    <cfRule type="expression" dxfId="1913" priority="114">
      <formula>AND(Z113="",BA112=1)</formula>
    </cfRule>
  </conditionalFormatting>
  <conditionalFormatting sqref="J112:M112">
    <cfRule type="expression" dxfId="1912" priority="113">
      <formula>OR(F112=2,F112=3)</formula>
    </cfRule>
  </conditionalFormatting>
  <conditionalFormatting sqref="I113:P113">
    <cfRule type="expression" dxfId="1911" priority="112">
      <formula>OR(F112=2,F112=3)</formula>
    </cfRule>
  </conditionalFormatting>
  <conditionalFormatting sqref="Z115:AM115">
    <cfRule type="expression" dxfId="1910" priority="111">
      <formula>AND(Z115="",BA114=1)</formula>
    </cfRule>
  </conditionalFormatting>
  <conditionalFormatting sqref="J114:M114">
    <cfRule type="expression" dxfId="1909" priority="110">
      <formula>OR(F114=2,F114=3)</formula>
    </cfRule>
  </conditionalFormatting>
  <conditionalFormatting sqref="I115:P115">
    <cfRule type="expression" dxfId="1908" priority="109">
      <formula>OR(F114=2,F114=3)</formula>
    </cfRule>
  </conditionalFormatting>
  <conditionalFormatting sqref="Z117:AM117">
    <cfRule type="expression" dxfId="1907" priority="108">
      <formula>AND(Z117="",BA116=1)</formula>
    </cfRule>
  </conditionalFormatting>
  <conditionalFormatting sqref="J116:M116">
    <cfRule type="expression" dxfId="1906" priority="107">
      <formula>OR(F116=2,F116=3)</formula>
    </cfRule>
  </conditionalFormatting>
  <conditionalFormatting sqref="I117:P117">
    <cfRule type="expression" dxfId="1905" priority="106">
      <formula>OR(F116=2,F116=3)</formula>
    </cfRule>
  </conditionalFormatting>
  <conditionalFormatting sqref="Z119:AM119">
    <cfRule type="expression" dxfId="1904" priority="105">
      <formula>AND(Z119="",BA118=1)</formula>
    </cfRule>
  </conditionalFormatting>
  <conditionalFormatting sqref="J118:M118">
    <cfRule type="expression" dxfId="1903" priority="104">
      <formula>OR(F118=2,F118=3)</formula>
    </cfRule>
  </conditionalFormatting>
  <conditionalFormatting sqref="I119:P119">
    <cfRule type="expression" dxfId="1902" priority="103">
      <formula>OR(F118=2,F118=3)</formula>
    </cfRule>
  </conditionalFormatting>
  <conditionalFormatting sqref="Z121:AM121">
    <cfRule type="expression" dxfId="1901" priority="102">
      <formula>AND(Z121="",BA120=1)</formula>
    </cfRule>
  </conditionalFormatting>
  <conditionalFormatting sqref="J120:M120">
    <cfRule type="expression" dxfId="1900" priority="101">
      <formula>OR(F120=2,F120=3)</formula>
    </cfRule>
  </conditionalFormatting>
  <conditionalFormatting sqref="I121:P121">
    <cfRule type="expression" dxfId="1899" priority="100">
      <formula>OR(F120=2,F120=3)</formula>
    </cfRule>
  </conditionalFormatting>
  <conditionalFormatting sqref="Z123:AM123">
    <cfRule type="expression" dxfId="1898" priority="99">
      <formula>AND(Z123="",BA122=1)</formula>
    </cfRule>
  </conditionalFormatting>
  <conditionalFormatting sqref="J122:M122">
    <cfRule type="expression" dxfId="1897" priority="98">
      <formula>OR(F122=2,F122=3)</formula>
    </cfRule>
  </conditionalFormatting>
  <conditionalFormatting sqref="I123:P123">
    <cfRule type="expression" dxfId="1896" priority="97">
      <formula>OR(F122=2,F122=3)</formula>
    </cfRule>
  </conditionalFormatting>
  <conditionalFormatting sqref="Z125:AM125">
    <cfRule type="expression" dxfId="1895" priority="96">
      <formula>AND(Z125="",BA124=1)</formula>
    </cfRule>
  </conditionalFormatting>
  <conditionalFormatting sqref="J124:M124">
    <cfRule type="expression" dxfId="1894" priority="95">
      <formula>OR(F124=2,F124=3)</formula>
    </cfRule>
  </conditionalFormatting>
  <conditionalFormatting sqref="I125:P125">
    <cfRule type="expression" dxfId="1893" priority="94">
      <formula>OR(F124=2,F124=3)</formula>
    </cfRule>
  </conditionalFormatting>
  <conditionalFormatting sqref="Z127:AM127">
    <cfRule type="expression" dxfId="1892" priority="93">
      <formula>AND(Z127="",BA126=1)</formula>
    </cfRule>
  </conditionalFormatting>
  <conditionalFormatting sqref="J126:M126">
    <cfRule type="expression" dxfId="1891" priority="92">
      <formula>OR(F126=2,F126=3)</formula>
    </cfRule>
  </conditionalFormatting>
  <conditionalFormatting sqref="I127:P127">
    <cfRule type="expression" dxfId="1890" priority="91">
      <formula>OR(F126=2,F126=3)</formula>
    </cfRule>
  </conditionalFormatting>
  <conditionalFormatting sqref="Z142:AM142">
    <cfRule type="expression" dxfId="1889" priority="90">
      <formula>AND(Z142="",BA141=1)</formula>
    </cfRule>
  </conditionalFormatting>
  <conditionalFormatting sqref="J141:M141">
    <cfRule type="expression" dxfId="1888" priority="89">
      <formula>OR(F141=2,F141=3)</formula>
    </cfRule>
  </conditionalFormatting>
  <conditionalFormatting sqref="I142:P142">
    <cfRule type="expression" dxfId="1887" priority="88">
      <formula>OR(F141=2,F141=3)</formula>
    </cfRule>
  </conditionalFormatting>
  <conditionalFormatting sqref="Z144:AM144">
    <cfRule type="expression" dxfId="1886" priority="87">
      <formula>AND(Z144="",BA143=1)</formula>
    </cfRule>
  </conditionalFormatting>
  <conditionalFormatting sqref="J143:M143">
    <cfRule type="expression" dxfId="1885" priority="86">
      <formula>OR(F143=2,F143=3)</formula>
    </cfRule>
  </conditionalFormatting>
  <conditionalFormatting sqref="I144:P144">
    <cfRule type="expression" dxfId="1884" priority="85">
      <formula>OR(F143=2,F143=3)</formula>
    </cfRule>
  </conditionalFormatting>
  <conditionalFormatting sqref="Z146:AM146">
    <cfRule type="expression" dxfId="1883" priority="84">
      <formula>AND(Z146="",BA145=1)</formula>
    </cfRule>
  </conditionalFormatting>
  <conditionalFormatting sqref="J145:M145">
    <cfRule type="expression" dxfId="1882" priority="83">
      <formula>OR(F145=2,F145=3)</formula>
    </cfRule>
  </conditionalFormatting>
  <conditionalFormatting sqref="I146:P146">
    <cfRule type="expression" dxfId="1881" priority="82">
      <formula>OR(F145=2,F145=3)</formula>
    </cfRule>
  </conditionalFormatting>
  <conditionalFormatting sqref="Z148:AM148">
    <cfRule type="expression" dxfId="1880" priority="81">
      <formula>AND(Z148="",BA147=1)</formula>
    </cfRule>
  </conditionalFormatting>
  <conditionalFormatting sqref="J147:M147">
    <cfRule type="expression" dxfId="1879" priority="80">
      <formula>OR(F147=2,F147=3)</formula>
    </cfRule>
  </conditionalFormatting>
  <conditionalFormatting sqref="I148:P148">
    <cfRule type="expression" dxfId="1878" priority="79">
      <formula>OR(F147=2,F147=3)</formula>
    </cfRule>
  </conditionalFormatting>
  <conditionalFormatting sqref="Z150:AM150">
    <cfRule type="expression" dxfId="1877" priority="78">
      <formula>AND(Z150="",BA149=1)</formula>
    </cfRule>
  </conditionalFormatting>
  <conditionalFormatting sqref="J149:M149">
    <cfRule type="expression" dxfId="1876" priority="77">
      <formula>OR(F149=2,F149=3)</formula>
    </cfRule>
  </conditionalFormatting>
  <conditionalFormatting sqref="I150:P150">
    <cfRule type="expression" dxfId="1875" priority="76">
      <formula>OR(F149=2,F149=3)</formula>
    </cfRule>
  </conditionalFormatting>
  <conditionalFormatting sqref="Z152:AM152">
    <cfRule type="expression" dxfId="1874" priority="75">
      <formula>AND(Z152="",BA151=1)</formula>
    </cfRule>
  </conditionalFormatting>
  <conditionalFormatting sqref="J151:M151">
    <cfRule type="expression" dxfId="1873" priority="74">
      <formula>OR(F151=2,F151=3)</formula>
    </cfRule>
  </conditionalFormatting>
  <conditionalFormatting sqref="I152:P152">
    <cfRule type="expression" dxfId="1872" priority="73">
      <formula>OR(F151=2,F151=3)</formula>
    </cfRule>
  </conditionalFormatting>
  <conditionalFormatting sqref="Z154:AM154">
    <cfRule type="expression" dxfId="1871" priority="72">
      <formula>AND(Z154="",BA153=1)</formula>
    </cfRule>
  </conditionalFormatting>
  <conditionalFormatting sqref="J153:M153">
    <cfRule type="expression" dxfId="1870" priority="71">
      <formula>OR(F153=2,F153=3)</formula>
    </cfRule>
  </conditionalFormatting>
  <conditionalFormatting sqref="I154:P154">
    <cfRule type="expression" dxfId="1869" priority="70">
      <formula>OR(F153=2,F153=3)</formula>
    </cfRule>
  </conditionalFormatting>
  <conditionalFormatting sqref="Z156:AM156">
    <cfRule type="expression" dxfId="1868" priority="69">
      <formula>AND(Z156="",BA155=1)</formula>
    </cfRule>
  </conditionalFormatting>
  <conditionalFormatting sqref="J155:M155">
    <cfRule type="expression" dxfId="1867" priority="68">
      <formula>OR(F155=2,F155=3)</formula>
    </cfRule>
  </conditionalFormatting>
  <conditionalFormatting sqref="I156:P156">
    <cfRule type="expression" dxfId="1866" priority="67">
      <formula>OR(F155=2,F155=3)</formula>
    </cfRule>
  </conditionalFormatting>
  <conditionalFormatting sqref="Z158:AM158">
    <cfRule type="expression" dxfId="1865" priority="66">
      <formula>AND(Z158="",BA157=1)</formula>
    </cfRule>
  </conditionalFormatting>
  <conditionalFormatting sqref="J157:M157">
    <cfRule type="expression" dxfId="1864" priority="65">
      <formula>OR(F157=2,F157=3)</formula>
    </cfRule>
  </conditionalFormatting>
  <conditionalFormatting sqref="I158:P158">
    <cfRule type="expression" dxfId="1863" priority="64">
      <formula>OR(F157=2,F157=3)</formula>
    </cfRule>
  </conditionalFormatting>
  <conditionalFormatting sqref="Z160:AM160">
    <cfRule type="expression" dxfId="1862" priority="63">
      <formula>AND(Z160="",BA159=1)</formula>
    </cfRule>
  </conditionalFormatting>
  <conditionalFormatting sqref="J159:M159">
    <cfRule type="expression" dxfId="1861" priority="62">
      <formula>OR(F159=2,F159=3)</formula>
    </cfRule>
  </conditionalFormatting>
  <conditionalFormatting sqref="I160:P160">
    <cfRule type="expression" dxfId="1860" priority="61">
      <formula>OR(F159=2,F159=3)</formula>
    </cfRule>
  </conditionalFormatting>
  <conditionalFormatting sqref="Z162:AM162">
    <cfRule type="expression" dxfId="1859" priority="60">
      <formula>AND(Z162="",BA161=1)</formula>
    </cfRule>
  </conditionalFormatting>
  <conditionalFormatting sqref="J161:M161">
    <cfRule type="expression" dxfId="1858" priority="59">
      <formula>OR(F161=2,F161=3)</formula>
    </cfRule>
  </conditionalFormatting>
  <conditionalFormatting sqref="I162:P162">
    <cfRule type="expression" dxfId="1857" priority="58">
      <formula>OR(F161=2,F161=3)</formula>
    </cfRule>
  </conditionalFormatting>
  <conditionalFormatting sqref="Z164:AM164">
    <cfRule type="expression" dxfId="1856" priority="57">
      <formula>AND(Z164="",BA163=1)</formula>
    </cfRule>
  </conditionalFormatting>
  <conditionalFormatting sqref="J163:M163">
    <cfRule type="expression" dxfId="1855" priority="56">
      <formula>OR(F163=2,F163=3)</formula>
    </cfRule>
  </conditionalFormatting>
  <conditionalFormatting sqref="I164:P164">
    <cfRule type="expression" dxfId="1854" priority="55">
      <formula>OR(F163=2,F163=3)</formula>
    </cfRule>
  </conditionalFormatting>
  <conditionalFormatting sqref="Z166:AM166">
    <cfRule type="expression" dxfId="1853" priority="54">
      <formula>AND(Z166="",BA165=1)</formula>
    </cfRule>
  </conditionalFormatting>
  <conditionalFormatting sqref="J165:M165">
    <cfRule type="expression" dxfId="1852" priority="53">
      <formula>OR(F165=2,F165=3)</formula>
    </cfRule>
  </conditionalFormatting>
  <conditionalFormatting sqref="I166:P166">
    <cfRule type="expression" dxfId="1851" priority="52">
      <formula>OR(F165=2,F165=3)</formula>
    </cfRule>
  </conditionalFormatting>
  <conditionalFormatting sqref="Z168:AM168">
    <cfRule type="expression" dxfId="1850" priority="51">
      <formula>AND(Z168="",BA167=1)</formula>
    </cfRule>
  </conditionalFormatting>
  <conditionalFormatting sqref="J167:M167">
    <cfRule type="expression" dxfId="1849" priority="50">
      <formula>OR(F167=2,F167=3)</formula>
    </cfRule>
  </conditionalFormatting>
  <conditionalFormatting sqref="I168:P168">
    <cfRule type="expression" dxfId="1848" priority="49">
      <formula>OR(F167=2,F167=3)</formula>
    </cfRule>
  </conditionalFormatting>
  <conditionalFormatting sqref="Z170:AM170">
    <cfRule type="expression" dxfId="1847" priority="48">
      <formula>AND(Z170="",BA169=1)</formula>
    </cfRule>
  </conditionalFormatting>
  <conditionalFormatting sqref="J169:M169">
    <cfRule type="expression" dxfId="1846" priority="47">
      <formula>OR(F169=2,F169=3)</formula>
    </cfRule>
  </conditionalFormatting>
  <conditionalFormatting sqref="I170:P170">
    <cfRule type="expression" dxfId="1845" priority="46">
      <formula>OR(F169=2,F169=3)</formula>
    </cfRule>
  </conditionalFormatting>
  <conditionalFormatting sqref="Z56:AM56">
    <cfRule type="expression" dxfId="1844" priority="45">
      <formula>AND(Z56="",BA55=1)</formula>
    </cfRule>
  </conditionalFormatting>
  <conditionalFormatting sqref="J55:M55">
    <cfRule type="expression" dxfId="1843" priority="44">
      <formula>OR(F55=2,F55=3)</formula>
    </cfRule>
  </conditionalFormatting>
  <conditionalFormatting sqref="I56:P56">
    <cfRule type="expression" dxfId="1842" priority="43">
      <formula>OR(F55=2,F55=3)</formula>
    </cfRule>
  </conditionalFormatting>
  <conditionalFormatting sqref="Z58:AM58">
    <cfRule type="expression" dxfId="1841" priority="42">
      <formula>AND(Z58="",BA57=1)</formula>
    </cfRule>
  </conditionalFormatting>
  <conditionalFormatting sqref="J57:M57">
    <cfRule type="expression" dxfId="1840" priority="41">
      <formula>OR(F57=2,F57=3)</formula>
    </cfRule>
  </conditionalFormatting>
  <conditionalFormatting sqref="I58:P58">
    <cfRule type="expression" dxfId="1839" priority="40">
      <formula>OR(F57=2,F57=3)</formula>
    </cfRule>
  </conditionalFormatting>
  <conditionalFormatting sqref="Z60:AM60">
    <cfRule type="expression" dxfId="1838" priority="39">
      <formula>AND(Z60="",BA59=1)</formula>
    </cfRule>
  </conditionalFormatting>
  <conditionalFormatting sqref="J59:M59">
    <cfRule type="expression" dxfId="1837" priority="38">
      <formula>OR(F59=2,F59=3)</formula>
    </cfRule>
  </conditionalFormatting>
  <conditionalFormatting sqref="I60:P60">
    <cfRule type="expression" dxfId="1836" priority="37">
      <formula>OR(F59=2,F59=3)</formula>
    </cfRule>
  </conditionalFormatting>
  <conditionalFormatting sqref="Z62:AM62">
    <cfRule type="expression" dxfId="1835" priority="36">
      <formula>AND(Z62="",BA61=1)</formula>
    </cfRule>
  </conditionalFormatting>
  <conditionalFormatting sqref="J61:M61">
    <cfRule type="expression" dxfId="1834" priority="35">
      <formula>OR(F61=2,F61=3)</formula>
    </cfRule>
  </conditionalFormatting>
  <conditionalFormatting sqref="I62:P62">
    <cfRule type="expression" dxfId="1833" priority="34">
      <formula>OR(F61=2,F61=3)</formula>
    </cfRule>
  </conditionalFormatting>
  <conditionalFormatting sqref="Z64:AM64">
    <cfRule type="expression" dxfId="1832" priority="33">
      <formula>AND(Z64="",BA63=1)</formula>
    </cfRule>
  </conditionalFormatting>
  <conditionalFormatting sqref="J63:M63">
    <cfRule type="expression" dxfId="1831" priority="32">
      <formula>OR(F63=2,F63=3)</formula>
    </cfRule>
  </conditionalFormatting>
  <conditionalFormatting sqref="I64:P64">
    <cfRule type="expression" dxfId="1830" priority="31">
      <formula>OR(F63=2,F63=3)</formula>
    </cfRule>
  </conditionalFormatting>
  <conditionalFormatting sqref="Z66:AM66">
    <cfRule type="expression" dxfId="1829" priority="30">
      <formula>AND(Z66="",BA65=1)</formula>
    </cfRule>
  </conditionalFormatting>
  <conditionalFormatting sqref="J65:M65">
    <cfRule type="expression" dxfId="1828" priority="29">
      <formula>OR(F65=2,F65=3)</formula>
    </cfRule>
  </conditionalFormatting>
  <conditionalFormatting sqref="I66:P66">
    <cfRule type="expression" dxfId="1827" priority="28">
      <formula>OR(F65=2,F65=3)</formula>
    </cfRule>
  </conditionalFormatting>
  <conditionalFormatting sqref="Z68:AM68">
    <cfRule type="expression" dxfId="1826" priority="27">
      <formula>AND(Z68="",BA67=1)</formula>
    </cfRule>
  </conditionalFormatting>
  <conditionalFormatting sqref="J67:M67">
    <cfRule type="expression" dxfId="1825" priority="26">
      <formula>OR(F67=2,F67=3)</formula>
    </cfRule>
  </conditionalFormatting>
  <conditionalFormatting sqref="I68:P68">
    <cfRule type="expression" dxfId="1824" priority="25">
      <formula>OR(F67=2,F67=3)</formula>
    </cfRule>
  </conditionalFormatting>
  <conditionalFormatting sqref="Z70:AM70">
    <cfRule type="expression" dxfId="1823" priority="24">
      <formula>AND(Z70="",BA69=1)</formula>
    </cfRule>
  </conditionalFormatting>
  <conditionalFormatting sqref="J69:M69">
    <cfRule type="expression" dxfId="1822" priority="23">
      <formula>OR(F69=2,F69=3)</formula>
    </cfRule>
  </conditionalFormatting>
  <conditionalFormatting sqref="I70:P70">
    <cfRule type="expression" dxfId="1821" priority="22">
      <formula>OR(F69=2,F69=3)</formula>
    </cfRule>
  </conditionalFormatting>
  <conditionalFormatting sqref="Z72:AM72">
    <cfRule type="expression" dxfId="1820" priority="21">
      <formula>AND(Z72="",BA71=1)</formula>
    </cfRule>
  </conditionalFormatting>
  <conditionalFormatting sqref="J71:M71">
    <cfRule type="expression" dxfId="1819" priority="20">
      <formula>OR(F71=2,F71=3)</formula>
    </cfRule>
  </conditionalFormatting>
  <conditionalFormatting sqref="I72:P72">
    <cfRule type="expression" dxfId="1818" priority="19">
      <formula>OR(F71=2,F71=3)</formula>
    </cfRule>
  </conditionalFormatting>
  <conditionalFormatting sqref="Z74:AM74">
    <cfRule type="expression" dxfId="1817" priority="18">
      <formula>AND(Z74="",BA73=1)</formula>
    </cfRule>
  </conditionalFormatting>
  <conditionalFormatting sqref="J73:M73">
    <cfRule type="expression" dxfId="1816" priority="17">
      <formula>OR(F73=2,F73=3)</formula>
    </cfRule>
  </conditionalFormatting>
  <conditionalFormatting sqref="I74:P74">
    <cfRule type="expression" dxfId="1815" priority="16">
      <formula>OR(F73=2,F73=3)</formula>
    </cfRule>
  </conditionalFormatting>
  <conditionalFormatting sqref="Z76:AM76">
    <cfRule type="expression" dxfId="1814" priority="15">
      <formula>AND(Z76="",BA75=1)</formula>
    </cfRule>
  </conditionalFormatting>
  <conditionalFormatting sqref="J75:M75">
    <cfRule type="expression" dxfId="1813" priority="14">
      <formula>OR(F75=2,F75=3)</formula>
    </cfRule>
  </conditionalFormatting>
  <conditionalFormatting sqref="I76:P76">
    <cfRule type="expression" dxfId="1812" priority="13">
      <formula>OR(F75=2,F75=3)</formula>
    </cfRule>
  </conditionalFormatting>
  <conditionalFormatting sqref="Z78:AM78">
    <cfRule type="expression" dxfId="1811" priority="12">
      <formula>AND(Z78="",BA77=1)</formula>
    </cfRule>
  </conditionalFormatting>
  <conditionalFormatting sqref="J77:M77">
    <cfRule type="expression" dxfId="1810" priority="11">
      <formula>OR(F77=2,F77=3)</formula>
    </cfRule>
  </conditionalFormatting>
  <conditionalFormatting sqref="I78:P78">
    <cfRule type="expression" dxfId="1809" priority="10">
      <formula>OR(F77=2,F77=3)</formula>
    </cfRule>
  </conditionalFormatting>
  <conditionalFormatting sqref="Z80:AM80">
    <cfRule type="expression" dxfId="1808" priority="9">
      <formula>AND(Z80="",BA79=1)</formula>
    </cfRule>
  </conditionalFormatting>
  <conditionalFormatting sqref="J79:M79">
    <cfRule type="expression" dxfId="1807" priority="8">
      <formula>OR(F79=2,F79=3)</formula>
    </cfRule>
  </conditionalFormatting>
  <conditionalFormatting sqref="I80:P80">
    <cfRule type="expression" dxfId="1806" priority="7">
      <formula>OR(F79=2,F79=3)</formula>
    </cfRule>
  </conditionalFormatting>
  <conditionalFormatting sqref="Z82:AM82">
    <cfRule type="expression" dxfId="1805" priority="6">
      <formula>AND(Z82="",BA81=1)</formula>
    </cfRule>
  </conditionalFormatting>
  <conditionalFormatting sqref="J81:M81">
    <cfRule type="expression" dxfId="1804" priority="5">
      <formula>OR(F81=2,F81=3)</formula>
    </cfRule>
  </conditionalFormatting>
  <conditionalFormatting sqref="I82:P82">
    <cfRule type="expression" dxfId="1803" priority="4">
      <formula>OR(F81=2,F81=3)</formula>
    </cfRule>
  </conditionalFormatting>
  <conditionalFormatting sqref="Z84:AM84">
    <cfRule type="expression" dxfId="1802" priority="3">
      <formula>AND(Z84="",BA83=1)</formula>
    </cfRule>
  </conditionalFormatting>
  <conditionalFormatting sqref="J83:M83">
    <cfRule type="expression" dxfId="1801" priority="2">
      <formula>OR(F83=2,F83=3)</formula>
    </cfRule>
  </conditionalFormatting>
  <conditionalFormatting sqref="I84:P84">
    <cfRule type="expression" dxfId="180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B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B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B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B00-000003000000}"/>
    <dataValidation type="whole" imeMode="off" allowBlank="1" showInputMessage="1" showErrorMessage="1" error="1~31までの数字をご入力ください。" sqref="B141:C170 B12:C41 B184:C213 B98:C127 B55:C84" xr:uid="{00000000-0002-0000-1B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B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B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B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B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B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B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23</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02301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02302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02303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02304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02305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02306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02307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02308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02309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02310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02311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02312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02313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02314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02315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02316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02317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02318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02319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02320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02321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02322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02323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02324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02325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02326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02327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02328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02329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02330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02331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02332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02333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02334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02335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02336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02337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02338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02339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02340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02341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02342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02343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02344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02345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02346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02347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02348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02349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02350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02351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02352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02353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02354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02355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02356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02357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02358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02359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02360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02361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02362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02363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02364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02365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02366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02367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02368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02369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02370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02371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02372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02373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02374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02375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799" priority="225">
      <formula>AND(Z13="",BA12=1)</formula>
    </cfRule>
  </conditionalFormatting>
  <conditionalFormatting sqref="J12:M12">
    <cfRule type="expression" dxfId="1798" priority="224">
      <formula>OR(F12=2,F12=3)</formula>
    </cfRule>
  </conditionalFormatting>
  <conditionalFormatting sqref="I13:P13">
    <cfRule type="expression" dxfId="1797" priority="223">
      <formula>OR(F12=2,F12=3)</formula>
    </cfRule>
  </conditionalFormatting>
  <conditionalFormatting sqref="Z15:AM15">
    <cfRule type="expression" dxfId="1796" priority="222">
      <formula>AND(Z15="",BA14=1)</formula>
    </cfRule>
  </conditionalFormatting>
  <conditionalFormatting sqref="J14:M14">
    <cfRule type="expression" dxfId="1795" priority="221">
      <formula>OR(F14=2,F14=3)</formula>
    </cfRule>
  </conditionalFormatting>
  <conditionalFormatting sqref="I15:P15">
    <cfRule type="expression" dxfId="1794" priority="220">
      <formula>OR(F14=2,F14=3)</formula>
    </cfRule>
  </conditionalFormatting>
  <conditionalFormatting sqref="Z17:AM17">
    <cfRule type="expression" dxfId="1793" priority="219">
      <formula>AND(Z17="",BA16=1)</formula>
    </cfRule>
  </conditionalFormatting>
  <conditionalFormatting sqref="J16:M16">
    <cfRule type="expression" dxfId="1792" priority="218">
      <formula>OR(F16=2,F16=3)</formula>
    </cfRule>
  </conditionalFormatting>
  <conditionalFormatting sqref="I17:P17">
    <cfRule type="expression" dxfId="1791" priority="217">
      <formula>OR(F16=2,F16=3)</formula>
    </cfRule>
  </conditionalFormatting>
  <conditionalFormatting sqref="Z19:AM19">
    <cfRule type="expression" dxfId="1790" priority="216">
      <formula>AND(Z19="",BA18=1)</formula>
    </cfRule>
  </conditionalFormatting>
  <conditionalFormatting sqref="J18:M18">
    <cfRule type="expression" dxfId="1789" priority="215">
      <formula>OR(F18=2,F18=3)</formula>
    </cfRule>
  </conditionalFormatting>
  <conditionalFormatting sqref="I19:P19">
    <cfRule type="expression" dxfId="1788" priority="214">
      <formula>OR(F18=2,F18=3)</formula>
    </cfRule>
  </conditionalFormatting>
  <conditionalFormatting sqref="Z21:AM21">
    <cfRule type="expression" dxfId="1787" priority="213">
      <formula>AND(Z21="",BA20=1)</formula>
    </cfRule>
  </conditionalFormatting>
  <conditionalFormatting sqref="J20:M20">
    <cfRule type="expression" dxfId="1786" priority="212">
      <formula>OR(F20=2,F20=3)</formula>
    </cfRule>
  </conditionalFormatting>
  <conditionalFormatting sqref="I21:P21">
    <cfRule type="expression" dxfId="1785" priority="211">
      <formula>OR(F20=2,F20=3)</formula>
    </cfRule>
  </conditionalFormatting>
  <conditionalFormatting sqref="Z23:AM23">
    <cfRule type="expression" dxfId="1784" priority="210">
      <formula>AND(Z23="",BA22=1)</formula>
    </cfRule>
  </conditionalFormatting>
  <conditionalFormatting sqref="J22:M22">
    <cfRule type="expression" dxfId="1783" priority="209">
      <formula>OR(F22=2,F22=3)</formula>
    </cfRule>
  </conditionalFormatting>
  <conditionalFormatting sqref="I23:P23">
    <cfRule type="expression" dxfId="1782" priority="208">
      <formula>OR(F22=2,F22=3)</formula>
    </cfRule>
  </conditionalFormatting>
  <conditionalFormatting sqref="Z25:AM25">
    <cfRule type="expression" dxfId="1781" priority="207">
      <formula>AND(Z25="",BA24=1)</formula>
    </cfRule>
  </conditionalFormatting>
  <conditionalFormatting sqref="J24:M24">
    <cfRule type="expression" dxfId="1780" priority="206">
      <formula>OR(F24=2,F24=3)</formula>
    </cfRule>
  </conditionalFormatting>
  <conditionalFormatting sqref="I25:P25">
    <cfRule type="expression" dxfId="1779" priority="205">
      <formula>OR(F24=2,F24=3)</formula>
    </cfRule>
  </conditionalFormatting>
  <conditionalFormatting sqref="Z27:AM27">
    <cfRule type="expression" dxfId="1778" priority="204">
      <formula>AND(Z27="",BA26=1)</formula>
    </cfRule>
  </conditionalFormatting>
  <conditionalFormatting sqref="J26:M26">
    <cfRule type="expression" dxfId="1777" priority="203">
      <formula>OR(F26=2,F26=3)</formula>
    </cfRule>
  </conditionalFormatting>
  <conditionalFormatting sqref="I27:P27">
    <cfRule type="expression" dxfId="1776" priority="202">
      <formula>OR(F26=2,F26=3)</formula>
    </cfRule>
  </conditionalFormatting>
  <conditionalFormatting sqref="Z29:AM29">
    <cfRule type="expression" dxfId="1775" priority="201">
      <formula>AND(Z29="",BA28=1)</formula>
    </cfRule>
  </conditionalFormatting>
  <conditionalFormatting sqref="J28:M28">
    <cfRule type="expression" dxfId="1774" priority="200">
      <formula>OR(F28=2,F28=3)</formula>
    </cfRule>
  </conditionalFormatting>
  <conditionalFormatting sqref="I29:P29">
    <cfRule type="expression" dxfId="1773" priority="199">
      <formula>OR(F28=2,F28=3)</formula>
    </cfRule>
  </conditionalFormatting>
  <conditionalFormatting sqref="Z31:AM31">
    <cfRule type="expression" dxfId="1772" priority="198">
      <formula>AND(Z31="",BA30=1)</formula>
    </cfRule>
  </conditionalFormatting>
  <conditionalFormatting sqref="J30:M30">
    <cfRule type="expression" dxfId="1771" priority="197">
      <formula>OR(F30=2,F30=3)</formula>
    </cfRule>
  </conditionalFormatting>
  <conditionalFormatting sqref="I31:P31">
    <cfRule type="expression" dxfId="1770" priority="196">
      <formula>OR(F30=2,F30=3)</formula>
    </cfRule>
  </conditionalFormatting>
  <conditionalFormatting sqref="Z33:AM33">
    <cfRule type="expression" dxfId="1769" priority="195">
      <formula>AND(Z33="",BA32=1)</formula>
    </cfRule>
  </conditionalFormatting>
  <conditionalFormatting sqref="J32:M32">
    <cfRule type="expression" dxfId="1768" priority="194">
      <formula>OR(F32=2,F32=3)</formula>
    </cfRule>
  </conditionalFormatting>
  <conditionalFormatting sqref="I33:P33">
    <cfRule type="expression" dxfId="1767" priority="193">
      <formula>OR(F32=2,F32=3)</formula>
    </cfRule>
  </conditionalFormatting>
  <conditionalFormatting sqref="Z35:AM35">
    <cfRule type="expression" dxfId="1766" priority="192">
      <formula>AND(Z35="",BA34=1)</formula>
    </cfRule>
  </conditionalFormatting>
  <conditionalFormatting sqref="J34:M34">
    <cfRule type="expression" dxfId="1765" priority="191">
      <formula>OR(F34=2,F34=3)</formula>
    </cfRule>
  </conditionalFormatting>
  <conditionalFormatting sqref="I35:P35">
    <cfRule type="expression" dxfId="1764" priority="190">
      <formula>OR(F34=2,F34=3)</formula>
    </cfRule>
  </conditionalFormatting>
  <conditionalFormatting sqref="Z37:AM37">
    <cfRule type="expression" dxfId="1763" priority="189">
      <formula>AND(Z37="",BA36=1)</formula>
    </cfRule>
  </conditionalFormatting>
  <conditionalFormatting sqref="J36:M36">
    <cfRule type="expression" dxfId="1762" priority="188">
      <formula>OR(F36=2,F36=3)</formula>
    </cfRule>
  </conditionalFormatting>
  <conditionalFormatting sqref="I37:P37">
    <cfRule type="expression" dxfId="1761" priority="187">
      <formula>OR(F36=2,F36=3)</formula>
    </cfRule>
  </conditionalFormatting>
  <conditionalFormatting sqref="Z39:AM39">
    <cfRule type="expression" dxfId="1760" priority="186">
      <formula>AND(Z39="",BA38=1)</formula>
    </cfRule>
  </conditionalFormatting>
  <conditionalFormatting sqref="J38:M38">
    <cfRule type="expression" dxfId="1759" priority="185">
      <formula>OR(F38=2,F38=3)</formula>
    </cfRule>
  </conditionalFormatting>
  <conditionalFormatting sqref="I39:P39">
    <cfRule type="expression" dxfId="1758" priority="184">
      <formula>OR(F38=2,F38=3)</formula>
    </cfRule>
  </conditionalFormatting>
  <conditionalFormatting sqref="Z41:AM41">
    <cfRule type="expression" dxfId="1757" priority="183">
      <formula>AND(Z41="",BA40=1)</formula>
    </cfRule>
  </conditionalFormatting>
  <conditionalFormatting sqref="J40:M40">
    <cfRule type="expression" dxfId="1756" priority="182">
      <formula>OR(F40=2,F40=3)</formula>
    </cfRule>
  </conditionalFormatting>
  <conditionalFormatting sqref="I41:P41">
    <cfRule type="expression" dxfId="1755" priority="181">
      <formula>OR(F40=2,F40=3)</formula>
    </cfRule>
  </conditionalFormatting>
  <conditionalFormatting sqref="Z185:AM185">
    <cfRule type="expression" dxfId="1754" priority="180">
      <formula>AND(Z185="",BA184=1)</formula>
    </cfRule>
  </conditionalFormatting>
  <conditionalFormatting sqref="J184:M184">
    <cfRule type="expression" dxfId="1753" priority="179">
      <formula>OR(F184=2,F184=3)</formula>
    </cfRule>
  </conditionalFormatting>
  <conditionalFormatting sqref="I185:P185">
    <cfRule type="expression" dxfId="1752" priority="178">
      <formula>OR(F184=2,F184=3)</formula>
    </cfRule>
  </conditionalFormatting>
  <conditionalFormatting sqref="Z187:AM187">
    <cfRule type="expression" dxfId="1751" priority="177">
      <formula>AND(Z187="",BA186=1)</formula>
    </cfRule>
  </conditionalFormatting>
  <conditionalFormatting sqref="J186:M186">
    <cfRule type="expression" dxfId="1750" priority="176">
      <formula>OR(F186=2,F186=3)</formula>
    </cfRule>
  </conditionalFormatting>
  <conditionalFormatting sqref="I187:P187">
    <cfRule type="expression" dxfId="1749" priority="175">
      <formula>OR(F186=2,F186=3)</formula>
    </cfRule>
  </conditionalFormatting>
  <conditionalFormatting sqref="Z189:AM189">
    <cfRule type="expression" dxfId="1748" priority="174">
      <formula>AND(Z189="",BA188=1)</formula>
    </cfRule>
  </conditionalFormatting>
  <conditionalFormatting sqref="J188:M188">
    <cfRule type="expression" dxfId="1747" priority="173">
      <formula>OR(F188=2,F188=3)</formula>
    </cfRule>
  </conditionalFormatting>
  <conditionalFormatting sqref="I189:P189">
    <cfRule type="expression" dxfId="1746" priority="172">
      <formula>OR(F188=2,F188=3)</formula>
    </cfRule>
  </conditionalFormatting>
  <conditionalFormatting sqref="Z191:AM191">
    <cfRule type="expression" dxfId="1745" priority="171">
      <formula>AND(Z191="",BA190=1)</formula>
    </cfRule>
  </conditionalFormatting>
  <conditionalFormatting sqref="J190:M190">
    <cfRule type="expression" dxfId="1744" priority="170">
      <formula>OR(F190=2,F190=3)</formula>
    </cfRule>
  </conditionalFormatting>
  <conditionalFormatting sqref="I191:P191">
    <cfRule type="expression" dxfId="1743" priority="169">
      <formula>OR(F190=2,F190=3)</formula>
    </cfRule>
  </conditionalFormatting>
  <conditionalFormatting sqref="Z193:AM193">
    <cfRule type="expression" dxfId="1742" priority="168">
      <formula>AND(Z193="",BA192=1)</formula>
    </cfRule>
  </conditionalFormatting>
  <conditionalFormatting sqref="J192:M192">
    <cfRule type="expression" dxfId="1741" priority="167">
      <formula>OR(F192=2,F192=3)</formula>
    </cfRule>
  </conditionalFormatting>
  <conditionalFormatting sqref="I193:P193">
    <cfRule type="expression" dxfId="1740" priority="166">
      <formula>OR(F192=2,F192=3)</formula>
    </cfRule>
  </conditionalFormatting>
  <conditionalFormatting sqref="Z195:AM195">
    <cfRule type="expression" dxfId="1739" priority="165">
      <formula>AND(Z195="",BA194=1)</formula>
    </cfRule>
  </conditionalFormatting>
  <conditionalFormatting sqref="J194:M194">
    <cfRule type="expression" dxfId="1738" priority="164">
      <formula>OR(F194=2,F194=3)</formula>
    </cfRule>
  </conditionalFormatting>
  <conditionalFormatting sqref="I195:P195">
    <cfRule type="expression" dxfId="1737" priority="163">
      <formula>OR(F194=2,F194=3)</formula>
    </cfRule>
  </conditionalFormatting>
  <conditionalFormatting sqref="Z197:AM197">
    <cfRule type="expression" dxfId="1736" priority="162">
      <formula>AND(Z197="",BA196=1)</formula>
    </cfRule>
  </conditionalFormatting>
  <conditionalFormatting sqref="J196:M196">
    <cfRule type="expression" dxfId="1735" priority="161">
      <formula>OR(F196=2,F196=3)</formula>
    </cfRule>
  </conditionalFormatting>
  <conditionalFormatting sqref="I197:P197">
    <cfRule type="expression" dxfId="1734" priority="160">
      <formula>OR(F196=2,F196=3)</formula>
    </cfRule>
  </conditionalFormatting>
  <conditionalFormatting sqref="Z199:AM199">
    <cfRule type="expression" dxfId="1733" priority="159">
      <formula>AND(Z199="",BA198=1)</formula>
    </cfRule>
  </conditionalFormatting>
  <conditionalFormatting sqref="J198:M198">
    <cfRule type="expression" dxfId="1732" priority="158">
      <formula>OR(F198=2,F198=3)</formula>
    </cfRule>
  </conditionalFormatting>
  <conditionalFormatting sqref="I199:P199">
    <cfRule type="expression" dxfId="1731" priority="157">
      <formula>OR(F198=2,F198=3)</formula>
    </cfRule>
  </conditionalFormatting>
  <conditionalFormatting sqref="Z201:AM201">
    <cfRule type="expression" dxfId="1730" priority="156">
      <formula>AND(Z201="",BA200=1)</formula>
    </cfRule>
  </conditionalFormatting>
  <conditionalFormatting sqref="J200:M200">
    <cfRule type="expression" dxfId="1729" priority="155">
      <formula>OR(F200=2,F200=3)</formula>
    </cfRule>
  </conditionalFormatting>
  <conditionalFormatting sqref="I201:P201">
    <cfRule type="expression" dxfId="1728" priority="154">
      <formula>OR(F200=2,F200=3)</formula>
    </cfRule>
  </conditionalFormatting>
  <conditionalFormatting sqref="Z203:AM203">
    <cfRule type="expression" dxfId="1727" priority="153">
      <formula>AND(Z203="",BA202=1)</formula>
    </cfRule>
  </conditionalFormatting>
  <conditionalFormatting sqref="J202:M202">
    <cfRule type="expression" dxfId="1726" priority="152">
      <formula>OR(F202=2,F202=3)</formula>
    </cfRule>
  </conditionalFormatting>
  <conditionalFormatting sqref="I203:P203">
    <cfRule type="expression" dxfId="1725" priority="151">
      <formula>OR(F202=2,F202=3)</formula>
    </cfRule>
  </conditionalFormatting>
  <conditionalFormatting sqref="Z205:AM205">
    <cfRule type="expression" dxfId="1724" priority="150">
      <formula>AND(Z205="",BA204=1)</formula>
    </cfRule>
  </conditionalFormatting>
  <conditionalFormatting sqref="J204:M204">
    <cfRule type="expression" dxfId="1723" priority="149">
      <formula>OR(F204=2,F204=3)</formula>
    </cfRule>
  </conditionalFormatting>
  <conditionalFormatting sqref="I205:P205">
    <cfRule type="expression" dxfId="1722" priority="148">
      <formula>OR(F204=2,F204=3)</formula>
    </cfRule>
  </conditionalFormatting>
  <conditionalFormatting sqref="Z207:AM207">
    <cfRule type="expression" dxfId="1721" priority="147">
      <formula>AND(Z207="",BA206=1)</formula>
    </cfRule>
  </conditionalFormatting>
  <conditionalFormatting sqref="J206:M206">
    <cfRule type="expression" dxfId="1720" priority="146">
      <formula>OR(F206=2,F206=3)</formula>
    </cfRule>
  </conditionalFormatting>
  <conditionalFormatting sqref="I207:P207">
    <cfRule type="expression" dxfId="1719" priority="145">
      <formula>OR(F206=2,F206=3)</formula>
    </cfRule>
  </conditionalFormatting>
  <conditionalFormatting sqref="Z209:AM209">
    <cfRule type="expression" dxfId="1718" priority="144">
      <formula>AND(Z209="",BA208=1)</formula>
    </cfRule>
  </conditionalFormatting>
  <conditionalFormatting sqref="J208:M208">
    <cfRule type="expression" dxfId="1717" priority="143">
      <formula>OR(F208=2,F208=3)</formula>
    </cfRule>
  </conditionalFormatting>
  <conditionalFormatting sqref="I209:P209">
    <cfRule type="expression" dxfId="1716" priority="142">
      <formula>OR(F208=2,F208=3)</formula>
    </cfRule>
  </conditionalFormatting>
  <conditionalFormatting sqref="Z211:AM211">
    <cfRule type="expression" dxfId="1715" priority="141">
      <formula>AND(Z211="",BA210=1)</formula>
    </cfRule>
  </conditionalFormatting>
  <conditionalFormatting sqref="J210:M210">
    <cfRule type="expression" dxfId="1714" priority="140">
      <formula>OR(F210=2,F210=3)</formula>
    </cfRule>
  </conditionalFormatting>
  <conditionalFormatting sqref="I211:P211">
    <cfRule type="expression" dxfId="1713" priority="139">
      <formula>OR(F210=2,F210=3)</formula>
    </cfRule>
  </conditionalFormatting>
  <conditionalFormatting sqref="Z213:AM213">
    <cfRule type="expression" dxfId="1712" priority="138">
      <formula>AND(Z213="",BA212=1)</formula>
    </cfRule>
  </conditionalFormatting>
  <conditionalFormatting sqref="J212:M212">
    <cfRule type="expression" dxfId="1711" priority="137">
      <formula>OR(F212=2,F212=3)</formula>
    </cfRule>
  </conditionalFormatting>
  <conditionalFormatting sqref="I213:P213">
    <cfRule type="expression" dxfId="1710" priority="136">
      <formula>OR(F212=2,F212=3)</formula>
    </cfRule>
  </conditionalFormatting>
  <conditionalFormatting sqref="Z99:AM99">
    <cfRule type="expression" dxfId="1709" priority="135">
      <formula>AND(Z99="",BA98=1)</formula>
    </cfRule>
  </conditionalFormatting>
  <conditionalFormatting sqref="J98:M98">
    <cfRule type="expression" dxfId="1708" priority="134">
      <formula>OR(F98=2,F98=3)</formula>
    </cfRule>
  </conditionalFormatting>
  <conditionalFormatting sqref="I99:P99">
    <cfRule type="expression" dxfId="1707" priority="133">
      <formula>OR(F98=2,F98=3)</formula>
    </cfRule>
  </conditionalFormatting>
  <conditionalFormatting sqref="Z101:AM101">
    <cfRule type="expression" dxfId="1706" priority="132">
      <formula>AND(Z101="",BA100=1)</formula>
    </cfRule>
  </conditionalFormatting>
  <conditionalFormatting sqref="J100:M100">
    <cfRule type="expression" dxfId="1705" priority="131">
      <formula>OR(F100=2,F100=3)</formula>
    </cfRule>
  </conditionalFormatting>
  <conditionalFormatting sqref="I101:P101">
    <cfRule type="expression" dxfId="1704" priority="130">
      <formula>OR(F100=2,F100=3)</formula>
    </cfRule>
  </conditionalFormatting>
  <conditionalFormatting sqref="Z103:AM103">
    <cfRule type="expression" dxfId="1703" priority="129">
      <formula>AND(Z103="",BA102=1)</formula>
    </cfRule>
  </conditionalFormatting>
  <conditionalFormatting sqref="J102:M102">
    <cfRule type="expression" dxfId="1702" priority="128">
      <formula>OR(F102=2,F102=3)</formula>
    </cfRule>
  </conditionalFormatting>
  <conditionalFormatting sqref="I103:P103">
    <cfRule type="expression" dxfId="1701" priority="127">
      <formula>OR(F102=2,F102=3)</formula>
    </cfRule>
  </conditionalFormatting>
  <conditionalFormatting sqref="Z105:AM105">
    <cfRule type="expression" dxfId="1700" priority="126">
      <formula>AND(Z105="",BA104=1)</formula>
    </cfRule>
  </conditionalFormatting>
  <conditionalFormatting sqref="J104:M104">
    <cfRule type="expression" dxfId="1699" priority="125">
      <formula>OR(F104=2,F104=3)</formula>
    </cfRule>
  </conditionalFormatting>
  <conditionalFormatting sqref="I105:P105">
    <cfRule type="expression" dxfId="1698" priority="124">
      <formula>OR(F104=2,F104=3)</formula>
    </cfRule>
  </conditionalFormatting>
  <conditionalFormatting sqref="Z107:AM107">
    <cfRule type="expression" dxfId="1697" priority="123">
      <formula>AND(Z107="",BA106=1)</formula>
    </cfRule>
  </conditionalFormatting>
  <conditionalFormatting sqref="J106:M106">
    <cfRule type="expression" dxfId="1696" priority="122">
      <formula>OR(F106=2,F106=3)</formula>
    </cfRule>
  </conditionalFormatting>
  <conditionalFormatting sqref="I107:P107">
    <cfRule type="expression" dxfId="1695" priority="121">
      <formula>OR(F106=2,F106=3)</formula>
    </cfRule>
  </conditionalFormatting>
  <conditionalFormatting sqref="Z109:AM109">
    <cfRule type="expression" dxfId="1694" priority="120">
      <formula>AND(Z109="",BA108=1)</formula>
    </cfRule>
  </conditionalFormatting>
  <conditionalFormatting sqref="J108:M108">
    <cfRule type="expression" dxfId="1693" priority="119">
      <formula>OR(F108=2,F108=3)</formula>
    </cfRule>
  </conditionalFormatting>
  <conditionalFormatting sqref="I109:P109">
    <cfRule type="expression" dxfId="1692" priority="118">
      <formula>OR(F108=2,F108=3)</formula>
    </cfRule>
  </conditionalFormatting>
  <conditionalFormatting sqref="Z111:AM111">
    <cfRule type="expression" dxfId="1691" priority="117">
      <formula>AND(Z111="",BA110=1)</formula>
    </cfRule>
  </conditionalFormatting>
  <conditionalFormatting sqref="J110:M110">
    <cfRule type="expression" dxfId="1690" priority="116">
      <formula>OR(F110=2,F110=3)</formula>
    </cfRule>
  </conditionalFormatting>
  <conditionalFormatting sqref="I111:P111">
    <cfRule type="expression" dxfId="1689" priority="115">
      <formula>OR(F110=2,F110=3)</formula>
    </cfRule>
  </conditionalFormatting>
  <conditionalFormatting sqref="Z113:AM113">
    <cfRule type="expression" dxfId="1688" priority="114">
      <formula>AND(Z113="",BA112=1)</formula>
    </cfRule>
  </conditionalFormatting>
  <conditionalFormatting sqref="J112:M112">
    <cfRule type="expression" dxfId="1687" priority="113">
      <formula>OR(F112=2,F112=3)</formula>
    </cfRule>
  </conditionalFormatting>
  <conditionalFormatting sqref="I113:P113">
    <cfRule type="expression" dxfId="1686" priority="112">
      <formula>OR(F112=2,F112=3)</formula>
    </cfRule>
  </conditionalFormatting>
  <conditionalFormatting sqref="Z115:AM115">
    <cfRule type="expression" dxfId="1685" priority="111">
      <formula>AND(Z115="",BA114=1)</formula>
    </cfRule>
  </conditionalFormatting>
  <conditionalFormatting sqref="J114:M114">
    <cfRule type="expression" dxfId="1684" priority="110">
      <formula>OR(F114=2,F114=3)</formula>
    </cfRule>
  </conditionalFormatting>
  <conditionalFormatting sqref="I115:P115">
    <cfRule type="expression" dxfId="1683" priority="109">
      <formula>OR(F114=2,F114=3)</formula>
    </cfRule>
  </conditionalFormatting>
  <conditionalFormatting sqref="Z117:AM117">
    <cfRule type="expression" dxfId="1682" priority="108">
      <formula>AND(Z117="",BA116=1)</formula>
    </cfRule>
  </conditionalFormatting>
  <conditionalFormatting sqref="J116:M116">
    <cfRule type="expression" dxfId="1681" priority="107">
      <formula>OR(F116=2,F116=3)</formula>
    </cfRule>
  </conditionalFormatting>
  <conditionalFormatting sqref="I117:P117">
    <cfRule type="expression" dxfId="1680" priority="106">
      <formula>OR(F116=2,F116=3)</formula>
    </cfRule>
  </conditionalFormatting>
  <conditionalFormatting sqref="Z119:AM119">
    <cfRule type="expression" dxfId="1679" priority="105">
      <formula>AND(Z119="",BA118=1)</formula>
    </cfRule>
  </conditionalFormatting>
  <conditionalFormatting sqref="J118:M118">
    <cfRule type="expression" dxfId="1678" priority="104">
      <formula>OR(F118=2,F118=3)</formula>
    </cfRule>
  </conditionalFormatting>
  <conditionalFormatting sqref="I119:P119">
    <cfRule type="expression" dxfId="1677" priority="103">
      <formula>OR(F118=2,F118=3)</formula>
    </cfRule>
  </conditionalFormatting>
  <conditionalFormatting sqref="Z121:AM121">
    <cfRule type="expression" dxfId="1676" priority="102">
      <formula>AND(Z121="",BA120=1)</formula>
    </cfRule>
  </conditionalFormatting>
  <conditionalFormatting sqref="J120:M120">
    <cfRule type="expression" dxfId="1675" priority="101">
      <formula>OR(F120=2,F120=3)</formula>
    </cfRule>
  </conditionalFormatting>
  <conditionalFormatting sqref="I121:P121">
    <cfRule type="expression" dxfId="1674" priority="100">
      <formula>OR(F120=2,F120=3)</formula>
    </cfRule>
  </conditionalFormatting>
  <conditionalFormatting sqref="Z123:AM123">
    <cfRule type="expression" dxfId="1673" priority="99">
      <formula>AND(Z123="",BA122=1)</formula>
    </cfRule>
  </conditionalFormatting>
  <conditionalFormatting sqref="J122:M122">
    <cfRule type="expression" dxfId="1672" priority="98">
      <formula>OR(F122=2,F122=3)</formula>
    </cfRule>
  </conditionalFormatting>
  <conditionalFormatting sqref="I123:P123">
    <cfRule type="expression" dxfId="1671" priority="97">
      <formula>OR(F122=2,F122=3)</formula>
    </cfRule>
  </conditionalFormatting>
  <conditionalFormatting sqref="Z125:AM125">
    <cfRule type="expression" dxfId="1670" priority="96">
      <formula>AND(Z125="",BA124=1)</formula>
    </cfRule>
  </conditionalFormatting>
  <conditionalFormatting sqref="J124:M124">
    <cfRule type="expression" dxfId="1669" priority="95">
      <formula>OR(F124=2,F124=3)</formula>
    </cfRule>
  </conditionalFormatting>
  <conditionalFormatting sqref="I125:P125">
    <cfRule type="expression" dxfId="1668" priority="94">
      <formula>OR(F124=2,F124=3)</formula>
    </cfRule>
  </conditionalFormatting>
  <conditionalFormatting sqref="Z127:AM127">
    <cfRule type="expression" dxfId="1667" priority="93">
      <formula>AND(Z127="",BA126=1)</formula>
    </cfRule>
  </conditionalFormatting>
  <conditionalFormatting sqref="J126:M126">
    <cfRule type="expression" dxfId="1666" priority="92">
      <formula>OR(F126=2,F126=3)</formula>
    </cfRule>
  </conditionalFormatting>
  <conditionalFormatting sqref="I127:P127">
    <cfRule type="expression" dxfId="1665" priority="91">
      <formula>OR(F126=2,F126=3)</formula>
    </cfRule>
  </conditionalFormatting>
  <conditionalFormatting sqref="Z142:AM142">
    <cfRule type="expression" dxfId="1664" priority="90">
      <formula>AND(Z142="",BA141=1)</formula>
    </cfRule>
  </conditionalFormatting>
  <conditionalFormatting sqref="J141:M141">
    <cfRule type="expression" dxfId="1663" priority="89">
      <formula>OR(F141=2,F141=3)</formula>
    </cfRule>
  </conditionalFormatting>
  <conditionalFormatting sqref="I142:P142">
    <cfRule type="expression" dxfId="1662" priority="88">
      <formula>OR(F141=2,F141=3)</formula>
    </cfRule>
  </conditionalFormatting>
  <conditionalFormatting sqref="Z144:AM144">
    <cfRule type="expression" dxfId="1661" priority="87">
      <formula>AND(Z144="",BA143=1)</formula>
    </cfRule>
  </conditionalFormatting>
  <conditionalFormatting sqref="J143:M143">
    <cfRule type="expression" dxfId="1660" priority="86">
      <formula>OR(F143=2,F143=3)</formula>
    </cfRule>
  </conditionalFormatting>
  <conditionalFormatting sqref="I144:P144">
    <cfRule type="expression" dxfId="1659" priority="85">
      <formula>OR(F143=2,F143=3)</formula>
    </cfRule>
  </conditionalFormatting>
  <conditionalFormatting sqref="Z146:AM146">
    <cfRule type="expression" dxfId="1658" priority="84">
      <formula>AND(Z146="",BA145=1)</formula>
    </cfRule>
  </conditionalFormatting>
  <conditionalFormatting sqref="J145:M145">
    <cfRule type="expression" dxfId="1657" priority="83">
      <formula>OR(F145=2,F145=3)</formula>
    </cfRule>
  </conditionalFormatting>
  <conditionalFormatting sqref="I146:P146">
    <cfRule type="expression" dxfId="1656" priority="82">
      <formula>OR(F145=2,F145=3)</formula>
    </cfRule>
  </conditionalFormatting>
  <conditionalFormatting sqref="Z148:AM148">
    <cfRule type="expression" dxfId="1655" priority="81">
      <formula>AND(Z148="",BA147=1)</formula>
    </cfRule>
  </conditionalFormatting>
  <conditionalFormatting sqref="J147:M147">
    <cfRule type="expression" dxfId="1654" priority="80">
      <formula>OR(F147=2,F147=3)</formula>
    </cfRule>
  </conditionalFormatting>
  <conditionalFormatting sqref="I148:P148">
    <cfRule type="expression" dxfId="1653" priority="79">
      <formula>OR(F147=2,F147=3)</formula>
    </cfRule>
  </conditionalFormatting>
  <conditionalFormatting sqref="Z150:AM150">
    <cfRule type="expression" dxfId="1652" priority="78">
      <formula>AND(Z150="",BA149=1)</formula>
    </cfRule>
  </conditionalFormatting>
  <conditionalFormatting sqref="J149:M149">
    <cfRule type="expression" dxfId="1651" priority="77">
      <formula>OR(F149=2,F149=3)</formula>
    </cfRule>
  </conditionalFormatting>
  <conditionalFormatting sqref="I150:P150">
    <cfRule type="expression" dxfId="1650" priority="76">
      <formula>OR(F149=2,F149=3)</formula>
    </cfRule>
  </conditionalFormatting>
  <conditionalFormatting sqref="Z152:AM152">
    <cfRule type="expression" dxfId="1649" priority="75">
      <formula>AND(Z152="",BA151=1)</formula>
    </cfRule>
  </conditionalFormatting>
  <conditionalFormatting sqref="J151:M151">
    <cfRule type="expression" dxfId="1648" priority="74">
      <formula>OR(F151=2,F151=3)</formula>
    </cfRule>
  </conditionalFormatting>
  <conditionalFormatting sqref="I152:P152">
    <cfRule type="expression" dxfId="1647" priority="73">
      <formula>OR(F151=2,F151=3)</formula>
    </cfRule>
  </conditionalFormatting>
  <conditionalFormatting sqref="Z154:AM154">
    <cfRule type="expression" dxfId="1646" priority="72">
      <formula>AND(Z154="",BA153=1)</formula>
    </cfRule>
  </conditionalFormatting>
  <conditionalFormatting sqref="J153:M153">
    <cfRule type="expression" dxfId="1645" priority="71">
      <formula>OR(F153=2,F153=3)</formula>
    </cfRule>
  </conditionalFormatting>
  <conditionalFormatting sqref="I154:P154">
    <cfRule type="expression" dxfId="1644" priority="70">
      <formula>OR(F153=2,F153=3)</formula>
    </cfRule>
  </conditionalFormatting>
  <conditionalFormatting sqref="Z156:AM156">
    <cfRule type="expression" dxfId="1643" priority="69">
      <formula>AND(Z156="",BA155=1)</formula>
    </cfRule>
  </conditionalFormatting>
  <conditionalFormatting sqref="J155:M155">
    <cfRule type="expression" dxfId="1642" priority="68">
      <formula>OR(F155=2,F155=3)</formula>
    </cfRule>
  </conditionalFormatting>
  <conditionalFormatting sqref="I156:P156">
    <cfRule type="expression" dxfId="1641" priority="67">
      <formula>OR(F155=2,F155=3)</formula>
    </cfRule>
  </conditionalFormatting>
  <conditionalFormatting sqref="Z158:AM158">
    <cfRule type="expression" dxfId="1640" priority="66">
      <formula>AND(Z158="",BA157=1)</formula>
    </cfRule>
  </conditionalFormatting>
  <conditionalFormatting sqref="J157:M157">
    <cfRule type="expression" dxfId="1639" priority="65">
      <formula>OR(F157=2,F157=3)</formula>
    </cfRule>
  </conditionalFormatting>
  <conditionalFormatting sqref="I158:P158">
    <cfRule type="expression" dxfId="1638" priority="64">
      <formula>OR(F157=2,F157=3)</formula>
    </cfRule>
  </conditionalFormatting>
  <conditionalFormatting sqref="Z160:AM160">
    <cfRule type="expression" dxfId="1637" priority="63">
      <formula>AND(Z160="",BA159=1)</formula>
    </cfRule>
  </conditionalFormatting>
  <conditionalFormatting sqref="J159:M159">
    <cfRule type="expression" dxfId="1636" priority="62">
      <formula>OR(F159=2,F159=3)</formula>
    </cfRule>
  </conditionalFormatting>
  <conditionalFormatting sqref="I160:P160">
    <cfRule type="expression" dxfId="1635" priority="61">
      <formula>OR(F159=2,F159=3)</formula>
    </cfRule>
  </conditionalFormatting>
  <conditionalFormatting sqref="Z162:AM162">
    <cfRule type="expression" dxfId="1634" priority="60">
      <formula>AND(Z162="",BA161=1)</formula>
    </cfRule>
  </conditionalFormatting>
  <conditionalFormatting sqref="J161:M161">
    <cfRule type="expression" dxfId="1633" priority="59">
      <formula>OR(F161=2,F161=3)</formula>
    </cfRule>
  </conditionalFormatting>
  <conditionalFormatting sqref="I162:P162">
    <cfRule type="expression" dxfId="1632" priority="58">
      <formula>OR(F161=2,F161=3)</formula>
    </cfRule>
  </conditionalFormatting>
  <conditionalFormatting sqref="Z164:AM164">
    <cfRule type="expression" dxfId="1631" priority="57">
      <formula>AND(Z164="",BA163=1)</formula>
    </cfRule>
  </conditionalFormatting>
  <conditionalFormatting sqref="J163:M163">
    <cfRule type="expression" dxfId="1630" priority="56">
      <formula>OR(F163=2,F163=3)</formula>
    </cfRule>
  </conditionalFormatting>
  <conditionalFormatting sqref="I164:P164">
    <cfRule type="expression" dxfId="1629" priority="55">
      <formula>OR(F163=2,F163=3)</formula>
    </cfRule>
  </conditionalFormatting>
  <conditionalFormatting sqref="Z166:AM166">
    <cfRule type="expression" dxfId="1628" priority="54">
      <formula>AND(Z166="",BA165=1)</formula>
    </cfRule>
  </conditionalFormatting>
  <conditionalFormatting sqref="J165:M165">
    <cfRule type="expression" dxfId="1627" priority="53">
      <formula>OR(F165=2,F165=3)</formula>
    </cfRule>
  </conditionalFormatting>
  <conditionalFormatting sqref="I166:P166">
    <cfRule type="expression" dxfId="1626" priority="52">
      <formula>OR(F165=2,F165=3)</formula>
    </cfRule>
  </conditionalFormatting>
  <conditionalFormatting sqref="Z168:AM168">
    <cfRule type="expression" dxfId="1625" priority="51">
      <formula>AND(Z168="",BA167=1)</formula>
    </cfRule>
  </conditionalFormatting>
  <conditionalFormatting sqref="J167:M167">
    <cfRule type="expression" dxfId="1624" priority="50">
      <formula>OR(F167=2,F167=3)</formula>
    </cfRule>
  </conditionalFormatting>
  <conditionalFormatting sqref="I168:P168">
    <cfRule type="expression" dxfId="1623" priority="49">
      <formula>OR(F167=2,F167=3)</formula>
    </cfRule>
  </conditionalFormatting>
  <conditionalFormatting sqref="Z170:AM170">
    <cfRule type="expression" dxfId="1622" priority="48">
      <formula>AND(Z170="",BA169=1)</formula>
    </cfRule>
  </conditionalFormatting>
  <conditionalFormatting sqref="J169:M169">
    <cfRule type="expression" dxfId="1621" priority="47">
      <formula>OR(F169=2,F169=3)</formula>
    </cfRule>
  </conditionalFormatting>
  <conditionalFormatting sqref="I170:P170">
    <cfRule type="expression" dxfId="1620" priority="46">
      <formula>OR(F169=2,F169=3)</formula>
    </cfRule>
  </conditionalFormatting>
  <conditionalFormatting sqref="Z56:AM56">
    <cfRule type="expression" dxfId="1619" priority="45">
      <formula>AND(Z56="",BA55=1)</formula>
    </cfRule>
  </conditionalFormatting>
  <conditionalFormatting sqref="J55:M55">
    <cfRule type="expression" dxfId="1618" priority="44">
      <formula>OR(F55=2,F55=3)</formula>
    </cfRule>
  </conditionalFormatting>
  <conditionalFormatting sqref="I56:P56">
    <cfRule type="expression" dxfId="1617" priority="43">
      <formula>OR(F55=2,F55=3)</formula>
    </cfRule>
  </conditionalFormatting>
  <conditionalFormatting sqref="Z58:AM58">
    <cfRule type="expression" dxfId="1616" priority="42">
      <formula>AND(Z58="",BA57=1)</formula>
    </cfRule>
  </conditionalFormatting>
  <conditionalFormatting sqref="J57:M57">
    <cfRule type="expression" dxfId="1615" priority="41">
      <formula>OR(F57=2,F57=3)</formula>
    </cfRule>
  </conditionalFormatting>
  <conditionalFormatting sqref="I58:P58">
    <cfRule type="expression" dxfId="1614" priority="40">
      <formula>OR(F57=2,F57=3)</formula>
    </cfRule>
  </conditionalFormatting>
  <conditionalFormatting sqref="Z60:AM60">
    <cfRule type="expression" dxfId="1613" priority="39">
      <formula>AND(Z60="",BA59=1)</formula>
    </cfRule>
  </conditionalFormatting>
  <conditionalFormatting sqref="J59:M59">
    <cfRule type="expression" dxfId="1612" priority="38">
      <formula>OR(F59=2,F59=3)</formula>
    </cfRule>
  </conditionalFormatting>
  <conditionalFormatting sqref="I60:P60">
    <cfRule type="expression" dxfId="1611" priority="37">
      <formula>OR(F59=2,F59=3)</formula>
    </cfRule>
  </conditionalFormatting>
  <conditionalFormatting sqref="Z62:AM62">
    <cfRule type="expression" dxfId="1610" priority="36">
      <formula>AND(Z62="",BA61=1)</formula>
    </cfRule>
  </conditionalFormatting>
  <conditionalFormatting sqref="J61:M61">
    <cfRule type="expression" dxfId="1609" priority="35">
      <formula>OR(F61=2,F61=3)</formula>
    </cfRule>
  </conditionalFormatting>
  <conditionalFormatting sqref="I62:P62">
    <cfRule type="expression" dxfId="1608" priority="34">
      <formula>OR(F61=2,F61=3)</formula>
    </cfRule>
  </conditionalFormatting>
  <conditionalFormatting sqref="Z64:AM64">
    <cfRule type="expression" dxfId="1607" priority="33">
      <formula>AND(Z64="",BA63=1)</formula>
    </cfRule>
  </conditionalFormatting>
  <conditionalFormatting sqref="J63:M63">
    <cfRule type="expression" dxfId="1606" priority="32">
      <formula>OR(F63=2,F63=3)</formula>
    </cfRule>
  </conditionalFormatting>
  <conditionalFormatting sqref="I64:P64">
    <cfRule type="expression" dxfId="1605" priority="31">
      <formula>OR(F63=2,F63=3)</formula>
    </cfRule>
  </conditionalFormatting>
  <conditionalFormatting sqref="Z66:AM66">
    <cfRule type="expression" dxfId="1604" priority="30">
      <formula>AND(Z66="",BA65=1)</formula>
    </cfRule>
  </conditionalFormatting>
  <conditionalFormatting sqref="J65:M65">
    <cfRule type="expression" dxfId="1603" priority="29">
      <formula>OR(F65=2,F65=3)</formula>
    </cfRule>
  </conditionalFormatting>
  <conditionalFormatting sqref="I66:P66">
    <cfRule type="expression" dxfId="1602" priority="28">
      <formula>OR(F65=2,F65=3)</formula>
    </cfRule>
  </conditionalFormatting>
  <conditionalFormatting sqref="Z68:AM68">
    <cfRule type="expression" dxfId="1601" priority="27">
      <formula>AND(Z68="",BA67=1)</formula>
    </cfRule>
  </conditionalFormatting>
  <conditionalFormatting sqref="J67:M67">
    <cfRule type="expression" dxfId="1600" priority="26">
      <formula>OR(F67=2,F67=3)</formula>
    </cfRule>
  </conditionalFormatting>
  <conditionalFormatting sqref="I68:P68">
    <cfRule type="expression" dxfId="1599" priority="25">
      <formula>OR(F67=2,F67=3)</formula>
    </cfRule>
  </conditionalFormatting>
  <conditionalFormatting sqref="Z70:AM70">
    <cfRule type="expression" dxfId="1598" priority="24">
      <formula>AND(Z70="",BA69=1)</formula>
    </cfRule>
  </conditionalFormatting>
  <conditionalFormatting sqref="J69:M69">
    <cfRule type="expression" dxfId="1597" priority="23">
      <formula>OR(F69=2,F69=3)</formula>
    </cfRule>
  </conditionalFormatting>
  <conditionalFormatting sqref="I70:P70">
    <cfRule type="expression" dxfId="1596" priority="22">
      <formula>OR(F69=2,F69=3)</formula>
    </cfRule>
  </conditionalFormatting>
  <conditionalFormatting sqref="Z72:AM72">
    <cfRule type="expression" dxfId="1595" priority="21">
      <formula>AND(Z72="",BA71=1)</formula>
    </cfRule>
  </conditionalFormatting>
  <conditionalFormatting sqref="J71:M71">
    <cfRule type="expression" dxfId="1594" priority="20">
      <formula>OR(F71=2,F71=3)</formula>
    </cfRule>
  </conditionalFormatting>
  <conditionalFormatting sqref="I72:P72">
    <cfRule type="expression" dxfId="1593" priority="19">
      <formula>OR(F71=2,F71=3)</formula>
    </cfRule>
  </conditionalFormatting>
  <conditionalFormatting sqref="Z74:AM74">
    <cfRule type="expression" dxfId="1592" priority="18">
      <formula>AND(Z74="",BA73=1)</formula>
    </cfRule>
  </conditionalFormatting>
  <conditionalFormatting sqref="J73:M73">
    <cfRule type="expression" dxfId="1591" priority="17">
      <formula>OR(F73=2,F73=3)</formula>
    </cfRule>
  </conditionalFormatting>
  <conditionalFormatting sqref="I74:P74">
    <cfRule type="expression" dxfId="1590" priority="16">
      <formula>OR(F73=2,F73=3)</formula>
    </cfRule>
  </conditionalFormatting>
  <conditionalFormatting sqref="Z76:AM76">
    <cfRule type="expression" dxfId="1589" priority="15">
      <formula>AND(Z76="",BA75=1)</formula>
    </cfRule>
  </conditionalFormatting>
  <conditionalFormatting sqref="J75:M75">
    <cfRule type="expression" dxfId="1588" priority="14">
      <formula>OR(F75=2,F75=3)</formula>
    </cfRule>
  </conditionalFormatting>
  <conditionalFormatting sqref="I76:P76">
    <cfRule type="expression" dxfId="1587" priority="13">
      <formula>OR(F75=2,F75=3)</formula>
    </cfRule>
  </conditionalFormatting>
  <conditionalFormatting sqref="Z78:AM78">
    <cfRule type="expression" dxfId="1586" priority="12">
      <formula>AND(Z78="",BA77=1)</formula>
    </cfRule>
  </conditionalFormatting>
  <conditionalFormatting sqref="J77:M77">
    <cfRule type="expression" dxfId="1585" priority="11">
      <formula>OR(F77=2,F77=3)</formula>
    </cfRule>
  </conditionalFormatting>
  <conditionalFormatting sqref="I78:P78">
    <cfRule type="expression" dxfId="1584" priority="10">
      <formula>OR(F77=2,F77=3)</formula>
    </cfRule>
  </conditionalFormatting>
  <conditionalFormatting sqref="Z80:AM80">
    <cfRule type="expression" dxfId="1583" priority="9">
      <formula>AND(Z80="",BA79=1)</formula>
    </cfRule>
  </conditionalFormatting>
  <conditionalFormatting sqref="J79:M79">
    <cfRule type="expression" dxfId="1582" priority="8">
      <formula>OR(F79=2,F79=3)</formula>
    </cfRule>
  </conditionalFormatting>
  <conditionalFormatting sqref="I80:P80">
    <cfRule type="expression" dxfId="1581" priority="7">
      <formula>OR(F79=2,F79=3)</formula>
    </cfRule>
  </conditionalFormatting>
  <conditionalFormatting sqref="Z82:AM82">
    <cfRule type="expression" dxfId="1580" priority="6">
      <formula>AND(Z82="",BA81=1)</formula>
    </cfRule>
  </conditionalFormatting>
  <conditionalFormatting sqref="J81:M81">
    <cfRule type="expression" dxfId="1579" priority="5">
      <formula>OR(F81=2,F81=3)</formula>
    </cfRule>
  </conditionalFormatting>
  <conditionalFormatting sqref="I82:P82">
    <cfRule type="expression" dxfId="1578" priority="4">
      <formula>OR(F81=2,F81=3)</formula>
    </cfRule>
  </conditionalFormatting>
  <conditionalFormatting sqref="Z84:AM84">
    <cfRule type="expression" dxfId="1577" priority="3">
      <formula>AND(Z84="",BA83=1)</formula>
    </cfRule>
  </conditionalFormatting>
  <conditionalFormatting sqref="J83:M83">
    <cfRule type="expression" dxfId="1576" priority="2">
      <formula>OR(F83=2,F83=3)</formula>
    </cfRule>
  </conditionalFormatting>
  <conditionalFormatting sqref="I84:P84">
    <cfRule type="expression" dxfId="157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C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C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C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C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C00-000004000000}">
      <formula1>"1,2,3"</formula1>
    </dataValidation>
    <dataValidation type="whole" imeMode="off" allowBlank="1" showInputMessage="1" showErrorMessage="1" error="1~31までの数字をご入力ください。" sqref="B141:C170 B12:C41 B184:C213 B98:C127 B55:C84" xr:uid="{00000000-0002-0000-1C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C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C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C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C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C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pageSetUpPr fitToPage="1"/>
  </sheetPr>
  <dimension ref="A1:AF37"/>
  <sheetViews>
    <sheetView view="pageBreakPreview" zoomScaleNormal="100" zoomScaleSheetLayoutView="100" workbookViewId="0">
      <pane ySplit="7" topLeftCell="A8" activePane="bottomLeft" state="frozen"/>
      <selection pane="bottomLeft" activeCell="G3" sqref="G3:H3"/>
    </sheetView>
  </sheetViews>
  <sheetFormatPr defaultColWidth="5" defaultRowHeight="18.75" customHeight="1"/>
  <cols>
    <col min="1" max="1" width="5" style="12" customWidth="1"/>
    <col min="2" max="2" width="5" style="12"/>
    <col min="3" max="3" width="5" style="17"/>
    <col min="4" max="4" width="5" style="17" customWidth="1"/>
    <col min="5" max="5" width="5" style="17"/>
    <col min="6" max="11" width="5" style="12"/>
    <col min="12" max="13" width="5" style="14"/>
    <col min="14" max="18" width="5" style="12"/>
    <col min="19" max="19" width="5" style="12" customWidth="1"/>
    <col min="20" max="25" width="5" style="12"/>
    <col min="26" max="26" width="5" style="12" customWidth="1"/>
    <col min="27" max="27" width="5" style="12"/>
    <col min="28" max="28" width="16.875" style="12" customWidth="1"/>
    <col min="29" max="29" width="2.25" style="11" customWidth="1"/>
    <col min="30" max="30" width="7" style="35" hidden="1" customWidth="1"/>
    <col min="31" max="32" width="6.875" style="34" hidden="1" customWidth="1"/>
    <col min="33" max="16384" width="5" style="11"/>
  </cols>
  <sheetData>
    <row r="1" spans="1:32" ht="36" customHeight="1">
      <c r="A1" s="159" t="s">
        <v>300</v>
      </c>
      <c r="B1" s="159"/>
      <c r="C1" s="159"/>
      <c r="D1" s="159"/>
      <c r="E1" s="159"/>
      <c r="F1" s="159"/>
      <c r="G1" s="159"/>
      <c r="H1" s="159"/>
      <c r="I1" s="159"/>
      <c r="J1" s="159"/>
      <c r="K1" s="159"/>
      <c r="L1" s="159"/>
      <c r="M1" s="159"/>
      <c r="N1" s="159"/>
      <c r="O1" s="160" t="s">
        <v>303</v>
      </c>
      <c r="P1" s="160"/>
      <c r="Q1" s="160"/>
      <c r="R1" s="160"/>
      <c r="S1" s="160"/>
      <c r="T1" s="160"/>
      <c r="U1" s="160"/>
      <c r="V1" s="160"/>
      <c r="W1" s="160"/>
      <c r="X1" s="160"/>
      <c r="Y1" s="160"/>
      <c r="Z1" s="160"/>
      <c r="AA1" s="160"/>
      <c r="AB1" s="114"/>
    </row>
    <row r="2" spans="1:32" ht="11.25" customHeight="1">
      <c r="B2" s="34"/>
      <c r="C2" s="13"/>
      <c r="D2" s="13"/>
      <c r="E2" s="13"/>
    </row>
    <row r="3" spans="1:32" ht="18" customHeight="1">
      <c r="B3" s="35"/>
      <c r="C3" s="143" t="s">
        <v>64</v>
      </c>
      <c r="D3" s="144"/>
      <c r="E3" s="144"/>
      <c r="F3" s="144"/>
      <c r="G3" s="158"/>
      <c r="H3" s="158"/>
      <c r="I3" s="31" t="s">
        <v>65</v>
      </c>
      <c r="J3" s="110"/>
      <c r="K3" s="16" t="s">
        <v>66</v>
      </c>
      <c r="L3" s="12"/>
      <c r="M3" s="143" t="s">
        <v>35</v>
      </c>
      <c r="N3" s="144"/>
      <c r="O3" s="144"/>
      <c r="P3" s="144"/>
      <c r="Q3" s="158"/>
      <c r="R3" s="158"/>
      <c r="S3" s="15" t="s">
        <v>65</v>
      </c>
      <c r="T3" s="110"/>
      <c r="U3" s="16" t="s">
        <v>66</v>
      </c>
      <c r="X3" s="34"/>
      <c r="Y3" s="34"/>
      <c r="Z3" s="34"/>
      <c r="AA3" s="38"/>
      <c r="AB3" s="38"/>
      <c r="AE3" s="70" t="str">
        <f>IFERROR(DATEVALUE(G3&amp;I3&amp;J3&amp;K3&amp;1&amp;"日"),"")</f>
        <v/>
      </c>
      <c r="AF3" s="70" t="str">
        <f>IFERROR(DATEVALUE(Q3&amp;S3&amp;T3&amp;U3&amp;1&amp;"日"),"")</f>
        <v/>
      </c>
    </row>
    <row r="4" spans="1:32" ht="11.25" customHeight="1"/>
    <row r="5" spans="1:32" s="12" customFormat="1" ht="37.5" customHeight="1">
      <c r="A5" s="161" t="s">
        <v>70</v>
      </c>
      <c r="B5" s="32" t="s">
        <v>91</v>
      </c>
      <c r="C5" s="168" t="s">
        <v>36</v>
      </c>
      <c r="D5" s="169"/>
      <c r="E5" s="170"/>
      <c r="F5" s="163" t="s">
        <v>51</v>
      </c>
      <c r="G5" s="165"/>
      <c r="H5" s="164"/>
      <c r="I5" s="163" t="s">
        <v>52</v>
      </c>
      <c r="J5" s="165"/>
      <c r="K5" s="165"/>
      <c r="L5" s="166" t="s">
        <v>53</v>
      </c>
      <c r="M5" s="167"/>
      <c r="N5" s="8" t="s">
        <v>57</v>
      </c>
      <c r="O5" s="163" t="s">
        <v>54</v>
      </c>
      <c r="P5" s="165"/>
      <c r="Q5" s="165"/>
      <c r="R5" s="164"/>
      <c r="S5" s="163" t="s">
        <v>58</v>
      </c>
      <c r="T5" s="164"/>
      <c r="U5" s="163" t="s">
        <v>89</v>
      </c>
      <c r="V5" s="164"/>
      <c r="W5" s="179" t="s">
        <v>55</v>
      </c>
      <c r="X5" s="179"/>
      <c r="Y5" s="179"/>
      <c r="Z5" s="179" t="s">
        <v>59</v>
      </c>
      <c r="AA5" s="179"/>
      <c r="AB5" s="115" t="s">
        <v>322</v>
      </c>
      <c r="AD5" s="35"/>
      <c r="AE5" s="35"/>
      <c r="AF5" s="35"/>
    </row>
    <row r="6" spans="1:32" ht="39" customHeight="1">
      <c r="A6" s="162"/>
      <c r="B6" s="10" t="s">
        <v>104</v>
      </c>
      <c r="C6" s="176" t="s">
        <v>96</v>
      </c>
      <c r="D6" s="177"/>
      <c r="E6" s="178"/>
      <c r="F6" s="171" t="s">
        <v>270</v>
      </c>
      <c r="G6" s="172"/>
      <c r="H6" s="173"/>
      <c r="I6" s="171" t="s">
        <v>269</v>
      </c>
      <c r="J6" s="172"/>
      <c r="K6" s="172"/>
      <c r="L6" s="174" t="s">
        <v>274</v>
      </c>
      <c r="M6" s="175"/>
      <c r="N6" s="9" t="s">
        <v>268</v>
      </c>
      <c r="O6" s="171" t="s">
        <v>60</v>
      </c>
      <c r="P6" s="172"/>
      <c r="Q6" s="172"/>
      <c r="R6" s="173"/>
      <c r="S6" s="171" t="s">
        <v>69</v>
      </c>
      <c r="T6" s="173"/>
      <c r="U6" s="171" t="s">
        <v>88</v>
      </c>
      <c r="V6" s="173"/>
      <c r="W6" s="180" t="s">
        <v>298</v>
      </c>
      <c r="X6" s="180"/>
      <c r="Y6" s="180"/>
      <c r="Z6" s="180" t="s">
        <v>68</v>
      </c>
      <c r="AA6" s="180"/>
      <c r="AB6" s="116" t="s">
        <v>321</v>
      </c>
    </row>
    <row r="7" spans="1:32" ht="18.75" customHeight="1">
      <c r="A7" s="7" t="s">
        <v>67</v>
      </c>
      <c r="B7" s="33">
        <v>1</v>
      </c>
      <c r="C7" s="181" t="s">
        <v>56</v>
      </c>
      <c r="D7" s="182"/>
      <c r="E7" s="183"/>
      <c r="F7" s="184" t="s">
        <v>97</v>
      </c>
      <c r="G7" s="185"/>
      <c r="H7" s="186"/>
      <c r="I7" s="184" t="s">
        <v>276</v>
      </c>
      <c r="J7" s="185"/>
      <c r="K7" s="185"/>
      <c r="L7" s="187">
        <v>41456</v>
      </c>
      <c r="M7" s="188"/>
      <c r="N7" s="30" t="str">
        <f t="shared" ref="N7:N37" si="0">IFERROR(IF(L7="","",DATEDIF(L7,$AE$3,"Y")),"")</f>
        <v/>
      </c>
      <c r="O7" s="184" t="s">
        <v>79</v>
      </c>
      <c r="P7" s="185"/>
      <c r="Q7" s="185"/>
      <c r="R7" s="186"/>
      <c r="S7" s="154">
        <v>23</v>
      </c>
      <c r="T7" s="155"/>
      <c r="U7" s="156" t="s">
        <v>90</v>
      </c>
      <c r="V7" s="157"/>
      <c r="W7" s="142" t="str">
        <f>IF(U7="10%","課税世帯",IF(U7="0%","非課税世帯",IF(U7="0円","生活保護世帯","")))</f>
        <v>課税世帯</v>
      </c>
      <c r="X7" s="142"/>
      <c r="Y7" s="142"/>
      <c r="Z7" s="153">
        <v>23</v>
      </c>
      <c r="AA7" s="153"/>
      <c r="AB7" s="113"/>
      <c r="AD7" s="71" t="s">
        <v>98</v>
      </c>
    </row>
    <row r="8" spans="1:32" ht="18.75" customHeight="1">
      <c r="A8" s="7">
        <v>1</v>
      </c>
      <c r="B8" s="111"/>
      <c r="C8" s="145"/>
      <c r="D8" s="146"/>
      <c r="E8" s="147"/>
      <c r="F8" s="148"/>
      <c r="G8" s="149"/>
      <c r="H8" s="150"/>
      <c r="I8" s="148"/>
      <c r="J8" s="149"/>
      <c r="K8" s="149"/>
      <c r="L8" s="151"/>
      <c r="M8" s="152"/>
      <c r="N8" s="30" t="str">
        <f t="shared" si="0"/>
        <v/>
      </c>
      <c r="O8" s="148"/>
      <c r="P8" s="149"/>
      <c r="Q8" s="149"/>
      <c r="R8" s="150"/>
      <c r="S8" s="138"/>
      <c r="T8" s="139"/>
      <c r="U8" s="140"/>
      <c r="V8" s="141"/>
      <c r="W8" s="142" t="str">
        <f t="shared" ref="W8" si="1">IF(U8="10%","課税世帯",IF(U8="0%","非課税世帯",IF(U8="0円","生活保護世帯","")))</f>
        <v/>
      </c>
      <c r="X8" s="142"/>
      <c r="Y8" s="142"/>
      <c r="Z8" s="138"/>
      <c r="AA8" s="139"/>
      <c r="AB8" s="117"/>
      <c r="AD8" s="71" t="str">
        <f>IF(B8,ROW(A8),"")</f>
        <v/>
      </c>
    </row>
    <row r="9" spans="1:32" ht="18.75" customHeight="1">
      <c r="A9" s="7">
        <v>2</v>
      </c>
      <c r="B9" s="111"/>
      <c r="C9" s="145"/>
      <c r="D9" s="146"/>
      <c r="E9" s="147"/>
      <c r="F9" s="148"/>
      <c r="G9" s="149"/>
      <c r="H9" s="150"/>
      <c r="I9" s="148"/>
      <c r="J9" s="149"/>
      <c r="K9" s="149"/>
      <c r="L9" s="151"/>
      <c r="M9" s="152"/>
      <c r="N9" s="30" t="str">
        <f t="shared" si="0"/>
        <v/>
      </c>
      <c r="O9" s="148"/>
      <c r="P9" s="149"/>
      <c r="Q9" s="149"/>
      <c r="R9" s="150"/>
      <c r="S9" s="138"/>
      <c r="T9" s="139"/>
      <c r="U9" s="140"/>
      <c r="V9" s="141"/>
      <c r="W9" s="142" t="str">
        <f t="shared" ref="W9:W13" si="2">IF(U9="10%","課税世帯",IF(U9="0%","非課税世帯",IF(U9="0円","生活保護世帯","")))</f>
        <v/>
      </c>
      <c r="X9" s="142"/>
      <c r="Y9" s="142"/>
      <c r="Z9" s="138"/>
      <c r="AA9" s="139"/>
      <c r="AB9" s="117"/>
      <c r="AD9" s="71" t="str">
        <f t="shared" ref="AD9:AD37" si="3">IF(B9,ROW(A9),"")</f>
        <v/>
      </c>
    </row>
    <row r="10" spans="1:32" ht="18.75" customHeight="1">
      <c r="A10" s="7">
        <v>3</v>
      </c>
      <c r="B10" s="111"/>
      <c r="C10" s="145"/>
      <c r="D10" s="146"/>
      <c r="E10" s="147"/>
      <c r="F10" s="148"/>
      <c r="G10" s="149"/>
      <c r="H10" s="150"/>
      <c r="I10" s="148"/>
      <c r="J10" s="149"/>
      <c r="K10" s="149"/>
      <c r="L10" s="151"/>
      <c r="M10" s="152"/>
      <c r="N10" s="30" t="str">
        <f t="shared" si="0"/>
        <v/>
      </c>
      <c r="O10" s="148"/>
      <c r="P10" s="149"/>
      <c r="Q10" s="149"/>
      <c r="R10" s="150"/>
      <c r="S10" s="138"/>
      <c r="T10" s="139"/>
      <c r="U10" s="140"/>
      <c r="V10" s="141"/>
      <c r="W10" s="142" t="str">
        <f t="shared" si="2"/>
        <v/>
      </c>
      <c r="X10" s="142"/>
      <c r="Y10" s="142"/>
      <c r="Z10" s="138"/>
      <c r="AA10" s="139"/>
      <c r="AB10" s="117"/>
      <c r="AD10" s="71" t="str">
        <f t="shared" si="3"/>
        <v/>
      </c>
    </row>
    <row r="11" spans="1:32" ht="18.75" customHeight="1">
      <c r="A11" s="7">
        <v>4</v>
      </c>
      <c r="B11" s="111"/>
      <c r="C11" s="145"/>
      <c r="D11" s="146"/>
      <c r="E11" s="147"/>
      <c r="F11" s="148"/>
      <c r="G11" s="149"/>
      <c r="H11" s="150"/>
      <c r="I11" s="148"/>
      <c r="J11" s="149"/>
      <c r="K11" s="149"/>
      <c r="L11" s="151"/>
      <c r="M11" s="152"/>
      <c r="N11" s="30" t="str">
        <f t="shared" si="0"/>
        <v/>
      </c>
      <c r="O11" s="148"/>
      <c r="P11" s="149"/>
      <c r="Q11" s="149"/>
      <c r="R11" s="150"/>
      <c r="S11" s="138"/>
      <c r="T11" s="139"/>
      <c r="U11" s="140"/>
      <c r="V11" s="141"/>
      <c r="W11" s="142" t="str">
        <f t="shared" si="2"/>
        <v/>
      </c>
      <c r="X11" s="142"/>
      <c r="Y11" s="142"/>
      <c r="Z11" s="138"/>
      <c r="AA11" s="139"/>
      <c r="AB11" s="117"/>
      <c r="AD11" s="71" t="str">
        <f t="shared" si="3"/>
        <v/>
      </c>
    </row>
    <row r="12" spans="1:32" ht="18.75" customHeight="1">
      <c r="A12" s="7">
        <v>5</v>
      </c>
      <c r="B12" s="111"/>
      <c r="C12" s="145"/>
      <c r="D12" s="146"/>
      <c r="E12" s="147"/>
      <c r="F12" s="148"/>
      <c r="G12" s="149"/>
      <c r="H12" s="150"/>
      <c r="I12" s="148"/>
      <c r="J12" s="149"/>
      <c r="K12" s="149"/>
      <c r="L12" s="151"/>
      <c r="M12" s="152"/>
      <c r="N12" s="30" t="str">
        <f t="shared" si="0"/>
        <v/>
      </c>
      <c r="O12" s="148"/>
      <c r="P12" s="149"/>
      <c r="Q12" s="149"/>
      <c r="R12" s="150"/>
      <c r="S12" s="138"/>
      <c r="T12" s="139"/>
      <c r="U12" s="140"/>
      <c r="V12" s="141"/>
      <c r="W12" s="142" t="str">
        <f t="shared" si="2"/>
        <v/>
      </c>
      <c r="X12" s="142"/>
      <c r="Y12" s="142"/>
      <c r="Z12" s="138"/>
      <c r="AA12" s="139"/>
      <c r="AB12" s="117"/>
      <c r="AD12" s="71" t="str">
        <f t="shared" si="3"/>
        <v/>
      </c>
    </row>
    <row r="13" spans="1:32" ht="18.75" customHeight="1">
      <c r="A13" s="7">
        <v>6</v>
      </c>
      <c r="B13" s="111"/>
      <c r="C13" s="145"/>
      <c r="D13" s="146"/>
      <c r="E13" s="147"/>
      <c r="F13" s="148"/>
      <c r="G13" s="149"/>
      <c r="H13" s="150"/>
      <c r="I13" s="148"/>
      <c r="J13" s="149"/>
      <c r="K13" s="149"/>
      <c r="L13" s="151"/>
      <c r="M13" s="152"/>
      <c r="N13" s="30" t="str">
        <f t="shared" si="0"/>
        <v/>
      </c>
      <c r="O13" s="148"/>
      <c r="P13" s="149"/>
      <c r="Q13" s="149"/>
      <c r="R13" s="150"/>
      <c r="S13" s="138"/>
      <c r="T13" s="139"/>
      <c r="U13" s="140"/>
      <c r="V13" s="141"/>
      <c r="W13" s="142" t="str">
        <f t="shared" si="2"/>
        <v/>
      </c>
      <c r="X13" s="142"/>
      <c r="Y13" s="142"/>
      <c r="Z13" s="138"/>
      <c r="AA13" s="139"/>
      <c r="AB13" s="117"/>
      <c r="AD13" s="71" t="str">
        <f t="shared" si="3"/>
        <v/>
      </c>
    </row>
    <row r="14" spans="1:32" ht="18.75" customHeight="1">
      <c r="A14" s="7">
        <v>7</v>
      </c>
      <c r="B14" s="111"/>
      <c r="C14" s="145"/>
      <c r="D14" s="146"/>
      <c r="E14" s="147"/>
      <c r="F14" s="148"/>
      <c r="G14" s="149"/>
      <c r="H14" s="150"/>
      <c r="I14" s="148"/>
      <c r="J14" s="149"/>
      <c r="K14" s="149"/>
      <c r="L14" s="151"/>
      <c r="M14" s="152"/>
      <c r="N14" s="30" t="str">
        <f t="shared" si="0"/>
        <v/>
      </c>
      <c r="O14" s="148"/>
      <c r="P14" s="149"/>
      <c r="Q14" s="149"/>
      <c r="R14" s="150"/>
      <c r="S14" s="138"/>
      <c r="T14" s="139"/>
      <c r="U14" s="140"/>
      <c r="V14" s="141"/>
      <c r="W14" s="142" t="str">
        <f t="shared" ref="W14:W15" si="4">IF(U14="10%","課税世帯",IF(U14="0%","非課税世帯",IF(U14="0円","生活保護世帯","")))</f>
        <v/>
      </c>
      <c r="X14" s="142"/>
      <c r="Y14" s="142"/>
      <c r="Z14" s="138"/>
      <c r="AA14" s="139"/>
      <c r="AB14" s="117"/>
      <c r="AD14" s="71" t="str">
        <f t="shared" si="3"/>
        <v/>
      </c>
    </row>
    <row r="15" spans="1:32" ht="18.75" customHeight="1">
      <c r="A15" s="7">
        <v>8</v>
      </c>
      <c r="B15" s="111"/>
      <c r="C15" s="145"/>
      <c r="D15" s="146"/>
      <c r="E15" s="147"/>
      <c r="F15" s="148"/>
      <c r="G15" s="149"/>
      <c r="H15" s="150"/>
      <c r="I15" s="148"/>
      <c r="J15" s="149"/>
      <c r="K15" s="149"/>
      <c r="L15" s="151"/>
      <c r="M15" s="152"/>
      <c r="N15" s="30" t="str">
        <f t="shared" si="0"/>
        <v/>
      </c>
      <c r="O15" s="148"/>
      <c r="P15" s="149"/>
      <c r="Q15" s="149"/>
      <c r="R15" s="150"/>
      <c r="S15" s="138"/>
      <c r="T15" s="139"/>
      <c r="U15" s="140"/>
      <c r="V15" s="141"/>
      <c r="W15" s="142" t="str">
        <f t="shared" si="4"/>
        <v/>
      </c>
      <c r="X15" s="142"/>
      <c r="Y15" s="142"/>
      <c r="Z15" s="138"/>
      <c r="AA15" s="139"/>
      <c r="AB15" s="117"/>
      <c r="AD15" s="71" t="str">
        <f t="shared" si="3"/>
        <v/>
      </c>
    </row>
    <row r="16" spans="1:32" ht="18.75" customHeight="1">
      <c r="A16" s="7">
        <v>9</v>
      </c>
      <c r="B16" s="111"/>
      <c r="C16" s="145"/>
      <c r="D16" s="146"/>
      <c r="E16" s="147"/>
      <c r="F16" s="148"/>
      <c r="G16" s="149"/>
      <c r="H16" s="150"/>
      <c r="I16" s="148"/>
      <c r="J16" s="149"/>
      <c r="K16" s="149"/>
      <c r="L16" s="151"/>
      <c r="M16" s="152"/>
      <c r="N16" s="30" t="str">
        <f t="shared" si="0"/>
        <v/>
      </c>
      <c r="O16" s="148"/>
      <c r="P16" s="149"/>
      <c r="Q16" s="149"/>
      <c r="R16" s="150"/>
      <c r="S16" s="138"/>
      <c r="T16" s="139"/>
      <c r="U16" s="140"/>
      <c r="V16" s="141"/>
      <c r="W16" s="142" t="str">
        <f t="shared" ref="W16:W37" si="5">IF(U16="10%","課税世帯",IF(U16="0%","非課税世帯",IF(U16="0円","生活保護世帯","")))</f>
        <v/>
      </c>
      <c r="X16" s="142"/>
      <c r="Y16" s="142"/>
      <c r="Z16" s="138"/>
      <c r="AA16" s="139"/>
      <c r="AB16" s="117"/>
      <c r="AD16" s="71" t="str">
        <f t="shared" si="3"/>
        <v/>
      </c>
    </row>
    <row r="17" spans="1:30" ht="18.75" customHeight="1">
      <c r="A17" s="7">
        <v>10</v>
      </c>
      <c r="B17" s="111"/>
      <c r="C17" s="145"/>
      <c r="D17" s="146"/>
      <c r="E17" s="147"/>
      <c r="F17" s="148"/>
      <c r="G17" s="149"/>
      <c r="H17" s="150"/>
      <c r="I17" s="148"/>
      <c r="J17" s="149"/>
      <c r="K17" s="149"/>
      <c r="L17" s="151"/>
      <c r="M17" s="152"/>
      <c r="N17" s="30" t="str">
        <f t="shared" si="0"/>
        <v/>
      </c>
      <c r="O17" s="148"/>
      <c r="P17" s="149"/>
      <c r="Q17" s="149"/>
      <c r="R17" s="150"/>
      <c r="S17" s="138"/>
      <c r="T17" s="139"/>
      <c r="U17" s="140"/>
      <c r="V17" s="141"/>
      <c r="W17" s="142" t="str">
        <f t="shared" si="5"/>
        <v/>
      </c>
      <c r="X17" s="142"/>
      <c r="Y17" s="142"/>
      <c r="Z17" s="138"/>
      <c r="AA17" s="139"/>
      <c r="AB17" s="117"/>
      <c r="AD17" s="71" t="str">
        <f t="shared" si="3"/>
        <v/>
      </c>
    </row>
    <row r="18" spans="1:30" ht="18.75" customHeight="1">
      <c r="A18" s="7">
        <v>11</v>
      </c>
      <c r="B18" s="111"/>
      <c r="C18" s="145"/>
      <c r="D18" s="146"/>
      <c r="E18" s="147"/>
      <c r="F18" s="148"/>
      <c r="G18" s="149"/>
      <c r="H18" s="150"/>
      <c r="I18" s="148"/>
      <c r="J18" s="149"/>
      <c r="K18" s="149"/>
      <c r="L18" s="151"/>
      <c r="M18" s="152"/>
      <c r="N18" s="30" t="str">
        <f t="shared" si="0"/>
        <v/>
      </c>
      <c r="O18" s="148"/>
      <c r="P18" s="149"/>
      <c r="Q18" s="149"/>
      <c r="R18" s="150"/>
      <c r="S18" s="138"/>
      <c r="T18" s="139"/>
      <c r="U18" s="140"/>
      <c r="V18" s="141"/>
      <c r="W18" s="142" t="str">
        <f t="shared" si="5"/>
        <v/>
      </c>
      <c r="X18" s="142"/>
      <c r="Y18" s="142"/>
      <c r="Z18" s="138"/>
      <c r="AA18" s="139"/>
      <c r="AB18" s="117"/>
      <c r="AD18" s="71" t="str">
        <f t="shared" si="3"/>
        <v/>
      </c>
    </row>
    <row r="19" spans="1:30" ht="18.75" customHeight="1">
      <c r="A19" s="7">
        <v>12</v>
      </c>
      <c r="B19" s="111"/>
      <c r="C19" s="145"/>
      <c r="D19" s="146"/>
      <c r="E19" s="147"/>
      <c r="F19" s="148"/>
      <c r="G19" s="149"/>
      <c r="H19" s="150"/>
      <c r="I19" s="148"/>
      <c r="J19" s="149"/>
      <c r="K19" s="149"/>
      <c r="L19" s="151"/>
      <c r="M19" s="152"/>
      <c r="N19" s="30" t="str">
        <f t="shared" si="0"/>
        <v/>
      </c>
      <c r="O19" s="148"/>
      <c r="P19" s="149"/>
      <c r="Q19" s="149"/>
      <c r="R19" s="150"/>
      <c r="S19" s="138"/>
      <c r="T19" s="139"/>
      <c r="U19" s="140"/>
      <c r="V19" s="141"/>
      <c r="W19" s="142" t="str">
        <f t="shared" si="5"/>
        <v/>
      </c>
      <c r="X19" s="142"/>
      <c r="Y19" s="142"/>
      <c r="Z19" s="138"/>
      <c r="AA19" s="139"/>
      <c r="AB19" s="117"/>
      <c r="AD19" s="71" t="str">
        <f t="shared" si="3"/>
        <v/>
      </c>
    </row>
    <row r="20" spans="1:30" ht="18.75" customHeight="1">
      <c r="A20" s="7">
        <v>13</v>
      </c>
      <c r="B20" s="111"/>
      <c r="C20" s="145"/>
      <c r="D20" s="146"/>
      <c r="E20" s="147"/>
      <c r="F20" s="148"/>
      <c r="G20" s="149"/>
      <c r="H20" s="150"/>
      <c r="I20" s="148"/>
      <c r="J20" s="149"/>
      <c r="K20" s="149"/>
      <c r="L20" s="151"/>
      <c r="M20" s="152"/>
      <c r="N20" s="30" t="str">
        <f t="shared" si="0"/>
        <v/>
      </c>
      <c r="O20" s="148"/>
      <c r="P20" s="149"/>
      <c r="Q20" s="149"/>
      <c r="R20" s="150"/>
      <c r="S20" s="138"/>
      <c r="T20" s="139"/>
      <c r="U20" s="140"/>
      <c r="V20" s="141"/>
      <c r="W20" s="142" t="str">
        <f t="shared" si="5"/>
        <v/>
      </c>
      <c r="X20" s="142"/>
      <c r="Y20" s="142"/>
      <c r="Z20" s="138"/>
      <c r="AA20" s="139"/>
      <c r="AB20" s="117"/>
      <c r="AD20" s="71" t="str">
        <f t="shared" si="3"/>
        <v/>
      </c>
    </row>
    <row r="21" spans="1:30" ht="18.75" customHeight="1">
      <c r="A21" s="7">
        <v>14</v>
      </c>
      <c r="B21" s="111"/>
      <c r="C21" s="145"/>
      <c r="D21" s="146"/>
      <c r="E21" s="147"/>
      <c r="F21" s="148"/>
      <c r="G21" s="149"/>
      <c r="H21" s="150"/>
      <c r="I21" s="148"/>
      <c r="J21" s="149"/>
      <c r="K21" s="149"/>
      <c r="L21" s="151"/>
      <c r="M21" s="152"/>
      <c r="N21" s="30" t="str">
        <f t="shared" si="0"/>
        <v/>
      </c>
      <c r="O21" s="148"/>
      <c r="P21" s="149"/>
      <c r="Q21" s="149"/>
      <c r="R21" s="150"/>
      <c r="S21" s="138"/>
      <c r="T21" s="139"/>
      <c r="U21" s="140"/>
      <c r="V21" s="141"/>
      <c r="W21" s="142" t="str">
        <f t="shared" si="5"/>
        <v/>
      </c>
      <c r="X21" s="142"/>
      <c r="Y21" s="142"/>
      <c r="Z21" s="138"/>
      <c r="AA21" s="139"/>
      <c r="AB21" s="117"/>
      <c r="AD21" s="71" t="str">
        <f t="shared" si="3"/>
        <v/>
      </c>
    </row>
    <row r="22" spans="1:30" ht="18.75" customHeight="1">
      <c r="A22" s="7">
        <v>15</v>
      </c>
      <c r="B22" s="111"/>
      <c r="C22" s="145"/>
      <c r="D22" s="146"/>
      <c r="E22" s="147"/>
      <c r="F22" s="148"/>
      <c r="G22" s="149"/>
      <c r="H22" s="150"/>
      <c r="I22" s="148"/>
      <c r="J22" s="149"/>
      <c r="K22" s="149"/>
      <c r="L22" s="151"/>
      <c r="M22" s="152"/>
      <c r="N22" s="30" t="str">
        <f t="shared" si="0"/>
        <v/>
      </c>
      <c r="O22" s="148"/>
      <c r="P22" s="149"/>
      <c r="Q22" s="149"/>
      <c r="R22" s="150"/>
      <c r="S22" s="138"/>
      <c r="T22" s="139"/>
      <c r="U22" s="140"/>
      <c r="V22" s="141"/>
      <c r="W22" s="142" t="str">
        <f t="shared" si="5"/>
        <v/>
      </c>
      <c r="X22" s="142"/>
      <c r="Y22" s="142"/>
      <c r="Z22" s="138"/>
      <c r="AA22" s="139"/>
      <c r="AB22" s="117"/>
      <c r="AD22" s="71" t="str">
        <f t="shared" si="3"/>
        <v/>
      </c>
    </row>
    <row r="23" spans="1:30" ht="18.75" customHeight="1">
      <c r="A23" s="7">
        <v>16</v>
      </c>
      <c r="B23" s="111"/>
      <c r="C23" s="145"/>
      <c r="D23" s="146"/>
      <c r="E23" s="147"/>
      <c r="F23" s="148"/>
      <c r="G23" s="149"/>
      <c r="H23" s="150"/>
      <c r="I23" s="148"/>
      <c r="J23" s="149"/>
      <c r="K23" s="149"/>
      <c r="L23" s="151"/>
      <c r="M23" s="152"/>
      <c r="N23" s="30" t="str">
        <f t="shared" si="0"/>
        <v/>
      </c>
      <c r="O23" s="148"/>
      <c r="P23" s="149"/>
      <c r="Q23" s="149"/>
      <c r="R23" s="150"/>
      <c r="S23" s="138"/>
      <c r="T23" s="139"/>
      <c r="U23" s="140"/>
      <c r="V23" s="141"/>
      <c r="W23" s="142" t="str">
        <f t="shared" si="5"/>
        <v/>
      </c>
      <c r="X23" s="142"/>
      <c r="Y23" s="142"/>
      <c r="Z23" s="138"/>
      <c r="AA23" s="139"/>
      <c r="AB23" s="117"/>
      <c r="AD23" s="71" t="str">
        <f t="shared" si="3"/>
        <v/>
      </c>
    </row>
    <row r="24" spans="1:30" ht="18.75" customHeight="1">
      <c r="A24" s="7">
        <v>17</v>
      </c>
      <c r="B24" s="111"/>
      <c r="C24" s="145"/>
      <c r="D24" s="146"/>
      <c r="E24" s="147"/>
      <c r="F24" s="148"/>
      <c r="G24" s="149"/>
      <c r="H24" s="150"/>
      <c r="I24" s="148"/>
      <c r="J24" s="149"/>
      <c r="K24" s="149"/>
      <c r="L24" s="151"/>
      <c r="M24" s="152"/>
      <c r="N24" s="30" t="str">
        <f t="shared" si="0"/>
        <v/>
      </c>
      <c r="O24" s="148"/>
      <c r="P24" s="149"/>
      <c r="Q24" s="149"/>
      <c r="R24" s="150"/>
      <c r="S24" s="138"/>
      <c r="T24" s="139"/>
      <c r="U24" s="140"/>
      <c r="V24" s="141"/>
      <c r="W24" s="142" t="str">
        <f t="shared" si="5"/>
        <v/>
      </c>
      <c r="X24" s="142"/>
      <c r="Y24" s="142"/>
      <c r="Z24" s="138"/>
      <c r="AA24" s="139"/>
      <c r="AB24" s="117"/>
      <c r="AD24" s="71" t="str">
        <f t="shared" si="3"/>
        <v/>
      </c>
    </row>
    <row r="25" spans="1:30" ht="18.75" customHeight="1">
      <c r="A25" s="7">
        <v>18</v>
      </c>
      <c r="B25" s="111"/>
      <c r="C25" s="145"/>
      <c r="D25" s="146"/>
      <c r="E25" s="147"/>
      <c r="F25" s="148"/>
      <c r="G25" s="149"/>
      <c r="H25" s="150"/>
      <c r="I25" s="148"/>
      <c r="J25" s="149"/>
      <c r="K25" s="149"/>
      <c r="L25" s="151"/>
      <c r="M25" s="152"/>
      <c r="N25" s="30" t="str">
        <f t="shared" si="0"/>
        <v/>
      </c>
      <c r="O25" s="148"/>
      <c r="P25" s="149"/>
      <c r="Q25" s="149"/>
      <c r="R25" s="150"/>
      <c r="S25" s="138"/>
      <c r="T25" s="139"/>
      <c r="U25" s="140"/>
      <c r="V25" s="141"/>
      <c r="W25" s="142" t="str">
        <f t="shared" si="5"/>
        <v/>
      </c>
      <c r="X25" s="142"/>
      <c r="Y25" s="142"/>
      <c r="Z25" s="138"/>
      <c r="AA25" s="139"/>
      <c r="AB25" s="117"/>
      <c r="AD25" s="71" t="str">
        <f t="shared" si="3"/>
        <v/>
      </c>
    </row>
    <row r="26" spans="1:30" ht="18.75" customHeight="1">
      <c r="A26" s="7">
        <v>19</v>
      </c>
      <c r="B26" s="111"/>
      <c r="C26" s="145"/>
      <c r="D26" s="146"/>
      <c r="E26" s="147"/>
      <c r="F26" s="148"/>
      <c r="G26" s="149"/>
      <c r="H26" s="150"/>
      <c r="I26" s="148"/>
      <c r="J26" s="149"/>
      <c r="K26" s="149"/>
      <c r="L26" s="151"/>
      <c r="M26" s="152"/>
      <c r="N26" s="30" t="str">
        <f t="shared" si="0"/>
        <v/>
      </c>
      <c r="O26" s="148"/>
      <c r="P26" s="149"/>
      <c r="Q26" s="149"/>
      <c r="R26" s="150"/>
      <c r="S26" s="138"/>
      <c r="T26" s="139"/>
      <c r="U26" s="140"/>
      <c r="V26" s="141"/>
      <c r="W26" s="142" t="str">
        <f t="shared" si="5"/>
        <v/>
      </c>
      <c r="X26" s="142"/>
      <c r="Y26" s="142"/>
      <c r="Z26" s="138"/>
      <c r="AA26" s="139"/>
      <c r="AB26" s="117"/>
      <c r="AD26" s="71" t="str">
        <f t="shared" si="3"/>
        <v/>
      </c>
    </row>
    <row r="27" spans="1:30" ht="18.75" customHeight="1">
      <c r="A27" s="7">
        <v>20</v>
      </c>
      <c r="B27" s="111"/>
      <c r="C27" s="145"/>
      <c r="D27" s="146"/>
      <c r="E27" s="147"/>
      <c r="F27" s="148"/>
      <c r="G27" s="149"/>
      <c r="H27" s="150"/>
      <c r="I27" s="148"/>
      <c r="J27" s="149"/>
      <c r="K27" s="149"/>
      <c r="L27" s="151"/>
      <c r="M27" s="152"/>
      <c r="N27" s="30" t="str">
        <f t="shared" si="0"/>
        <v/>
      </c>
      <c r="O27" s="148"/>
      <c r="P27" s="149"/>
      <c r="Q27" s="149"/>
      <c r="R27" s="150"/>
      <c r="S27" s="138"/>
      <c r="T27" s="139"/>
      <c r="U27" s="140"/>
      <c r="V27" s="141"/>
      <c r="W27" s="142" t="str">
        <f t="shared" si="5"/>
        <v/>
      </c>
      <c r="X27" s="142"/>
      <c r="Y27" s="142"/>
      <c r="Z27" s="138"/>
      <c r="AA27" s="139"/>
      <c r="AB27" s="117"/>
      <c r="AD27" s="71" t="str">
        <f t="shared" si="3"/>
        <v/>
      </c>
    </row>
    <row r="28" spans="1:30" ht="18.75" customHeight="1">
      <c r="A28" s="7">
        <v>21</v>
      </c>
      <c r="B28" s="111"/>
      <c r="C28" s="145"/>
      <c r="D28" s="146"/>
      <c r="E28" s="147"/>
      <c r="F28" s="148"/>
      <c r="G28" s="149"/>
      <c r="H28" s="150"/>
      <c r="I28" s="148"/>
      <c r="J28" s="149"/>
      <c r="K28" s="149"/>
      <c r="L28" s="151"/>
      <c r="M28" s="152"/>
      <c r="N28" s="30" t="str">
        <f t="shared" si="0"/>
        <v/>
      </c>
      <c r="O28" s="148"/>
      <c r="P28" s="149"/>
      <c r="Q28" s="149"/>
      <c r="R28" s="150"/>
      <c r="S28" s="138"/>
      <c r="T28" s="139"/>
      <c r="U28" s="140"/>
      <c r="V28" s="141"/>
      <c r="W28" s="142" t="str">
        <f t="shared" si="5"/>
        <v/>
      </c>
      <c r="X28" s="142"/>
      <c r="Y28" s="142"/>
      <c r="Z28" s="138"/>
      <c r="AA28" s="139"/>
      <c r="AB28" s="117"/>
      <c r="AD28" s="71" t="str">
        <f t="shared" si="3"/>
        <v/>
      </c>
    </row>
    <row r="29" spans="1:30" ht="18.75" customHeight="1">
      <c r="A29" s="7">
        <v>22</v>
      </c>
      <c r="B29" s="111"/>
      <c r="C29" s="145"/>
      <c r="D29" s="146"/>
      <c r="E29" s="147"/>
      <c r="F29" s="148"/>
      <c r="G29" s="149"/>
      <c r="H29" s="150"/>
      <c r="I29" s="148"/>
      <c r="J29" s="149"/>
      <c r="K29" s="149"/>
      <c r="L29" s="151"/>
      <c r="M29" s="152"/>
      <c r="N29" s="30" t="str">
        <f t="shared" si="0"/>
        <v/>
      </c>
      <c r="O29" s="148"/>
      <c r="P29" s="149"/>
      <c r="Q29" s="149"/>
      <c r="R29" s="150"/>
      <c r="S29" s="138"/>
      <c r="T29" s="139"/>
      <c r="U29" s="140"/>
      <c r="V29" s="141"/>
      <c r="W29" s="142" t="str">
        <f t="shared" si="5"/>
        <v/>
      </c>
      <c r="X29" s="142"/>
      <c r="Y29" s="142"/>
      <c r="Z29" s="138"/>
      <c r="AA29" s="139"/>
      <c r="AB29" s="117"/>
      <c r="AD29" s="71" t="str">
        <f t="shared" si="3"/>
        <v/>
      </c>
    </row>
    <row r="30" spans="1:30" ht="18.75" customHeight="1">
      <c r="A30" s="7">
        <v>23</v>
      </c>
      <c r="B30" s="111"/>
      <c r="C30" s="145"/>
      <c r="D30" s="146"/>
      <c r="E30" s="147"/>
      <c r="F30" s="148"/>
      <c r="G30" s="149"/>
      <c r="H30" s="150"/>
      <c r="I30" s="148"/>
      <c r="J30" s="149"/>
      <c r="K30" s="149"/>
      <c r="L30" s="151"/>
      <c r="M30" s="152"/>
      <c r="N30" s="30" t="str">
        <f t="shared" si="0"/>
        <v/>
      </c>
      <c r="O30" s="148"/>
      <c r="P30" s="149"/>
      <c r="Q30" s="149"/>
      <c r="R30" s="150"/>
      <c r="S30" s="138"/>
      <c r="T30" s="139"/>
      <c r="U30" s="140"/>
      <c r="V30" s="141"/>
      <c r="W30" s="142" t="str">
        <f t="shared" si="5"/>
        <v/>
      </c>
      <c r="X30" s="142"/>
      <c r="Y30" s="142"/>
      <c r="Z30" s="138"/>
      <c r="AA30" s="139"/>
      <c r="AB30" s="117"/>
      <c r="AD30" s="71" t="str">
        <f t="shared" si="3"/>
        <v/>
      </c>
    </row>
    <row r="31" spans="1:30" ht="18.75" customHeight="1">
      <c r="A31" s="7">
        <v>24</v>
      </c>
      <c r="B31" s="111"/>
      <c r="C31" s="145"/>
      <c r="D31" s="146"/>
      <c r="E31" s="147"/>
      <c r="F31" s="148"/>
      <c r="G31" s="149"/>
      <c r="H31" s="150"/>
      <c r="I31" s="148"/>
      <c r="J31" s="149"/>
      <c r="K31" s="149"/>
      <c r="L31" s="151"/>
      <c r="M31" s="152"/>
      <c r="N31" s="30" t="str">
        <f t="shared" si="0"/>
        <v/>
      </c>
      <c r="O31" s="148"/>
      <c r="P31" s="149"/>
      <c r="Q31" s="149"/>
      <c r="R31" s="150"/>
      <c r="S31" s="138"/>
      <c r="T31" s="139"/>
      <c r="U31" s="140"/>
      <c r="V31" s="141"/>
      <c r="W31" s="142" t="str">
        <f t="shared" si="5"/>
        <v/>
      </c>
      <c r="X31" s="142"/>
      <c r="Y31" s="142"/>
      <c r="Z31" s="138"/>
      <c r="AA31" s="139"/>
      <c r="AB31" s="117"/>
      <c r="AD31" s="71" t="str">
        <f t="shared" si="3"/>
        <v/>
      </c>
    </row>
    <row r="32" spans="1:30" ht="18.75" customHeight="1">
      <c r="A32" s="7">
        <v>25</v>
      </c>
      <c r="B32" s="111"/>
      <c r="C32" s="145"/>
      <c r="D32" s="146"/>
      <c r="E32" s="147"/>
      <c r="F32" s="148"/>
      <c r="G32" s="149"/>
      <c r="H32" s="150"/>
      <c r="I32" s="148"/>
      <c r="J32" s="149"/>
      <c r="K32" s="149"/>
      <c r="L32" s="151"/>
      <c r="M32" s="152"/>
      <c r="N32" s="30" t="str">
        <f t="shared" si="0"/>
        <v/>
      </c>
      <c r="O32" s="148"/>
      <c r="P32" s="149"/>
      <c r="Q32" s="149"/>
      <c r="R32" s="150"/>
      <c r="S32" s="138"/>
      <c r="T32" s="139"/>
      <c r="U32" s="140"/>
      <c r="V32" s="141"/>
      <c r="W32" s="142" t="str">
        <f t="shared" si="5"/>
        <v/>
      </c>
      <c r="X32" s="142"/>
      <c r="Y32" s="142"/>
      <c r="Z32" s="138"/>
      <c r="AA32" s="139"/>
      <c r="AB32" s="117"/>
      <c r="AD32" s="71" t="str">
        <f t="shared" si="3"/>
        <v/>
      </c>
    </row>
    <row r="33" spans="1:30" ht="18.75" customHeight="1">
      <c r="A33" s="7">
        <v>26</v>
      </c>
      <c r="B33" s="111"/>
      <c r="C33" s="145"/>
      <c r="D33" s="146"/>
      <c r="E33" s="147"/>
      <c r="F33" s="148"/>
      <c r="G33" s="149"/>
      <c r="H33" s="150"/>
      <c r="I33" s="148"/>
      <c r="J33" s="149"/>
      <c r="K33" s="149"/>
      <c r="L33" s="151"/>
      <c r="M33" s="152"/>
      <c r="N33" s="30" t="str">
        <f t="shared" si="0"/>
        <v/>
      </c>
      <c r="O33" s="148"/>
      <c r="P33" s="149"/>
      <c r="Q33" s="149"/>
      <c r="R33" s="150"/>
      <c r="S33" s="138"/>
      <c r="T33" s="139"/>
      <c r="U33" s="140"/>
      <c r="V33" s="141"/>
      <c r="W33" s="142" t="str">
        <f t="shared" si="5"/>
        <v/>
      </c>
      <c r="X33" s="142"/>
      <c r="Y33" s="142"/>
      <c r="Z33" s="138"/>
      <c r="AA33" s="139"/>
      <c r="AB33" s="117"/>
      <c r="AD33" s="71" t="str">
        <f t="shared" si="3"/>
        <v/>
      </c>
    </row>
    <row r="34" spans="1:30" ht="18.75" customHeight="1">
      <c r="A34" s="7">
        <v>27</v>
      </c>
      <c r="B34" s="111"/>
      <c r="C34" s="145"/>
      <c r="D34" s="146"/>
      <c r="E34" s="147"/>
      <c r="F34" s="148"/>
      <c r="G34" s="149"/>
      <c r="H34" s="150"/>
      <c r="I34" s="148"/>
      <c r="J34" s="149"/>
      <c r="K34" s="149"/>
      <c r="L34" s="151"/>
      <c r="M34" s="152"/>
      <c r="N34" s="30" t="str">
        <f t="shared" si="0"/>
        <v/>
      </c>
      <c r="O34" s="148"/>
      <c r="P34" s="149"/>
      <c r="Q34" s="149"/>
      <c r="R34" s="150"/>
      <c r="S34" s="138"/>
      <c r="T34" s="139"/>
      <c r="U34" s="140"/>
      <c r="V34" s="141"/>
      <c r="W34" s="142" t="str">
        <f t="shared" si="5"/>
        <v/>
      </c>
      <c r="X34" s="142"/>
      <c r="Y34" s="142"/>
      <c r="Z34" s="138"/>
      <c r="AA34" s="139"/>
      <c r="AB34" s="117"/>
      <c r="AD34" s="71" t="str">
        <f t="shared" si="3"/>
        <v/>
      </c>
    </row>
    <row r="35" spans="1:30" ht="18.75" customHeight="1">
      <c r="A35" s="7">
        <v>28</v>
      </c>
      <c r="B35" s="111"/>
      <c r="C35" s="145"/>
      <c r="D35" s="146"/>
      <c r="E35" s="147"/>
      <c r="F35" s="148"/>
      <c r="G35" s="149"/>
      <c r="H35" s="150"/>
      <c r="I35" s="148"/>
      <c r="J35" s="149"/>
      <c r="K35" s="149"/>
      <c r="L35" s="151"/>
      <c r="M35" s="152"/>
      <c r="N35" s="30" t="str">
        <f t="shared" si="0"/>
        <v/>
      </c>
      <c r="O35" s="148"/>
      <c r="P35" s="149"/>
      <c r="Q35" s="149"/>
      <c r="R35" s="150"/>
      <c r="S35" s="138"/>
      <c r="T35" s="139"/>
      <c r="U35" s="140"/>
      <c r="V35" s="141"/>
      <c r="W35" s="142" t="str">
        <f t="shared" si="5"/>
        <v/>
      </c>
      <c r="X35" s="142"/>
      <c r="Y35" s="142"/>
      <c r="Z35" s="138"/>
      <c r="AA35" s="139"/>
      <c r="AB35" s="117"/>
      <c r="AD35" s="71" t="str">
        <f t="shared" si="3"/>
        <v/>
      </c>
    </row>
    <row r="36" spans="1:30" ht="18.75" customHeight="1">
      <c r="A36" s="7">
        <v>29</v>
      </c>
      <c r="B36" s="111"/>
      <c r="C36" s="145"/>
      <c r="D36" s="146"/>
      <c r="E36" s="147"/>
      <c r="F36" s="148"/>
      <c r="G36" s="149"/>
      <c r="H36" s="150"/>
      <c r="I36" s="148"/>
      <c r="J36" s="149"/>
      <c r="K36" s="149"/>
      <c r="L36" s="151"/>
      <c r="M36" s="152"/>
      <c r="N36" s="30" t="str">
        <f t="shared" si="0"/>
        <v/>
      </c>
      <c r="O36" s="148"/>
      <c r="P36" s="149"/>
      <c r="Q36" s="149"/>
      <c r="R36" s="150"/>
      <c r="S36" s="138"/>
      <c r="T36" s="139"/>
      <c r="U36" s="140"/>
      <c r="V36" s="141"/>
      <c r="W36" s="142" t="str">
        <f t="shared" si="5"/>
        <v/>
      </c>
      <c r="X36" s="142"/>
      <c r="Y36" s="142"/>
      <c r="Z36" s="138"/>
      <c r="AA36" s="139"/>
      <c r="AB36" s="117"/>
      <c r="AD36" s="71" t="str">
        <f t="shared" si="3"/>
        <v/>
      </c>
    </row>
    <row r="37" spans="1:30" ht="18.75" customHeight="1">
      <c r="A37" s="7">
        <v>30</v>
      </c>
      <c r="B37" s="111"/>
      <c r="C37" s="145"/>
      <c r="D37" s="146"/>
      <c r="E37" s="147"/>
      <c r="F37" s="148"/>
      <c r="G37" s="149"/>
      <c r="H37" s="150"/>
      <c r="I37" s="148"/>
      <c r="J37" s="149"/>
      <c r="K37" s="149"/>
      <c r="L37" s="151"/>
      <c r="M37" s="152"/>
      <c r="N37" s="30" t="str">
        <f t="shared" si="0"/>
        <v/>
      </c>
      <c r="O37" s="148"/>
      <c r="P37" s="149"/>
      <c r="Q37" s="149"/>
      <c r="R37" s="150"/>
      <c r="S37" s="138"/>
      <c r="T37" s="139"/>
      <c r="U37" s="140"/>
      <c r="V37" s="141"/>
      <c r="W37" s="142" t="str">
        <f t="shared" si="5"/>
        <v/>
      </c>
      <c r="X37" s="142"/>
      <c r="Y37" s="142"/>
      <c r="Z37" s="138"/>
      <c r="AA37" s="139"/>
      <c r="AB37" s="117"/>
      <c r="AD37" s="71" t="str">
        <f t="shared" si="3"/>
        <v/>
      </c>
    </row>
  </sheetData>
  <sheetProtection algorithmName="SHA-512" hashValue="cHX1bPNzRjVOisw7WiRLDFxVWo7Wkwtx13+0tQbMQrjWW5LMmm1w3Rua87Hfw9Gt1Kizj0+Cj3+Z7HGSCoFCWA==" saltValue="tFKblRKS7GFykJTLYOzBbQ==" spinCount="100000" sheet="1" objects="1" scenarios="1" selectLockedCells="1"/>
  <mergeCells count="304">
    <mergeCell ref="C8:E8"/>
    <mergeCell ref="F8:H8"/>
    <mergeCell ref="I8:K8"/>
    <mergeCell ref="L8:M8"/>
    <mergeCell ref="O8:R8"/>
    <mergeCell ref="S8:T8"/>
    <mergeCell ref="U8:V8"/>
    <mergeCell ref="C7:E7"/>
    <mergeCell ref="I7:K7"/>
    <mergeCell ref="F7:H7"/>
    <mergeCell ref="L7:M7"/>
    <mergeCell ref="O7:R7"/>
    <mergeCell ref="G3:H3"/>
    <mergeCell ref="Q3:R3"/>
    <mergeCell ref="A1:N1"/>
    <mergeCell ref="O1:AA1"/>
    <mergeCell ref="A5:A6"/>
    <mergeCell ref="U5:V5"/>
    <mergeCell ref="O5:R5"/>
    <mergeCell ref="L5:M5"/>
    <mergeCell ref="I5:K5"/>
    <mergeCell ref="F5:H5"/>
    <mergeCell ref="C5:E5"/>
    <mergeCell ref="O6:R6"/>
    <mergeCell ref="L6:M6"/>
    <mergeCell ref="I6:K6"/>
    <mergeCell ref="F6:H6"/>
    <mergeCell ref="C6:E6"/>
    <mergeCell ref="Z5:AA5"/>
    <mergeCell ref="S5:T5"/>
    <mergeCell ref="Z6:AA6"/>
    <mergeCell ref="U6:V6"/>
    <mergeCell ref="W5:Y5"/>
    <mergeCell ref="W6:Y6"/>
    <mergeCell ref="C3:F3"/>
    <mergeCell ref="S6:T6"/>
    <mergeCell ref="O10:R10"/>
    <mergeCell ref="S10:T10"/>
    <mergeCell ref="U10:V10"/>
    <mergeCell ref="W10:Y10"/>
    <mergeCell ref="Z10:AA10"/>
    <mergeCell ref="C9:E9"/>
    <mergeCell ref="F9:H9"/>
    <mergeCell ref="I9:K9"/>
    <mergeCell ref="L9:M9"/>
    <mergeCell ref="O9:R9"/>
    <mergeCell ref="C10:E10"/>
    <mergeCell ref="F10:H10"/>
    <mergeCell ref="I10:K10"/>
    <mergeCell ref="L10:M10"/>
    <mergeCell ref="Z7:AA7"/>
    <mergeCell ref="S7:T7"/>
    <mergeCell ref="U7:V7"/>
    <mergeCell ref="W7:Y7"/>
    <mergeCell ref="S9:T9"/>
    <mergeCell ref="U9:V9"/>
    <mergeCell ref="W9:Y9"/>
    <mergeCell ref="Z9:AA9"/>
    <mergeCell ref="W8:Y8"/>
    <mergeCell ref="Z8:AA8"/>
    <mergeCell ref="W11:Y11"/>
    <mergeCell ref="Z11:AA11"/>
    <mergeCell ref="C12:E12"/>
    <mergeCell ref="F12:H12"/>
    <mergeCell ref="I12:K12"/>
    <mergeCell ref="L12:M12"/>
    <mergeCell ref="O12:R12"/>
    <mergeCell ref="S12:T12"/>
    <mergeCell ref="U12:V12"/>
    <mergeCell ref="W12:Y12"/>
    <mergeCell ref="Z12:AA12"/>
    <mergeCell ref="C11:E11"/>
    <mergeCell ref="F11:H11"/>
    <mergeCell ref="I11:K11"/>
    <mergeCell ref="L11:M11"/>
    <mergeCell ref="O11:R11"/>
    <mergeCell ref="S11:T11"/>
    <mergeCell ref="U11:V11"/>
    <mergeCell ref="W13:Y13"/>
    <mergeCell ref="Z13:AA13"/>
    <mergeCell ref="C14:E14"/>
    <mergeCell ref="F14:H14"/>
    <mergeCell ref="I14:K14"/>
    <mergeCell ref="L14:M14"/>
    <mergeCell ref="O14:R14"/>
    <mergeCell ref="S14:T14"/>
    <mergeCell ref="U14:V14"/>
    <mergeCell ref="W14:Y14"/>
    <mergeCell ref="Z14:AA14"/>
    <mergeCell ref="C13:E13"/>
    <mergeCell ref="F13:H13"/>
    <mergeCell ref="I13:K13"/>
    <mergeCell ref="L13:M13"/>
    <mergeCell ref="O13:R13"/>
    <mergeCell ref="S13:T13"/>
    <mergeCell ref="U13:V13"/>
    <mergeCell ref="W15:Y15"/>
    <mergeCell ref="Z15:AA15"/>
    <mergeCell ref="C16:E16"/>
    <mergeCell ref="F16:H16"/>
    <mergeCell ref="I16:K16"/>
    <mergeCell ref="L16:M16"/>
    <mergeCell ref="O16:R16"/>
    <mergeCell ref="S16:T16"/>
    <mergeCell ref="U16:V16"/>
    <mergeCell ref="W16:Y16"/>
    <mergeCell ref="Z16:AA16"/>
    <mergeCell ref="C15:E15"/>
    <mergeCell ref="F15:H15"/>
    <mergeCell ref="I15:K15"/>
    <mergeCell ref="L15:M15"/>
    <mergeCell ref="O15:R15"/>
    <mergeCell ref="S15:T15"/>
    <mergeCell ref="U15:V15"/>
    <mergeCell ref="W17:Y17"/>
    <mergeCell ref="Z17:AA17"/>
    <mergeCell ref="C18:E18"/>
    <mergeCell ref="F18:H18"/>
    <mergeCell ref="I18:K18"/>
    <mergeCell ref="L18:M18"/>
    <mergeCell ref="O18:R18"/>
    <mergeCell ref="S18:T18"/>
    <mergeCell ref="U18:V18"/>
    <mergeCell ref="W18:Y18"/>
    <mergeCell ref="Z18:AA18"/>
    <mergeCell ref="C17:E17"/>
    <mergeCell ref="F17:H17"/>
    <mergeCell ref="I17:K17"/>
    <mergeCell ref="L17:M17"/>
    <mergeCell ref="O17:R17"/>
    <mergeCell ref="S17:T17"/>
    <mergeCell ref="U17:V17"/>
    <mergeCell ref="W19:Y19"/>
    <mergeCell ref="Z19:AA19"/>
    <mergeCell ref="C20:E20"/>
    <mergeCell ref="F20:H20"/>
    <mergeCell ref="I20:K20"/>
    <mergeCell ref="L20:M20"/>
    <mergeCell ref="O20:R20"/>
    <mergeCell ref="S20:T20"/>
    <mergeCell ref="U20:V20"/>
    <mergeCell ref="W20:Y20"/>
    <mergeCell ref="Z20:AA20"/>
    <mergeCell ref="C19:E19"/>
    <mergeCell ref="F19:H19"/>
    <mergeCell ref="I19:K19"/>
    <mergeCell ref="L19:M19"/>
    <mergeCell ref="O19:R19"/>
    <mergeCell ref="S19:T19"/>
    <mergeCell ref="U19:V19"/>
    <mergeCell ref="W21:Y21"/>
    <mergeCell ref="Z21:AA21"/>
    <mergeCell ref="C22:E22"/>
    <mergeCell ref="F22:H22"/>
    <mergeCell ref="I22:K22"/>
    <mergeCell ref="L22:M22"/>
    <mergeCell ref="O22:R22"/>
    <mergeCell ref="S22:T22"/>
    <mergeCell ref="U22:V22"/>
    <mergeCell ref="W22:Y22"/>
    <mergeCell ref="Z22:AA22"/>
    <mergeCell ref="C21:E21"/>
    <mergeCell ref="F21:H21"/>
    <mergeCell ref="I21:K21"/>
    <mergeCell ref="L21:M21"/>
    <mergeCell ref="O21:R21"/>
    <mergeCell ref="S21:T21"/>
    <mergeCell ref="U21:V21"/>
    <mergeCell ref="W23:Y23"/>
    <mergeCell ref="Z23:AA23"/>
    <mergeCell ref="C24:E24"/>
    <mergeCell ref="F24:H24"/>
    <mergeCell ref="I24:K24"/>
    <mergeCell ref="L24:M24"/>
    <mergeCell ref="O24:R24"/>
    <mergeCell ref="S24:T24"/>
    <mergeCell ref="U24:V24"/>
    <mergeCell ref="W24:Y24"/>
    <mergeCell ref="Z24:AA24"/>
    <mergeCell ref="C23:E23"/>
    <mergeCell ref="F23:H23"/>
    <mergeCell ref="I23:K23"/>
    <mergeCell ref="L23:M23"/>
    <mergeCell ref="O23:R23"/>
    <mergeCell ref="S23:T23"/>
    <mergeCell ref="U23:V23"/>
    <mergeCell ref="W25:Y25"/>
    <mergeCell ref="Z25:AA25"/>
    <mergeCell ref="C26:E26"/>
    <mergeCell ref="F26:H26"/>
    <mergeCell ref="I26:K26"/>
    <mergeCell ref="L26:M26"/>
    <mergeCell ref="O26:R26"/>
    <mergeCell ref="S26:T26"/>
    <mergeCell ref="U26:V26"/>
    <mergeCell ref="W26:Y26"/>
    <mergeCell ref="Z26:AA26"/>
    <mergeCell ref="C25:E25"/>
    <mergeCell ref="F25:H25"/>
    <mergeCell ref="I25:K25"/>
    <mergeCell ref="L25:M25"/>
    <mergeCell ref="O25:R25"/>
    <mergeCell ref="S25:T25"/>
    <mergeCell ref="U25:V25"/>
    <mergeCell ref="W27:Y27"/>
    <mergeCell ref="Z27:AA27"/>
    <mergeCell ref="C28:E28"/>
    <mergeCell ref="F28:H28"/>
    <mergeCell ref="I28:K28"/>
    <mergeCell ref="L28:M28"/>
    <mergeCell ref="O28:R28"/>
    <mergeCell ref="S28:T28"/>
    <mergeCell ref="U28:V28"/>
    <mergeCell ref="W28:Y28"/>
    <mergeCell ref="Z28:AA28"/>
    <mergeCell ref="C27:E27"/>
    <mergeCell ref="F27:H27"/>
    <mergeCell ref="I27:K27"/>
    <mergeCell ref="L27:M27"/>
    <mergeCell ref="O27:R27"/>
    <mergeCell ref="S27:T27"/>
    <mergeCell ref="U27:V27"/>
    <mergeCell ref="C31:E31"/>
    <mergeCell ref="F31:H31"/>
    <mergeCell ref="I31:K31"/>
    <mergeCell ref="L31:M31"/>
    <mergeCell ref="O31:R31"/>
    <mergeCell ref="W29:Y29"/>
    <mergeCell ref="Z29:AA29"/>
    <mergeCell ref="C30:E30"/>
    <mergeCell ref="F30:H30"/>
    <mergeCell ref="I30:K30"/>
    <mergeCell ref="L30:M30"/>
    <mergeCell ref="O30:R30"/>
    <mergeCell ref="S30:T30"/>
    <mergeCell ref="U30:V30"/>
    <mergeCell ref="W30:Y30"/>
    <mergeCell ref="Z30:AA30"/>
    <mergeCell ref="C29:E29"/>
    <mergeCell ref="F29:H29"/>
    <mergeCell ref="I29:K29"/>
    <mergeCell ref="L29:M29"/>
    <mergeCell ref="O29:R29"/>
    <mergeCell ref="C32:E32"/>
    <mergeCell ref="F32:H32"/>
    <mergeCell ref="I32:K32"/>
    <mergeCell ref="L32:M32"/>
    <mergeCell ref="O32:R32"/>
    <mergeCell ref="S32:T32"/>
    <mergeCell ref="U32:V32"/>
    <mergeCell ref="W32:Y32"/>
    <mergeCell ref="Z32:AA32"/>
    <mergeCell ref="F34:H34"/>
    <mergeCell ref="I34:K34"/>
    <mergeCell ref="L34:M34"/>
    <mergeCell ref="O34:R34"/>
    <mergeCell ref="S34:T34"/>
    <mergeCell ref="U34:V34"/>
    <mergeCell ref="W34:Y34"/>
    <mergeCell ref="Z34:AA34"/>
    <mergeCell ref="C33:E33"/>
    <mergeCell ref="F33:H33"/>
    <mergeCell ref="I33:K33"/>
    <mergeCell ref="L33:M33"/>
    <mergeCell ref="O33:R33"/>
    <mergeCell ref="M3:P3"/>
    <mergeCell ref="C37:E37"/>
    <mergeCell ref="F37:H37"/>
    <mergeCell ref="I37:K37"/>
    <mergeCell ref="L37:M37"/>
    <mergeCell ref="O37:R37"/>
    <mergeCell ref="U37:V37"/>
    <mergeCell ref="W37:Y37"/>
    <mergeCell ref="W35:Y35"/>
    <mergeCell ref="C36:E36"/>
    <mergeCell ref="F36:H36"/>
    <mergeCell ref="I36:K36"/>
    <mergeCell ref="L36:M36"/>
    <mergeCell ref="O36:R36"/>
    <mergeCell ref="S36:T36"/>
    <mergeCell ref="U36:V36"/>
    <mergeCell ref="W36:Y36"/>
    <mergeCell ref="C35:E35"/>
    <mergeCell ref="F35:H35"/>
    <mergeCell ref="I35:K35"/>
    <mergeCell ref="L35:M35"/>
    <mergeCell ref="O35:R35"/>
    <mergeCell ref="W33:Y33"/>
    <mergeCell ref="C34:E34"/>
    <mergeCell ref="Z37:AA37"/>
    <mergeCell ref="S35:T35"/>
    <mergeCell ref="U35:V35"/>
    <mergeCell ref="S33:T33"/>
    <mergeCell ref="U33:V33"/>
    <mergeCell ref="S31:T31"/>
    <mergeCell ref="U31:V31"/>
    <mergeCell ref="S29:T29"/>
    <mergeCell ref="U29:V29"/>
    <mergeCell ref="S37:T37"/>
    <mergeCell ref="Z35:AA35"/>
    <mergeCell ref="Z36:AA36"/>
    <mergeCell ref="Z33:AA33"/>
    <mergeCell ref="W31:Y31"/>
    <mergeCell ref="Z31:AA31"/>
  </mergeCells>
  <phoneticPr fontId="2"/>
  <conditionalFormatting sqref="S8:T37">
    <cfRule type="expression" dxfId="6771" priority="27">
      <formula>AND(F8&lt;&gt;"",S8="")</formula>
    </cfRule>
  </conditionalFormatting>
  <conditionalFormatting sqref="L8:M37">
    <cfRule type="expression" dxfId="6770" priority="25">
      <formula>AND(F8&lt;&gt;"",L8="")</formula>
    </cfRule>
  </conditionalFormatting>
  <conditionalFormatting sqref="O8:R37">
    <cfRule type="expression" dxfId="6769" priority="32">
      <formula>AND(F8&lt;&gt;"",O8="")</formula>
    </cfRule>
  </conditionalFormatting>
  <conditionalFormatting sqref="Z8:AA37">
    <cfRule type="expression" dxfId="6768" priority="13">
      <formula>AND(F8&lt;&gt;"",Z8="")</formula>
    </cfRule>
  </conditionalFormatting>
  <conditionalFormatting sqref="U8:V37">
    <cfRule type="expression" dxfId="6767" priority="11">
      <formula>AND(F8&lt;&gt;"",U8="")</formula>
    </cfRule>
  </conditionalFormatting>
  <conditionalFormatting sqref="G3:H3">
    <cfRule type="cellIs" dxfId="6766" priority="10" operator="equal">
      <formula>""</formula>
    </cfRule>
  </conditionalFormatting>
  <conditionalFormatting sqref="J3">
    <cfRule type="cellIs" dxfId="6765" priority="9" operator="equal">
      <formula>""</formula>
    </cfRule>
  </conditionalFormatting>
  <conditionalFormatting sqref="Q3:R3">
    <cfRule type="cellIs" dxfId="6764" priority="8" operator="equal">
      <formula>""</formula>
    </cfRule>
  </conditionalFormatting>
  <conditionalFormatting sqref="T3">
    <cfRule type="cellIs" dxfId="6763" priority="7" operator="equal">
      <formula>""</formula>
    </cfRule>
  </conditionalFormatting>
  <conditionalFormatting sqref="B8:B37">
    <cfRule type="expression" dxfId="6762" priority="6">
      <formula>AND(XEI8&lt;&gt;"",B8="")</formula>
    </cfRule>
  </conditionalFormatting>
  <conditionalFormatting sqref="B8:B37">
    <cfRule type="expression" dxfId="6761" priority="5">
      <formula>AND(F8&lt;&gt;"",B8="")</formula>
    </cfRule>
  </conditionalFormatting>
  <conditionalFormatting sqref="C8:C37">
    <cfRule type="expression" dxfId="6760" priority="2">
      <formula>AND(F8&lt;&gt;"",C8="")</formula>
    </cfRule>
  </conditionalFormatting>
  <conditionalFormatting sqref="E8:E37">
    <cfRule type="expression" dxfId="6759" priority="3">
      <formula>AND(G8&lt;&gt;"",E8="")</formula>
    </cfRule>
  </conditionalFormatting>
  <conditionalFormatting sqref="D8:D37">
    <cfRule type="expression" dxfId="6758" priority="4">
      <formula>AND(#REF!&lt;&gt;"",D8="")</formula>
    </cfRule>
  </conditionalFormatting>
  <dataValidations xWindow="914" yWindow="488" count="12">
    <dataValidation type="list" allowBlank="1" showInputMessage="1" showErrorMessage="1" sqref="O7" xr:uid="{00000000-0002-0000-0200-000000000000}">
      <formula1>"個別支援型（身介有）,個別支援型（身介無）,施設等利用型,大学修学支援型"</formula1>
    </dataValidation>
    <dataValidation type="textLength" operator="equal" allowBlank="1" showInputMessage="1" showErrorMessage="1" sqref="C7:E7" xr:uid="{00000000-0002-0000-0200-000001000000}">
      <formula1>10</formula1>
    </dataValidation>
    <dataValidation type="list" allowBlank="1" showInputMessage="1" showErrorMessage="1" promptTitle="「利用者負担額」の入力" prompt="決定通知書に記載の「利用者負担額」を入力してください（「利用者負担上限額」ではありません。）。" sqref="U7:V7" xr:uid="{00000000-0002-0000-0200-000002000000}">
      <formula1>"10%,0%,0円"</formula1>
    </dataValidation>
    <dataValidation type="list" allowBlank="1" showInputMessage="1" showErrorMessage="1" sqref="B7" xr:uid="{00000000-0002-0000-0200-000003000000}">
      <formula1>"1,0"</formula1>
    </dataValidation>
    <dataValidation type="list" allowBlank="1" showInputMessage="1" showErrorMessage="1" error="プルダウンよりお選びください。" sqref="O8:R37" xr:uid="{00000000-0002-0000-0200-000004000000}">
      <formula1>"個別支援型（身介有）,個別支援型（身介無）,施設等利用型,大学修学支援型"</formula1>
    </dataValidation>
    <dataValidation type="list" allowBlank="1" showInputMessage="1" showErrorMessage="1" error="プルダウンよりお選びください。" promptTitle="「利用者負担額」の入力" prompt="決定通知書に記載の「利用者負担額」をご入力ください。_x000a_※「利用者負担上限額」ではありません。" sqref="U8:V37" xr:uid="{00000000-0002-0000-0200-000005000000}">
      <formula1>"10%,0%,0円"</formula1>
    </dataValidation>
    <dataValidation type="decimal" imeMode="off" allowBlank="1" showInputMessage="1" showErrorMessage="1" error="数字をご入力ください。" sqref="S8:T37 Z8:AA37" xr:uid="{00000000-0002-0000-0200-000006000000}">
      <formula1>0</formula1>
      <formula2>1000</formula2>
    </dataValidation>
    <dataValidation type="textLength" imeMode="off" allowBlank="1" showInputMessage="1" showErrorMessage="1" error="西暦（数字4桁）をご入力ください。" prompt="西暦（数字4桁）をご入力ください。" sqref="Q3:R3 G3:H3" xr:uid="{00000000-0002-0000-0200-000007000000}">
      <formula1>4</formula1>
      <formula2>4</formula2>
    </dataValidation>
    <dataValidation type="list" imeMode="off" allowBlank="1" showInputMessage="1" showErrorMessage="1" error="1~12までの数字をご入力ください。" sqref="T3 J3" xr:uid="{00000000-0002-0000-0200-000008000000}">
      <formula1>"1,2,3,4,5,6,7,8,9,10,11,12"</formula1>
    </dataValidation>
    <dataValidation type="list" imeMode="off" allowBlank="1" showInputMessage="1" showErrorMessage="1" error="今回請求する利用者には1、請求しない利用者には0をご入力ください。" sqref="B8:B37" xr:uid="{00000000-0002-0000-0200-000009000000}">
      <formula1>"0,1"</formula1>
    </dataValidation>
    <dataValidation type="textLength" imeMode="off" operator="equal" allowBlank="1" showInputMessage="1" showErrorMessage="1" error="10桁の数字をご入力ください（先頭の0を含む）。" sqref="C8:E37" xr:uid="{00000000-0002-0000-0200-00000A000000}">
      <formula1>10</formula1>
    </dataValidation>
    <dataValidation imeMode="off" allowBlank="1" showInputMessage="1" showErrorMessage="1" sqref="L8:M37" xr:uid="{00000000-0002-0000-0200-00000B000000}"/>
  </dataValidations>
  <pageMargins left="0.70866141732283472" right="0.70866141732283472" top="0.74803149606299213" bottom="0.74803149606299213" header="0.31496062992125984" footer="0.31496062992125984"/>
  <pageSetup paperSize="9" scale="5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24</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02401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02402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02403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02404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02405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02406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02407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02408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02409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02410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02411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02412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02413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02414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02415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02416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02417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02418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02419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02420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02421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02422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02423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02424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02425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02426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02427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02428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02429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02430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02431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02432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02433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02434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02435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02436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02437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02438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02439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02440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02441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02442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02443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02444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02445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02446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02447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02448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02449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02450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02451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02452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02453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02454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02455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02456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02457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02458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02459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02460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02461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02462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02463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02464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02465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02466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02467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02468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02469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02470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02471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02472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02473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02474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02475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574" priority="225">
      <formula>AND(Z13="",BA12=1)</formula>
    </cfRule>
  </conditionalFormatting>
  <conditionalFormatting sqref="J12:M12">
    <cfRule type="expression" dxfId="1573" priority="224">
      <formula>OR(F12=2,F12=3)</formula>
    </cfRule>
  </conditionalFormatting>
  <conditionalFormatting sqref="I13:P13">
    <cfRule type="expression" dxfId="1572" priority="223">
      <formula>OR(F12=2,F12=3)</formula>
    </cfRule>
  </conditionalFormatting>
  <conditionalFormatting sqref="Z15:AM15">
    <cfRule type="expression" dxfId="1571" priority="222">
      <formula>AND(Z15="",BA14=1)</formula>
    </cfRule>
  </conditionalFormatting>
  <conditionalFormatting sqref="J14:M14">
    <cfRule type="expression" dxfId="1570" priority="221">
      <formula>OR(F14=2,F14=3)</formula>
    </cfRule>
  </conditionalFormatting>
  <conditionalFormatting sqref="I15:P15">
    <cfRule type="expression" dxfId="1569" priority="220">
      <formula>OR(F14=2,F14=3)</formula>
    </cfRule>
  </conditionalFormatting>
  <conditionalFormatting sqref="Z17:AM17">
    <cfRule type="expression" dxfId="1568" priority="219">
      <formula>AND(Z17="",BA16=1)</formula>
    </cfRule>
  </conditionalFormatting>
  <conditionalFormatting sqref="J16:M16">
    <cfRule type="expression" dxfId="1567" priority="218">
      <formula>OR(F16=2,F16=3)</formula>
    </cfRule>
  </conditionalFormatting>
  <conditionalFormatting sqref="I17:P17">
    <cfRule type="expression" dxfId="1566" priority="217">
      <formula>OR(F16=2,F16=3)</formula>
    </cfRule>
  </conditionalFormatting>
  <conditionalFormatting sqref="Z19:AM19">
    <cfRule type="expression" dxfId="1565" priority="216">
      <formula>AND(Z19="",BA18=1)</formula>
    </cfRule>
  </conditionalFormatting>
  <conditionalFormatting sqref="J18:M18">
    <cfRule type="expression" dxfId="1564" priority="215">
      <formula>OR(F18=2,F18=3)</formula>
    </cfRule>
  </conditionalFormatting>
  <conditionalFormatting sqref="I19:P19">
    <cfRule type="expression" dxfId="1563" priority="214">
      <formula>OR(F18=2,F18=3)</formula>
    </cfRule>
  </conditionalFormatting>
  <conditionalFormatting sqref="Z21:AM21">
    <cfRule type="expression" dxfId="1562" priority="213">
      <formula>AND(Z21="",BA20=1)</formula>
    </cfRule>
  </conditionalFormatting>
  <conditionalFormatting sqref="J20:M20">
    <cfRule type="expression" dxfId="1561" priority="212">
      <formula>OR(F20=2,F20=3)</formula>
    </cfRule>
  </conditionalFormatting>
  <conditionalFormatting sqref="I21:P21">
    <cfRule type="expression" dxfId="1560" priority="211">
      <formula>OR(F20=2,F20=3)</formula>
    </cfRule>
  </conditionalFormatting>
  <conditionalFormatting sqref="Z23:AM23">
    <cfRule type="expression" dxfId="1559" priority="210">
      <formula>AND(Z23="",BA22=1)</formula>
    </cfRule>
  </conditionalFormatting>
  <conditionalFormatting sqref="J22:M22">
    <cfRule type="expression" dxfId="1558" priority="209">
      <formula>OR(F22=2,F22=3)</formula>
    </cfRule>
  </conditionalFormatting>
  <conditionalFormatting sqref="I23:P23">
    <cfRule type="expression" dxfId="1557" priority="208">
      <formula>OR(F22=2,F22=3)</formula>
    </cfRule>
  </conditionalFormatting>
  <conditionalFormatting sqref="Z25:AM25">
    <cfRule type="expression" dxfId="1556" priority="207">
      <formula>AND(Z25="",BA24=1)</formula>
    </cfRule>
  </conditionalFormatting>
  <conditionalFormatting sqref="J24:M24">
    <cfRule type="expression" dxfId="1555" priority="206">
      <formula>OR(F24=2,F24=3)</formula>
    </cfRule>
  </conditionalFormatting>
  <conditionalFormatting sqref="I25:P25">
    <cfRule type="expression" dxfId="1554" priority="205">
      <formula>OR(F24=2,F24=3)</formula>
    </cfRule>
  </conditionalFormatting>
  <conditionalFormatting sqref="Z27:AM27">
    <cfRule type="expression" dxfId="1553" priority="204">
      <formula>AND(Z27="",BA26=1)</formula>
    </cfRule>
  </conditionalFormatting>
  <conditionalFormatting sqref="J26:M26">
    <cfRule type="expression" dxfId="1552" priority="203">
      <formula>OR(F26=2,F26=3)</formula>
    </cfRule>
  </conditionalFormatting>
  <conditionalFormatting sqref="I27:P27">
    <cfRule type="expression" dxfId="1551" priority="202">
      <formula>OR(F26=2,F26=3)</formula>
    </cfRule>
  </conditionalFormatting>
  <conditionalFormatting sqref="Z29:AM29">
    <cfRule type="expression" dxfId="1550" priority="201">
      <formula>AND(Z29="",BA28=1)</formula>
    </cfRule>
  </conditionalFormatting>
  <conditionalFormatting sqref="J28:M28">
    <cfRule type="expression" dxfId="1549" priority="200">
      <formula>OR(F28=2,F28=3)</formula>
    </cfRule>
  </conditionalFormatting>
  <conditionalFormatting sqref="I29:P29">
    <cfRule type="expression" dxfId="1548" priority="199">
      <formula>OR(F28=2,F28=3)</formula>
    </cfRule>
  </conditionalFormatting>
  <conditionalFormatting sqref="Z31:AM31">
    <cfRule type="expression" dxfId="1547" priority="198">
      <formula>AND(Z31="",BA30=1)</formula>
    </cfRule>
  </conditionalFormatting>
  <conditionalFormatting sqref="J30:M30">
    <cfRule type="expression" dxfId="1546" priority="197">
      <formula>OR(F30=2,F30=3)</formula>
    </cfRule>
  </conditionalFormatting>
  <conditionalFormatting sqref="I31:P31">
    <cfRule type="expression" dxfId="1545" priority="196">
      <formula>OR(F30=2,F30=3)</formula>
    </cfRule>
  </conditionalFormatting>
  <conditionalFormatting sqref="Z33:AM33">
    <cfRule type="expression" dxfId="1544" priority="195">
      <formula>AND(Z33="",BA32=1)</formula>
    </cfRule>
  </conditionalFormatting>
  <conditionalFormatting sqref="J32:M32">
    <cfRule type="expression" dxfId="1543" priority="194">
      <formula>OR(F32=2,F32=3)</formula>
    </cfRule>
  </conditionalFormatting>
  <conditionalFormatting sqref="I33:P33">
    <cfRule type="expression" dxfId="1542" priority="193">
      <formula>OR(F32=2,F32=3)</formula>
    </cfRule>
  </conditionalFormatting>
  <conditionalFormatting sqref="Z35:AM35">
    <cfRule type="expression" dxfId="1541" priority="192">
      <formula>AND(Z35="",BA34=1)</formula>
    </cfRule>
  </conditionalFormatting>
  <conditionalFormatting sqref="J34:M34">
    <cfRule type="expression" dxfId="1540" priority="191">
      <formula>OR(F34=2,F34=3)</formula>
    </cfRule>
  </conditionalFormatting>
  <conditionalFormatting sqref="I35:P35">
    <cfRule type="expression" dxfId="1539" priority="190">
      <formula>OR(F34=2,F34=3)</formula>
    </cfRule>
  </conditionalFormatting>
  <conditionalFormatting sqref="Z37:AM37">
    <cfRule type="expression" dxfId="1538" priority="189">
      <formula>AND(Z37="",BA36=1)</formula>
    </cfRule>
  </conditionalFormatting>
  <conditionalFormatting sqref="J36:M36">
    <cfRule type="expression" dxfId="1537" priority="188">
      <formula>OR(F36=2,F36=3)</formula>
    </cfRule>
  </conditionalFormatting>
  <conditionalFormatting sqref="I37:P37">
    <cfRule type="expression" dxfId="1536" priority="187">
      <formula>OR(F36=2,F36=3)</formula>
    </cfRule>
  </conditionalFormatting>
  <conditionalFormatting sqref="Z39:AM39">
    <cfRule type="expression" dxfId="1535" priority="186">
      <formula>AND(Z39="",BA38=1)</formula>
    </cfRule>
  </conditionalFormatting>
  <conditionalFormatting sqref="J38:M38">
    <cfRule type="expression" dxfId="1534" priority="185">
      <formula>OR(F38=2,F38=3)</formula>
    </cfRule>
  </conditionalFormatting>
  <conditionalFormatting sqref="I39:P39">
    <cfRule type="expression" dxfId="1533" priority="184">
      <formula>OR(F38=2,F38=3)</formula>
    </cfRule>
  </conditionalFormatting>
  <conditionalFormatting sqref="Z41:AM41">
    <cfRule type="expression" dxfId="1532" priority="183">
      <formula>AND(Z41="",BA40=1)</formula>
    </cfRule>
  </conditionalFormatting>
  <conditionalFormatting sqref="J40:M40">
    <cfRule type="expression" dxfId="1531" priority="182">
      <formula>OR(F40=2,F40=3)</formula>
    </cfRule>
  </conditionalFormatting>
  <conditionalFormatting sqref="I41:P41">
    <cfRule type="expression" dxfId="1530" priority="181">
      <formula>OR(F40=2,F40=3)</formula>
    </cfRule>
  </conditionalFormatting>
  <conditionalFormatting sqref="Z185:AM185">
    <cfRule type="expression" dxfId="1529" priority="180">
      <formula>AND(Z185="",BA184=1)</formula>
    </cfRule>
  </conditionalFormatting>
  <conditionalFormatting sqref="J184:M184">
    <cfRule type="expression" dxfId="1528" priority="179">
      <formula>OR(F184=2,F184=3)</formula>
    </cfRule>
  </conditionalFormatting>
  <conditionalFormatting sqref="I185:P185">
    <cfRule type="expression" dxfId="1527" priority="178">
      <formula>OR(F184=2,F184=3)</formula>
    </cfRule>
  </conditionalFormatting>
  <conditionalFormatting sqref="Z187:AM187">
    <cfRule type="expression" dxfId="1526" priority="177">
      <formula>AND(Z187="",BA186=1)</formula>
    </cfRule>
  </conditionalFormatting>
  <conditionalFormatting sqref="J186:M186">
    <cfRule type="expression" dxfId="1525" priority="176">
      <formula>OR(F186=2,F186=3)</formula>
    </cfRule>
  </conditionalFormatting>
  <conditionalFormatting sqref="I187:P187">
    <cfRule type="expression" dxfId="1524" priority="175">
      <formula>OR(F186=2,F186=3)</formula>
    </cfRule>
  </conditionalFormatting>
  <conditionalFormatting sqref="Z189:AM189">
    <cfRule type="expression" dxfId="1523" priority="174">
      <formula>AND(Z189="",BA188=1)</formula>
    </cfRule>
  </conditionalFormatting>
  <conditionalFormatting sqref="J188:M188">
    <cfRule type="expression" dxfId="1522" priority="173">
      <formula>OR(F188=2,F188=3)</formula>
    </cfRule>
  </conditionalFormatting>
  <conditionalFormatting sqref="I189:P189">
    <cfRule type="expression" dxfId="1521" priority="172">
      <formula>OR(F188=2,F188=3)</formula>
    </cfRule>
  </conditionalFormatting>
  <conditionalFormatting sqref="Z191:AM191">
    <cfRule type="expression" dxfId="1520" priority="171">
      <formula>AND(Z191="",BA190=1)</formula>
    </cfRule>
  </conditionalFormatting>
  <conditionalFormatting sqref="J190:M190">
    <cfRule type="expression" dxfId="1519" priority="170">
      <formula>OR(F190=2,F190=3)</formula>
    </cfRule>
  </conditionalFormatting>
  <conditionalFormatting sqref="I191:P191">
    <cfRule type="expression" dxfId="1518" priority="169">
      <formula>OR(F190=2,F190=3)</formula>
    </cfRule>
  </conditionalFormatting>
  <conditionalFormatting sqref="Z193:AM193">
    <cfRule type="expression" dxfId="1517" priority="168">
      <formula>AND(Z193="",BA192=1)</formula>
    </cfRule>
  </conditionalFormatting>
  <conditionalFormatting sqref="J192:M192">
    <cfRule type="expression" dxfId="1516" priority="167">
      <formula>OR(F192=2,F192=3)</formula>
    </cfRule>
  </conditionalFormatting>
  <conditionalFormatting sqref="I193:P193">
    <cfRule type="expression" dxfId="1515" priority="166">
      <formula>OR(F192=2,F192=3)</formula>
    </cfRule>
  </conditionalFormatting>
  <conditionalFormatting sqref="Z195:AM195">
    <cfRule type="expression" dxfId="1514" priority="165">
      <formula>AND(Z195="",BA194=1)</formula>
    </cfRule>
  </conditionalFormatting>
  <conditionalFormatting sqref="J194:M194">
    <cfRule type="expression" dxfId="1513" priority="164">
      <formula>OR(F194=2,F194=3)</formula>
    </cfRule>
  </conditionalFormatting>
  <conditionalFormatting sqref="I195:P195">
    <cfRule type="expression" dxfId="1512" priority="163">
      <formula>OR(F194=2,F194=3)</formula>
    </cfRule>
  </conditionalFormatting>
  <conditionalFormatting sqref="Z197:AM197">
    <cfRule type="expression" dxfId="1511" priority="162">
      <formula>AND(Z197="",BA196=1)</formula>
    </cfRule>
  </conditionalFormatting>
  <conditionalFormatting sqref="J196:M196">
    <cfRule type="expression" dxfId="1510" priority="161">
      <formula>OR(F196=2,F196=3)</formula>
    </cfRule>
  </conditionalFormatting>
  <conditionalFormatting sqref="I197:P197">
    <cfRule type="expression" dxfId="1509" priority="160">
      <formula>OR(F196=2,F196=3)</formula>
    </cfRule>
  </conditionalFormatting>
  <conditionalFormatting sqref="Z199:AM199">
    <cfRule type="expression" dxfId="1508" priority="159">
      <formula>AND(Z199="",BA198=1)</formula>
    </cfRule>
  </conditionalFormatting>
  <conditionalFormatting sqref="J198:M198">
    <cfRule type="expression" dxfId="1507" priority="158">
      <formula>OR(F198=2,F198=3)</formula>
    </cfRule>
  </conditionalFormatting>
  <conditionalFormatting sqref="I199:P199">
    <cfRule type="expression" dxfId="1506" priority="157">
      <formula>OR(F198=2,F198=3)</formula>
    </cfRule>
  </conditionalFormatting>
  <conditionalFormatting sqref="Z201:AM201">
    <cfRule type="expression" dxfId="1505" priority="156">
      <formula>AND(Z201="",BA200=1)</formula>
    </cfRule>
  </conditionalFormatting>
  <conditionalFormatting sqref="J200:M200">
    <cfRule type="expression" dxfId="1504" priority="155">
      <formula>OR(F200=2,F200=3)</formula>
    </cfRule>
  </conditionalFormatting>
  <conditionalFormatting sqref="I201:P201">
    <cfRule type="expression" dxfId="1503" priority="154">
      <formula>OR(F200=2,F200=3)</formula>
    </cfRule>
  </conditionalFormatting>
  <conditionalFormatting sqref="Z203:AM203">
    <cfRule type="expression" dxfId="1502" priority="153">
      <formula>AND(Z203="",BA202=1)</formula>
    </cfRule>
  </conditionalFormatting>
  <conditionalFormatting sqref="J202:M202">
    <cfRule type="expression" dxfId="1501" priority="152">
      <formula>OR(F202=2,F202=3)</formula>
    </cfRule>
  </conditionalFormatting>
  <conditionalFormatting sqref="I203:P203">
    <cfRule type="expression" dxfId="1500" priority="151">
      <formula>OR(F202=2,F202=3)</formula>
    </cfRule>
  </conditionalFormatting>
  <conditionalFormatting sqref="Z205:AM205">
    <cfRule type="expression" dxfId="1499" priority="150">
      <formula>AND(Z205="",BA204=1)</formula>
    </cfRule>
  </conditionalFormatting>
  <conditionalFormatting sqref="J204:M204">
    <cfRule type="expression" dxfId="1498" priority="149">
      <formula>OR(F204=2,F204=3)</formula>
    </cfRule>
  </conditionalFormatting>
  <conditionalFormatting sqref="I205:P205">
    <cfRule type="expression" dxfId="1497" priority="148">
      <formula>OR(F204=2,F204=3)</formula>
    </cfRule>
  </conditionalFormatting>
  <conditionalFormatting sqref="Z207:AM207">
    <cfRule type="expression" dxfId="1496" priority="147">
      <formula>AND(Z207="",BA206=1)</formula>
    </cfRule>
  </conditionalFormatting>
  <conditionalFormatting sqref="J206:M206">
    <cfRule type="expression" dxfId="1495" priority="146">
      <formula>OR(F206=2,F206=3)</formula>
    </cfRule>
  </conditionalFormatting>
  <conditionalFormatting sqref="I207:P207">
    <cfRule type="expression" dxfId="1494" priority="145">
      <formula>OR(F206=2,F206=3)</formula>
    </cfRule>
  </conditionalFormatting>
  <conditionalFormatting sqref="Z209:AM209">
    <cfRule type="expression" dxfId="1493" priority="144">
      <formula>AND(Z209="",BA208=1)</formula>
    </cfRule>
  </conditionalFormatting>
  <conditionalFormatting sqref="J208:M208">
    <cfRule type="expression" dxfId="1492" priority="143">
      <formula>OR(F208=2,F208=3)</formula>
    </cfRule>
  </conditionalFormatting>
  <conditionalFormatting sqref="I209:P209">
    <cfRule type="expression" dxfId="1491" priority="142">
      <formula>OR(F208=2,F208=3)</formula>
    </cfRule>
  </conditionalFormatting>
  <conditionalFormatting sqref="Z211:AM211">
    <cfRule type="expression" dxfId="1490" priority="141">
      <formula>AND(Z211="",BA210=1)</formula>
    </cfRule>
  </conditionalFormatting>
  <conditionalFormatting sqref="J210:M210">
    <cfRule type="expression" dxfId="1489" priority="140">
      <formula>OR(F210=2,F210=3)</formula>
    </cfRule>
  </conditionalFormatting>
  <conditionalFormatting sqref="I211:P211">
    <cfRule type="expression" dxfId="1488" priority="139">
      <formula>OR(F210=2,F210=3)</formula>
    </cfRule>
  </conditionalFormatting>
  <conditionalFormatting sqref="Z213:AM213">
    <cfRule type="expression" dxfId="1487" priority="138">
      <formula>AND(Z213="",BA212=1)</formula>
    </cfRule>
  </conditionalFormatting>
  <conditionalFormatting sqref="J212:M212">
    <cfRule type="expression" dxfId="1486" priority="137">
      <formula>OR(F212=2,F212=3)</formula>
    </cfRule>
  </conditionalFormatting>
  <conditionalFormatting sqref="I213:P213">
    <cfRule type="expression" dxfId="1485" priority="136">
      <formula>OR(F212=2,F212=3)</formula>
    </cfRule>
  </conditionalFormatting>
  <conditionalFormatting sqref="Z99:AM99">
    <cfRule type="expression" dxfId="1484" priority="135">
      <formula>AND(Z99="",BA98=1)</formula>
    </cfRule>
  </conditionalFormatting>
  <conditionalFormatting sqref="J98:M98">
    <cfRule type="expression" dxfId="1483" priority="134">
      <formula>OR(F98=2,F98=3)</formula>
    </cfRule>
  </conditionalFormatting>
  <conditionalFormatting sqref="I99:P99">
    <cfRule type="expression" dxfId="1482" priority="133">
      <formula>OR(F98=2,F98=3)</formula>
    </cfRule>
  </conditionalFormatting>
  <conditionalFormatting sqref="Z101:AM101">
    <cfRule type="expression" dxfId="1481" priority="132">
      <formula>AND(Z101="",BA100=1)</formula>
    </cfRule>
  </conditionalFormatting>
  <conditionalFormatting sqref="J100:M100">
    <cfRule type="expression" dxfId="1480" priority="131">
      <formula>OR(F100=2,F100=3)</formula>
    </cfRule>
  </conditionalFormatting>
  <conditionalFormatting sqref="I101:P101">
    <cfRule type="expression" dxfId="1479" priority="130">
      <formula>OR(F100=2,F100=3)</formula>
    </cfRule>
  </conditionalFormatting>
  <conditionalFormatting sqref="Z103:AM103">
    <cfRule type="expression" dxfId="1478" priority="129">
      <formula>AND(Z103="",BA102=1)</formula>
    </cfRule>
  </conditionalFormatting>
  <conditionalFormatting sqref="J102:M102">
    <cfRule type="expression" dxfId="1477" priority="128">
      <formula>OR(F102=2,F102=3)</formula>
    </cfRule>
  </conditionalFormatting>
  <conditionalFormatting sqref="I103:P103">
    <cfRule type="expression" dxfId="1476" priority="127">
      <formula>OR(F102=2,F102=3)</formula>
    </cfRule>
  </conditionalFormatting>
  <conditionalFormatting sqref="Z105:AM105">
    <cfRule type="expression" dxfId="1475" priority="126">
      <formula>AND(Z105="",BA104=1)</formula>
    </cfRule>
  </conditionalFormatting>
  <conditionalFormatting sqref="J104:M104">
    <cfRule type="expression" dxfId="1474" priority="125">
      <formula>OR(F104=2,F104=3)</formula>
    </cfRule>
  </conditionalFormatting>
  <conditionalFormatting sqref="I105:P105">
    <cfRule type="expression" dxfId="1473" priority="124">
      <formula>OR(F104=2,F104=3)</formula>
    </cfRule>
  </conditionalFormatting>
  <conditionalFormatting sqref="Z107:AM107">
    <cfRule type="expression" dxfId="1472" priority="123">
      <formula>AND(Z107="",BA106=1)</formula>
    </cfRule>
  </conditionalFormatting>
  <conditionalFormatting sqref="J106:M106">
    <cfRule type="expression" dxfId="1471" priority="122">
      <formula>OR(F106=2,F106=3)</formula>
    </cfRule>
  </conditionalFormatting>
  <conditionalFormatting sqref="I107:P107">
    <cfRule type="expression" dxfId="1470" priority="121">
      <formula>OR(F106=2,F106=3)</formula>
    </cfRule>
  </conditionalFormatting>
  <conditionalFormatting sqref="Z109:AM109">
    <cfRule type="expression" dxfId="1469" priority="120">
      <formula>AND(Z109="",BA108=1)</formula>
    </cfRule>
  </conditionalFormatting>
  <conditionalFormatting sqref="J108:M108">
    <cfRule type="expression" dxfId="1468" priority="119">
      <formula>OR(F108=2,F108=3)</formula>
    </cfRule>
  </conditionalFormatting>
  <conditionalFormatting sqref="I109:P109">
    <cfRule type="expression" dxfId="1467" priority="118">
      <formula>OR(F108=2,F108=3)</formula>
    </cfRule>
  </conditionalFormatting>
  <conditionalFormatting sqref="Z111:AM111">
    <cfRule type="expression" dxfId="1466" priority="117">
      <formula>AND(Z111="",BA110=1)</formula>
    </cfRule>
  </conditionalFormatting>
  <conditionalFormatting sqref="J110:M110">
    <cfRule type="expression" dxfId="1465" priority="116">
      <formula>OR(F110=2,F110=3)</formula>
    </cfRule>
  </conditionalFormatting>
  <conditionalFormatting sqref="I111:P111">
    <cfRule type="expression" dxfId="1464" priority="115">
      <formula>OR(F110=2,F110=3)</formula>
    </cfRule>
  </conditionalFormatting>
  <conditionalFormatting sqref="Z113:AM113">
    <cfRule type="expression" dxfId="1463" priority="114">
      <formula>AND(Z113="",BA112=1)</formula>
    </cfRule>
  </conditionalFormatting>
  <conditionalFormatting sqref="J112:M112">
    <cfRule type="expression" dxfId="1462" priority="113">
      <formula>OR(F112=2,F112=3)</formula>
    </cfRule>
  </conditionalFormatting>
  <conditionalFormatting sqref="I113:P113">
    <cfRule type="expression" dxfId="1461" priority="112">
      <formula>OR(F112=2,F112=3)</formula>
    </cfRule>
  </conditionalFormatting>
  <conditionalFormatting sqref="Z115:AM115">
    <cfRule type="expression" dxfId="1460" priority="111">
      <formula>AND(Z115="",BA114=1)</formula>
    </cfRule>
  </conditionalFormatting>
  <conditionalFormatting sqref="J114:M114">
    <cfRule type="expression" dxfId="1459" priority="110">
      <formula>OR(F114=2,F114=3)</formula>
    </cfRule>
  </conditionalFormatting>
  <conditionalFormatting sqref="I115:P115">
    <cfRule type="expression" dxfId="1458" priority="109">
      <formula>OR(F114=2,F114=3)</formula>
    </cfRule>
  </conditionalFormatting>
  <conditionalFormatting sqref="Z117:AM117">
    <cfRule type="expression" dxfId="1457" priority="108">
      <formula>AND(Z117="",BA116=1)</formula>
    </cfRule>
  </conditionalFormatting>
  <conditionalFormatting sqref="J116:M116">
    <cfRule type="expression" dxfId="1456" priority="107">
      <formula>OR(F116=2,F116=3)</formula>
    </cfRule>
  </conditionalFormatting>
  <conditionalFormatting sqref="I117:P117">
    <cfRule type="expression" dxfId="1455" priority="106">
      <formula>OR(F116=2,F116=3)</formula>
    </cfRule>
  </conditionalFormatting>
  <conditionalFormatting sqref="Z119:AM119">
    <cfRule type="expression" dxfId="1454" priority="105">
      <formula>AND(Z119="",BA118=1)</formula>
    </cfRule>
  </conditionalFormatting>
  <conditionalFormatting sqref="J118:M118">
    <cfRule type="expression" dxfId="1453" priority="104">
      <formula>OR(F118=2,F118=3)</formula>
    </cfRule>
  </conditionalFormatting>
  <conditionalFormatting sqref="I119:P119">
    <cfRule type="expression" dxfId="1452" priority="103">
      <formula>OR(F118=2,F118=3)</formula>
    </cfRule>
  </conditionalFormatting>
  <conditionalFormatting sqref="Z121:AM121">
    <cfRule type="expression" dxfId="1451" priority="102">
      <formula>AND(Z121="",BA120=1)</formula>
    </cfRule>
  </conditionalFormatting>
  <conditionalFormatting sqref="J120:M120">
    <cfRule type="expression" dxfId="1450" priority="101">
      <formula>OR(F120=2,F120=3)</formula>
    </cfRule>
  </conditionalFormatting>
  <conditionalFormatting sqref="I121:P121">
    <cfRule type="expression" dxfId="1449" priority="100">
      <formula>OR(F120=2,F120=3)</formula>
    </cfRule>
  </conditionalFormatting>
  <conditionalFormatting sqref="Z123:AM123">
    <cfRule type="expression" dxfId="1448" priority="99">
      <formula>AND(Z123="",BA122=1)</formula>
    </cfRule>
  </conditionalFormatting>
  <conditionalFormatting sqref="J122:M122">
    <cfRule type="expression" dxfId="1447" priority="98">
      <formula>OR(F122=2,F122=3)</formula>
    </cfRule>
  </conditionalFormatting>
  <conditionalFormatting sqref="I123:P123">
    <cfRule type="expression" dxfId="1446" priority="97">
      <formula>OR(F122=2,F122=3)</formula>
    </cfRule>
  </conditionalFormatting>
  <conditionalFormatting sqref="Z125:AM125">
    <cfRule type="expression" dxfId="1445" priority="96">
      <formula>AND(Z125="",BA124=1)</formula>
    </cfRule>
  </conditionalFormatting>
  <conditionalFormatting sqref="J124:M124">
    <cfRule type="expression" dxfId="1444" priority="95">
      <formula>OR(F124=2,F124=3)</formula>
    </cfRule>
  </conditionalFormatting>
  <conditionalFormatting sqref="I125:P125">
    <cfRule type="expression" dxfId="1443" priority="94">
      <formula>OR(F124=2,F124=3)</formula>
    </cfRule>
  </conditionalFormatting>
  <conditionalFormatting sqref="Z127:AM127">
    <cfRule type="expression" dxfId="1442" priority="93">
      <formula>AND(Z127="",BA126=1)</formula>
    </cfRule>
  </conditionalFormatting>
  <conditionalFormatting sqref="J126:M126">
    <cfRule type="expression" dxfId="1441" priority="92">
      <formula>OR(F126=2,F126=3)</formula>
    </cfRule>
  </conditionalFormatting>
  <conditionalFormatting sqref="I127:P127">
    <cfRule type="expression" dxfId="1440" priority="91">
      <formula>OR(F126=2,F126=3)</formula>
    </cfRule>
  </conditionalFormatting>
  <conditionalFormatting sqref="Z142:AM142">
    <cfRule type="expression" dxfId="1439" priority="90">
      <formula>AND(Z142="",BA141=1)</formula>
    </cfRule>
  </conditionalFormatting>
  <conditionalFormatting sqref="J141:M141">
    <cfRule type="expression" dxfId="1438" priority="89">
      <formula>OR(F141=2,F141=3)</formula>
    </cfRule>
  </conditionalFormatting>
  <conditionalFormatting sqref="I142:P142">
    <cfRule type="expression" dxfId="1437" priority="88">
      <formula>OR(F141=2,F141=3)</formula>
    </cfRule>
  </conditionalFormatting>
  <conditionalFormatting sqref="Z144:AM144">
    <cfRule type="expression" dxfId="1436" priority="87">
      <formula>AND(Z144="",BA143=1)</formula>
    </cfRule>
  </conditionalFormatting>
  <conditionalFormatting sqref="J143:M143">
    <cfRule type="expression" dxfId="1435" priority="86">
      <formula>OR(F143=2,F143=3)</formula>
    </cfRule>
  </conditionalFormatting>
  <conditionalFormatting sqref="I144:P144">
    <cfRule type="expression" dxfId="1434" priority="85">
      <formula>OR(F143=2,F143=3)</formula>
    </cfRule>
  </conditionalFormatting>
  <conditionalFormatting sqref="Z146:AM146">
    <cfRule type="expression" dxfId="1433" priority="84">
      <formula>AND(Z146="",BA145=1)</formula>
    </cfRule>
  </conditionalFormatting>
  <conditionalFormatting sqref="J145:M145">
    <cfRule type="expression" dxfId="1432" priority="83">
      <formula>OR(F145=2,F145=3)</formula>
    </cfRule>
  </conditionalFormatting>
  <conditionalFormatting sqref="I146:P146">
    <cfRule type="expression" dxfId="1431" priority="82">
      <formula>OR(F145=2,F145=3)</formula>
    </cfRule>
  </conditionalFormatting>
  <conditionalFormatting sqref="Z148:AM148">
    <cfRule type="expression" dxfId="1430" priority="81">
      <formula>AND(Z148="",BA147=1)</formula>
    </cfRule>
  </conditionalFormatting>
  <conditionalFormatting sqref="J147:M147">
    <cfRule type="expression" dxfId="1429" priority="80">
      <formula>OR(F147=2,F147=3)</formula>
    </cfRule>
  </conditionalFormatting>
  <conditionalFormatting sqref="I148:P148">
    <cfRule type="expression" dxfId="1428" priority="79">
      <formula>OR(F147=2,F147=3)</formula>
    </cfRule>
  </conditionalFormatting>
  <conditionalFormatting sqref="Z150:AM150">
    <cfRule type="expression" dxfId="1427" priority="78">
      <formula>AND(Z150="",BA149=1)</formula>
    </cfRule>
  </conditionalFormatting>
  <conditionalFormatting sqref="J149:M149">
    <cfRule type="expression" dxfId="1426" priority="77">
      <formula>OR(F149=2,F149=3)</formula>
    </cfRule>
  </conditionalFormatting>
  <conditionalFormatting sqref="I150:P150">
    <cfRule type="expression" dxfId="1425" priority="76">
      <formula>OR(F149=2,F149=3)</formula>
    </cfRule>
  </conditionalFormatting>
  <conditionalFormatting sqref="Z152:AM152">
    <cfRule type="expression" dxfId="1424" priority="75">
      <formula>AND(Z152="",BA151=1)</formula>
    </cfRule>
  </conditionalFormatting>
  <conditionalFormatting sqref="J151:M151">
    <cfRule type="expression" dxfId="1423" priority="74">
      <formula>OR(F151=2,F151=3)</formula>
    </cfRule>
  </conditionalFormatting>
  <conditionalFormatting sqref="I152:P152">
    <cfRule type="expression" dxfId="1422" priority="73">
      <formula>OR(F151=2,F151=3)</formula>
    </cfRule>
  </conditionalFormatting>
  <conditionalFormatting sqref="Z154:AM154">
    <cfRule type="expression" dxfId="1421" priority="72">
      <formula>AND(Z154="",BA153=1)</formula>
    </cfRule>
  </conditionalFormatting>
  <conditionalFormatting sqref="J153:M153">
    <cfRule type="expression" dxfId="1420" priority="71">
      <formula>OR(F153=2,F153=3)</formula>
    </cfRule>
  </conditionalFormatting>
  <conditionalFormatting sqref="I154:P154">
    <cfRule type="expression" dxfId="1419" priority="70">
      <formula>OR(F153=2,F153=3)</formula>
    </cfRule>
  </conditionalFormatting>
  <conditionalFormatting sqref="Z156:AM156">
    <cfRule type="expression" dxfId="1418" priority="69">
      <formula>AND(Z156="",BA155=1)</formula>
    </cfRule>
  </conditionalFormatting>
  <conditionalFormatting sqref="J155:M155">
    <cfRule type="expression" dxfId="1417" priority="68">
      <formula>OR(F155=2,F155=3)</formula>
    </cfRule>
  </conditionalFormatting>
  <conditionalFormatting sqref="I156:P156">
    <cfRule type="expression" dxfId="1416" priority="67">
      <formula>OR(F155=2,F155=3)</formula>
    </cfRule>
  </conditionalFormatting>
  <conditionalFormatting sqref="Z158:AM158">
    <cfRule type="expression" dxfId="1415" priority="66">
      <formula>AND(Z158="",BA157=1)</formula>
    </cfRule>
  </conditionalFormatting>
  <conditionalFormatting sqref="J157:M157">
    <cfRule type="expression" dxfId="1414" priority="65">
      <formula>OR(F157=2,F157=3)</formula>
    </cfRule>
  </conditionalFormatting>
  <conditionalFormatting sqref="I158:P158">
    <cfRule type="expression" dxfId="1413" priority="64">
      <formula>OR(F157=2,F157=3)</formula>
    </cfRule>
  </conditionalFormatting>
  <conditionalFormatting sqref="Z160:AM160">
    <cfRule type="expression" dxfId="1412" priority="63">
      <formula>AND(Z160="",BA159=1)</formula>
    </cfRule>
  </conditionalFormatting>
  <conditionalFormatting sqref="J159:M159">
    <cfRule type="expression" dxfId="1411" priority="62">
      <formula>OR(F159=2,F159=3)</formula>
    </cfRule>
  </conditionalFormatting>
  <conditionalFormatting sqref="I160:P160">
    <cfRule type="expression" dxfId="1410" priority="61">
      <formula>OR(F159=2,F159=3)</formula>
    </cfRule>
  </conditionalFormatting>
  <conditionalFormatting sqref="Z162:AM162">
    <cfRule type="expression" dxfId="1409" priority="60">
      <formula>AND(Z162="",BA161=1)</formula>
    </cfRule>
  </conditionalFormatting>
  <conditionalFormatting sqref="J161:M161">
    <cfRule type="expression" dxfId="1408" priority="59">
      <formula>OR(F161=2,F161=3)</formula>
    </cfRule>
  </conditionalFormatting>
  <conditionalFormatting sqref="I162:P162">
    <cfRule type="expression" dxfId="1407" priority="58">
      <formula>OR(F161=2,F161=3)</formula>
    </cfRule>
  </conditionalFormatting>
  <conditionalFormatting sqref="Z164:AM164">
    <cfRule type="expression" dxfId="1406" priority="57">
      <formula>AND(Z164="",BA163=1)</formula>
    </cfRule>
  </conditionalFormatting>
  <conditionalFormatting sqref="J163:M163">
    <cfRule type="expression" dxfId="1405" priority="56">
      <formula>OR(F163=2,F163=3)</formula>
    </cfRule>
  </conditionalFormatting>
  <conditionalFormatting sqref="I164:P164">
    <cfRule type="expression" dxfId="1404" priority="55">
      <formula>OR(F163=2,F163=3)</formula>
    </cfRule>
  </conditionalFormatting>
  <conditionalFormatting sqref="Z166:AM166">
    <cfRule type="expression" dxfId="1403" priority="54">
      <formula>AND(Z166="",BA165=1)</formula>
    </cfRule>
  </conditionalFormatting>
  <conditionalFormatting sqref="J165:M165">
    <cfRule type="expression" dxfId="1402" priority="53">
      <formula>OR(F165=2,F165=3)</formula>
    </cfRule>
  </conditionalFormatting>
  <conditionalFormatting sqref="I166:P166">
    <cfRule type="expression" dxfId="1401" priority="52">
      <formula>OR(F165=2,F165=3)</formula>
    </cfRule>
  </conditionalFormatting>
  <conditionalFormatting sqref="Z168:AM168">
    <cfRule type="expression" dxfId="1400" priority="51">
      <formula>AND(Z168="",BA167=1)</formula>
    </cfRule>
  </conditionalFormatting>
  <conditionalFormatting sqref="J167:M167">
    <cfRule type="expression" dxfId="1399" priority="50">
      <formula>OR(F167=2,F167=3)</formula>
    </cfRule>
  </conditionalFormatting>
  <conditionalFormatting sqref="I168:P168">
    <cfRule type="expression" dxfId="1398" priority="49">
      <formula>OR(F167=2,F167=3)</formula>
    </cfRule>
  </conditionalFormatting>
  <conditionalFormatting sqref="Z170:AM170">
    <cfRule type="expression" dxfId="1397" priority="48">
      <formula>AND(Z170="",BA169=1)</formula>
    </cfRule>
  </conditionalFormatting>
  <conditionalFormatting sqref="J169:M169">
    <cfRule type="expression" dxfId="1396" priority="47">
      <formula>OR(F169=2,F169=3)</formula>
    </cfRule>
  </conditionalFormatting>
  <conditionalFormatting sqref="I170:P170">
    <cfRule type="expression" dxfId="1395" priority="46">
      <formula>OR(F169=2,F169=3)</formula>
    </cfRule>
  </conditionalFormatting>
  <conditionalFormatting sqref="Z56:AM56">
    <cfRule type="expression" dxfId="1394" priority="45">
      <formula>AND(Z56="",BA55=1)</formula>
    </cfRule>
  </conditionalFormatting>
  <conditionalFormatting sqref="J55:M55">
    <cfRule type="expression" dxfId="1393" priority="44">
      <formula>OR(F55=2,F55=3)</formula>
    </cfRule>
  </conditionalFormatting>
  <conditionalFormatting sqref="I56:P56">
    <cfRule type="expression" dxfId="1392" priority="43">
      <formula>OR(F55=2,F55=3)</formula>
    </cfRule>
  </conditionalFormatting>
  <conditionalFormatting sqref="Z58:AM58">
    <cfRule type="expression" dxfId="1391" priority="42">
      <formula>AND(Z58="",BA57=1)</formula>
    </cfRule>
  </conditionalFormatting>
  <conditionalFormatting sqref="J57:M57">
    <cfRule type="expression" dxfId="1390" priority="41">
      <formula>OR(F57=2,F57=3)</formula>
    </cfRule>
  </conditionalFormatting>
  <conditionalFormatting sqref="I58:P58">
    <cfRule type="expression" dxfId="1389" priority="40">
      <formula>OR(F57=2,F57=3)</formula>
    </cfRule>
  </conditionalFormatting>
  <conditionalFormatting sqref="Z60:AM60">
    <cfRule type="expression" dxfId="1388" priority="39">
      <formula>AND(Z60="",BA59=1)</formula>
    </cfRule>
  </conditionalFormatting>
  <conditionalFormatting sqref="J59:M59">
    <cfRule type="expression" dxfId="1387" priority="38">
      <formula>OR(F59=2,F59=3)</formula>
    </cfRule>
  </conditionalFormatting>
  <conditionalFormatting sqref="I60:P60">
    <cfRule type="expression" dxfId="1386" priority="37">
      <formula>OR(F59=2,F59=3)</formula>
    </cfRule>
  </conditionalFormatting>
  <conditionalFormatting sqref="Z62:AM62">
    <cfRule type="expression" dxfId="1385" priority="36">
      <formula>AND(Z62="",BA61=1)</formula>
    </cfRule>
  </conditionalFormatting>
  <conditionalFormatting sqref="J61:M61">
    <cfRule type="expression" dxfId="1384" priority="35">
      <formula>OR(F61=2,F61=3)</formula>
    </cfRule>
  </conditionalFormatting>
  <conditionalFormatting sqref="I62:P62">
    <cfRule type="expression" dxfId="1383" priority="34">
      <formula>OR(F61=2,F61=3)</formula>
    </cfRule>
  </conditionalFormatting>
  <conditionalFormatting sqref="Z64:AM64">
    <cfRule type="expression" dxfId="1382" priority="33">
      <formula>AND(Z64="",BA63=1)</formula>
    </cfRule>
  </conditionalFormatting>
  <conditionalFormatting sqref="J63:M63">
    <cfRule type="expression" dxfId="1381" priority="32">
      <formula>OR(F63=2,F63=3)</formula>
    </cfRule>
  </conditionalFormatting>
  <conditionalFormatting sqref="I64:P64">
    <cfRule type="expression" dxfId="1380" priority="31">
      <formula>OR(F63=2,F63=3)</formula>
    </cfRule>
  </conditionalFormatting>
  <conditionalFormatting sqref="Z66:AM66">
    <cfRule type="expression" dxfId="1379" priority="30">
      <formula>AND(Z66="",BA65=1)</formula>
    </cfRule>
  </conditionalFormatting>
  <conditionalFormatting sqref="J65:M65">
    <cfRule type="expression" dxfId="1378" priority="29">
      <formula>OR(F65=2,F65=3)</formula>
    </cfRule>
  </conditionalFormatting>
  <conditionalFormatting sqref="I66:P66">
    <cfRule type="expression" dxfId="1377" priority="28">
      <formula>OR(F65=2,F65=3)</formula>
    </cfRule>
  </conditionalFormatting>
  <conditionalFormatting sqref="Z68:AM68">
    <cfRule type="expression" dxfId="1376" priority="27">
      <formula>AND(Z68="",BA67=1)</formula>
    </cfRule>
  </conditionalFormatting>
  <conditionalFormatting sqref="J67:M67">
    <cfRule type="expression" dxfId="1375" priority="26">
      <formula>OR(F67=2,F67=3)</formula>
    </cfRule>
  </conditionalFormatting>
  <conditionalFormatting sqref="I68:P68">
    <cfRule type="expression" dxfId="1374" priority="25">
      <formula>OR(F67=2,F67=3)</formula>
    </cfRule>
  </conditionalFormatting>
  <conditionalFormatting sqref="Z70:AM70">
    <cfRule type="expression" dxfId="1373" priority="24">
      <formula>AND(Z70="",BA69=1)</formula>
    </cfRule>
  </conditionalFormatting>
  <conditionalFormatting sqref="J69:M69">
    <cfRule type="expression" dxfId="1372" priority="23">
      <formula>OR(F69=2,F69=3)</formula>
    </cfRule>
  </conditionalFormatting>
  <conditionalFormatting sqref="I70:P70">
    <cfRule type="expression" dxfId="1371" priority="22">
      <formula>OR(F69=2,F69=3)</formula>
    </cfRule>
  </conditionalFormatting>
  <conditionalFormatting sqref="Z72:AM72">
    <cfRule type="expression" dxfId="1370" priority="21">
      <formula>AND(Z72="",BA71=1)</formula>
    </cfRule>
  </conditionalFormatting>
  <conditionalFormatting sqref="J71:M71">
    <cfRule type="expression" dxfId="1369" priority="20">
      <formula>OR(F71=2,F71=3)</formula>
    </cfRule>
  </conditionalFormatting>
  <conditionalFormatting sqref="I72:P72">
    <cfRule type="expression" dxfId="1368" priority="19">
      <formula>OR(F71=2,F71=3)</formula>
    </cfRule>
  </conditionalFormatting>
  <conditionalFormatting sqref="Z74:AM74">
    <cfRule type="expression" dxfId="1367" priority="18">
      <formula>AND(Z74="",BA73=1)</formula>
    </cfRule>
  </conditionalFormatting>
  <conditionalFormatting sqref="J73:M73">
    <cfRule type="expression" dxfId="1366" priority="17">
      <formula>OR(F73=2,F73=3)</formula>
    </cfRule>
  </conditionalFormatting>
  <conditionalFormatting sqref="I74:P74">
    <cfRule type="expression" dxfId="1365" priority="16">
      <formula>OR(F73=2,F73=3)</formula>
    </cfRule>
  </conditionalFormatting>
  <conditionalFormatting sqref="Z76:AM76">
    <cfRule type="expression" dxfId="1364" priority="15">
      <formula>AND(Z76="",BA75=1)</formula>
    </cfRule>
  </conditionalFormatting>
  <conditionalFormatting sqref="J75:M75">
    <cfRule type="expression" dxfId="1363" priority="14">
      <formula>OR(F75=2,F75=3)</formula>
    </cfRule>
  </conditionalFormatting>
  <conditionalFormatting sqref="I76:P76">
    <cfRule type="expression" dxfId="1362" priority="13">
      <formula>OR(F75=2,F75=3)</formula>
    </cfRule>
  </conditionalFormatting>
  <conditionalFormatting sqref="Z78:AM78">
    <cfRule type="expression" dxfId="1361" priority="12">
      <formula>AND(Z78="",BA77=1)</formula>
    </cfRule>
  </conditionalFormatting>
  <conditionalFormatting sqref="J77:M77">
    <cfRule type="expression" dxfId="1360" priority="11">
      <formula>OR(F77=2,F77=3)</formula>
    </cfRule>
  </conditionalFormatting>
  <conditionalFormatting sqref="I78:P78">
    <cfRule type="expression" dxfId="1359" priority="10">
      <formula>OR(F77=2,F77=3)</formula>
    </cfRule>
  </conditionalFormatting>
  <conditionalFormatting sqref="Z80:AM80">
    <cfRule type="expression" dxfId="1358" priority="9">
      <formula>AND(Z80="",BA79=1)</formula>
    </cfRule>
  </conditionalFormatting>
  <conditionalFormatting sqref="J79:M79">
    <cfRule type="expression" dxfId="1357" priority="8">
      <formula>OR(F79=2,F79=3)</formula>
    </cfRule>
  </conditionalFormatting>
  <conditionalFormatting sqref="I80:P80">
    <cfRule type="expression" dxfId="1356" priority="7">
      <formula>OR(F79=2,F79=3)</formula>
    </cfRule>
  </conditionalFormatting>
  <conditionalFormatting sqref="Z82:AM82">
    <cfRule type="expression" dxfId="1355" priority="6">
      <formula>AND(Z82="",BA81=1)</formula>
    </cfRule>
  </conditionalFormatting>
  <conditionalFormatting sqref="J81:M81">
    <cfRule type="expression" dxfId="1354" priority="5">
      <formula>OR(F81=2,F81=3)</formula>
    </cfRule>
  </conditionalFormatting>
  <conditionalFormatting sqref="I82:P82">
    <cfRule type="expression" dxfId="1353" priority="4">
      <formula>OR(F81=2,F81=3)</formula>
    </cfRule>
  </conditionalFormatting>
  <conditionalFormatting sqref="Z84:AM84">
    <cfRule type="expression" dxfId="1352" priority="3">
      <formula>AND(Z84="",BA83=1)</formula>
    </cfRule>
  </conditionalFormatting>
  <conditionalFormatting sqref="J83:M83">
    <cfRule type="expression" dxfId="1351" priority="2">
      <formula>OR(F83=2,F83=3)</formula>
    </cfRule>
  </conditionalFormatting>
  <conditionalFormatting sqref="I84:P84">
    <cfRule type="expression" dxfId="135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D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D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D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D00-000003000000}"/>
    <dataValidation type="whole" imeMode="off" allowBlank="1" showInputMessage="1" showErrorMessage="1" error="1~31までの数字をご入力ください。" sqref="B141:C170 B12:C41 B184:C213 B98:C127 B55:C84" xr:uid="{00000000-0002-0000-1D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D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D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D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D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D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D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25</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02501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02502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02503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02504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02505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02506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02507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02508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02509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02510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02511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02512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02513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02514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02515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02516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02517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02518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02519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02520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02521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02522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02523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02524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02525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02526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02527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02528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02529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02530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02531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02532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02533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02534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02535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02536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02537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02538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02539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02540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02541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02542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02543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02544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02545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02546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02547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02548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02549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02550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02551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02552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02553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02554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02555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02556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02557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02558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02559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02560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02561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02562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02563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02564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02565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02566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02567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02568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02569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02570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02571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02572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02573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02574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02575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349" priority="225">
      <formula>AND(Z13="",BA12=1)</formula>
    </cfRule>
  </conditionalFormatting>
  <conditionalFormatting sqref="J12:M12">
    <cfRule type="expression" dxfId="1348" priority="224">
      <formula>OR(F12=2,F12=3)</formula>
    </cfRule>
  </conditionalFormatting>
  <conditionalFormatting sqref="I13:P13">
    <cfRule type="expression" dxfId="1347" priority="223">
      <formula>OR(F12=2,F12=3)</formula>
    </cfRule>
  </conditionalFormatting>
  <conditionalFormatting sqref="Z15:AM15">
    <cfRule type="expression" dxfId="1346" priority="222">
      <formula>AND(Z15="",BA14=1)</formula>
    </cfRule>
  </conditionalFormatting>
  <conditionalFormatting sqref="J14:M14">
    <cfRule type="expression" dxfId="1345" priority="221">
      <formula>OR(F14=2,F14=3)</formula>
    </cfRule>
  </conditionalFormatting>
  <conditionalFormatting sqref="I15:P15">
    <cfRule type="expression" dxfId="1344" priority="220">
      <formula>OR(F14=2,F14=3)</formula>
    </cfRule>
  </conditionalFormatting>
  <conditionalFormatting sqref="Z17:AM17">
    <cfRule type="expression" dxfId="1343" priority="219">
      <formula>AND(Z17="",BA16=1)</formula>
    </cfRule>
  </conditionalFormatting>
  <conditionalFormatting sqref="J16:M16">
    <cfRule type="expression" dxfId="1342" priority="218">
      <formula>OR(F16=2,F16=3)</formula>
    </cfRule>
  </conditionalFormatting>
  <conditionalFormatting sqref="I17:P17">
    <cfRule type="expression" dxfId="1341" priority="217">
      <formula>OR(F16=2,F16=3)</formula>
    </cfRule>
  </conditionalFormatting>
  <conditionalFormatting sqref="Z19:AM19">
    <cfRule type="expression" dxfId="1340" priority="216">
      <formula>AND(Z19="",BA18=1)</formula>
    </cfRule>
  </conditionalFormatting>
  <conditionalFormatting sqref="J18:M18">
    <cfRule type="expression" dxfId="1339" priority="215">
      <formula>OR(F18=2,F18=3)</formula>
    </cfRule>
  </conditionalFormatting>
  <conditionalFormatting sqref="I19:P19">
    <cfRule type="expression" dxfId="1338" priority="214">
      <formula>OR(F18=2,F18=3)</formula>
    </cfRule>
  </conditionalFormatting>
  <conditionalFormatting sqref="Z21:AM21">
    <cfRule type="expression" dxfId="1337" priority="213">
      <formula>AND(Z21="",BA20=1)</formula>
    </cfRule>
  </conditionalFormatting>
  <conditionalFormatting sqref="J20:M20">
    <cfRule type="expression" dxfId="1336" priority="212">
      <formula>OR(F20=2,F20=3)</formula>
    </cfRule>
  </conditionalFormatting>
  <conditionalFormatting sqref="I21:P21">
    <cfRule type="expression" dxfId="1335" priority="211">
      <formula>OR(F20=2,F20=3)</formula>
    </cfRule>
  </conditionalFormatting>
  <conditionalFormatting sqref="Z23:AM23">
    <cfRule type="expression" dxfId="1334" priority="210">
      <formula>AND(Z23="",BA22=1)</formula>
    </cfRule>
  </conditionalFormatting>
  <conditionalFormatting sqref="J22:M22">
    <cfRule type="expression" dxfId="1333" priority="209">
      <formula>OR(F22=2,F22=3)</formula>
    </cfRule>
  </conditionalFormatting>
  <conditionalFormatting sqref="I23:P23">
    <cfRule type="expression" dxfId="1332" priority="208">
      <formula>OR(F22=2,F22=3)</formula>
    </cfRule>
  </conditionalFormatting>
  <conditionalFormatting sqref="Z25:AM25">
    <cfRule type="expression" dxfId="1331" priority="207">
      <formula>AND(Z25="",BA24=1)</formula>
    </cfRule>
  </conditionalFormatting>
  <conditionalFormatting sqref="J24:M24">
    <cfRule type="expression" dxfId="1330" priority="206">
      <formula>OR(F24=2,F24=3)</formula>
    </cfRule>
  </conditionalFormatting>
  <conditionalFormatting sqref="I25:P25">
    <cfRule type="expression" dxfId="1329" priority="205">
      <formula>OR(F24=2,F24=3)</formula>
    </cfRule>
  </conditionalFormatting>
  <conditionalFormatting sqref="Z27:AM27">
    <cfRule type="expression" dxfId="1328" priority="204">
      <formula>AND(Z27="",BA26=1)</formula>
    </cfRule>
  </conditionalFormatting>
  <conditionalFormatting sqref="J26:M26">
    <cfRule type="expression" dxfId="1327" priority="203">
      <formula>OR(F26=2,F26=3)</formula>
    </cfRule>
  </conditionalFormatting>
  <conditionalFormatting sqref="I27:P27">
    <cfRule type="expression" dxfId="1326" priority="202">
      <formula>OR(F26=2,F26=3)</formula>
    </cfRule>
  </conditionalFormatting>
  <conditionalFormatting sqref="Z29:AM29">
    <cfRule type="expression" dxfId="1325" priority="201">
      <formula>AND(Z29="",BA28=1)</formula>
    </cfRule>
  </conditionalFormatting>
  <conditionalFormatting sqref="J28:M28">
    <cfRule type="expression" dxfId="1324" priority="200">
      <formula>OR(F28=2,F28=3)</formula>
    </cfRule>
  </conditionalFormatting>
  <conditionalFormatting sqref="I29:P29">
    <cfRule type="expression" dxfId="1323" priority="199">
      <formula>OR(F28=2,F28=3)</formula>
    </cfRule>
  </conditionalFormatting>
  <conditionalFormatting sqref="Z31:AM31">
    <cfRule type="expression" dxfId="1322" priority="198">
      <formula>AND(Z31="",BA30=1)</formula>
    </cfRule>
  </conditionalFormatting>
  <conditionalFormatting sqref="J30:M30">
    <cfRule type="expression" dxfId="1321" priority="197">
      <formula>OR(F30=2,F30=3)</formula>
    </cfRule>
  </conditionalFormatting>
  <conditionalFormatting sqref="I31:P31">
    <cfRule type="expression" dxfId="1320" priority="196">
      <formula>OR(F30=2,F30=3)</formula>
    </cfRule>
  </conditionalFormatting>
  <conditionalFormatting sqref="Z33:AM33">
    <cfRule type="expression" dxfId="1319" priority="195">
      <formula>AND(Z33="",BA32=1)</formula>
    </cfRule>
  </conditionalFormatting>
  <conditionalFormatting sqref="J32:M32">
    <cfRule type="expression" dxfId="1318" priority="194">
      <formula>OR(F32=2,F32=3)</formula>
    </cfRule>
  </conditionalFormatting>
  <conditionalFormatting sqref="I33:P33">
    <cfRule type="expression" dxfId="1317" priority="193">
      <formula>OR(F32=2,F32=3)</formula>
    </cfRule>
  </conditionalFormatting>
  <conditionalFormatting sqref="Z35:AM35">
    <cfRule type="expression" dxfId="1316" priority="192">
      <formula>AND(Z35="",BA34=1)</formula>
    </cfRule>
  </conditionalFormatting>
  <conditionalFormatting sqref="J34:M34">
    <cfRule type="expression" dxfId="1315" priority="191">
      <formula>OR(F34=2,F34=3)</formula>
    </cfRule>
  </conditionalFormatting>
  <conditionalFormatting sqref="I35:P35">
    <cfRule type="expression" dxfId="1314" priority="190">
      <formula>OR(F34=2,F34=3)</formula>
    </cfRule>
  </conditionalFormatting>
  <conditionalFormatting sqref="Z37:AM37">
    <cfRule type="expression" dxfId="1313" priority="189">
      <formula>AND(Z37="",BA36=1)</formula>
    </cfRule>
  </conditionalFormatting>
  <conditionalFormatting sqref="J36:M36">
    <cfRule type="expression" dxfId="1312" priority="188">
      <formula>OR(F36=2,F36=3)</formula>
    </cfRule>
  </conditionalFormatting>
  <conditionalFormatting sqref="I37:P37">
    <cfRule type="expression" dxfId="1311" priority="187">
      <formula>OR(F36=2,F36=3)</formula>
    </cfRule>
  </conditionalFormatting>
  <conditionalFormatting sqref="Z39:AM39">
    <cfRule type="expression" dxfId="1310" priority="186">
      <formula>AND(Z39="",BA38=1)</formula>
    </cfRule>
  </conditionalFormatting>
  <conditionalFormatting sqref="J38:M38">
    <cfRule type="expression" dxfId="1309" priority="185">
      <formula>OR(F38=2,F38=3)</formula>
    </cfRule>
  </conditionalFormatting>
  <conditionalFormatting sqref="I39:P39">
    <cfRule type="expression" dxfId="1308" priority="184">
      <formula>OR(F38=2,F38=3)</formula>
    </cfRule>
  </conditionalFormatting>
  <conditionalFormatting sqref="Z41:AM41">
    <cfRule type="expression" dxfId="1307" priority="183">
      <formula>AND(Z41="",BA40=1)</formula>
    </cfRule>
  </conditionalFormatting>
  <conditionalFormatting sqref="J40:M40">
    <cfRule type="expression" dxfId="1306" priority="182">
      <formula>OR(F40=2,F40=3)</formula>
    </cfRule>
  </conditionalFormatting>
  <conditionalFormatting sqref="I41:P41">
    <cfRule type="expression" dxfId="1305" priority="181">
      <formula>OR(F40=2,F40=3)</formula>
    </cfRule>
  </conditionalFormatting>
  <conditionalFormatting sqref="Z185:AM185">
    <cfRule type="expression" dxfId="1304" priority="180">
      <formula>AND(Z185="",BA184=1)</formula>
    </cfRule>
  </conditionalFormatting>
  <conditionalFormatting sqref="J184:M184">
    <cfRule type="expression" dxfId="1303" priority="179">
      <formula>OR(F184=2,F184=3)</formula>
    </cfRule>
  </conditionalFormatting>
  <conditionalFormatting sqref="I185:P185">
    <cfRule type="expression" dxfId="1302" priority="178">
      <formula>OR(F184=2,F184=3)</formula>
    </cfRule>
  </conditionalFormatting>
  <conditionalFormatting sqref="Z187:AM187">
    <cfRule type="expression" dxfId="1301" priority="177">
      <formula>AND(Z187="",BA186=1)</formula>
    </cfRule>
  </conditionalFormatting>
  <conditionalFormatting sqref="J186:M186">
    <cfRule type="expression" dxfId="1300" priority="176">
      <formula>OR(F186=2,F186=3)</formula>
    </cfRule>
  </conditionalFormatting>
  <conditionalFormatting sqref="I187:P187">
    <cfRule type="expression" dxfId="1299" priority="175">
      <formula>OR(F186=2,F186=3)</formula>
    </cfRule>
  </conditionalFormatting>
  <conditionalFormatting sqref="Z189:AM189">
    <cfRule type="expression" dxfId="1298" priority="174">
      <formula>AND(Z189="",BA188=1)</formula>
    </cfRule>
  </conditionalFormatting>
  <conditionalFormatting sqref="J188:M188">
    <cfRule type="expression" dxfId="1297" priority="173">
      <formula>OR(F188=2,F188=3)</formula>
    </cfRule>
  </conditionalFormatting>
  <conditionalFormatting sqref="I189:P189">
    <cfRule type="expression" dxfId="1296" priority="172">
      <formula>OR(F188=2,F188=3)</formula>
    </cfRule>
  </conditionalFormatting>
  <conditionalFormatting sqref="Z191:AM191">
    <cfRule type="expression" dxfId="1295" priority="171">
      <formula>AND(Z191="",BA190=1)</formula>
    </cfRule>
  </conditionalFormatting>
  <conditionalFormatting sqref="J190:M190">
    <cfRule type="expression" dxfId="1294" priority="170">
      <formula>OR(F190=2,F190=3)</formula>
    </cfRule>
  </conditionalFormatting>
  <conditionalFormatting sqref="I191:P191">
    <cfRule type="expression" dxfId="1293" priority="169">
      <formula>OR(F190=2,F190=3)</formula>
    </cfRule>
  </conditionalFormatting>
  <conditionalFormatting sqref="Z193:AM193">
    <cfRule type="expression" dxfId="1292" priority="168">
      <formula>AND(Z193="",BA192=1)</formula>
    </cfRule>
  </conditionalFormatting>
  <conditionalFormatting sqref="J192:M192">
    <cfRule type="expression" dxfId="1291" priority="167">
      <formula>OR(F192=2,F192=3)</formula>
    </cfRule>
  </conditionalFormatting>
  <conditionalFormatting sqref="I193:P193">
    <cfRule type="expression" dxfId="1290" priority="166">
      <formula>OR(F192=2,F192=3)</formula>
    </cfRule>
  </conditionalFormatting>
  <conditionalFormatting sqref="Z195:AM195">
    <cfRule type="expression" dxfId="1289" priority="165">
      <formula>AND(Z195="",BA194=1)</formula>
    </cfRule>
  </conditionalFormatting>
  <conditionalFormatting sqref="J194:M194">
    <cfRule type="expression" dxfId="1288" priority="164">
      <formula>OR(F194=2,F194=3)</formula>
    </cfRule>
  </conditionalFormatting>
  <conditionalFormatting sqref="I195:P195">
    <cfRule type="expression" dxfId="1287" priority="163">
      <formula>OR(F194=2,F194=3)</formula>
    </cfRule>
  </conditionalFormatting>
  <conditionalFormatting sqref="Z197:AM197">
    <cfRule type="expression" dxfId="1286" priority="162">
      <formula>AND(Z197="",BA196=1)</formula>
    </cfRule>
  </conditionalFormatting>
  <conditionalFormatting sqref="J196:M196">
    <cfRule type="expression" dxfId="1285" priority="161">
      <formula>OR(F196=2,F196=3)</formula>
    </cfRule>
  </conditionalFormatting>
  <conditionalFormatting sqref="I197:P197">
    <cfRule type="expression" dxfId="1284" priority="160">
      <formula>OR(F196=2,F196=3)</formula>
    </cfRule>
  </conditionalFormatting>
  <conditionalFormatting sqref="Z199:AM199">
    <cfRule type="expression" dxfId="1283" priority="159">
      <formula>AND(Z199="",BA198=1)</formula>
    </cfRule>
  </conditionalFormatting>
  <conditionalFormatting sqref="J198:M198">
    <cfRule type="expression" dxfId="1282" priority="158">
      <formula>OR(F198=2,F198=3)</formula>
    </cfRule>
  </conditionalFormatting>
  <conditionalFormatting sqref="I199:P199">
    <cfRule type="expression" dxfId="1281" priority="157">
      <formula>OR(F198=2,F198=3)</formula>
    </cfRule>
  </conditionalFormatting>
  <conditionalFormatting sqref="Z201:AM201">
    <cfRule type="expression" dxfId="1280" priority="156">
      <formula>AND(Z201="",BA200=1)</formula>
    </cfRule>
  </conditionalFormatting>
  <conditionalFormatting sqref="J200:M200">
    <cfRule type="expression" dxfId="1279" priority="155">
      <formula>OR(F200=2,F200=3)</formula>
    </cfRule>
  </conditionalFormatting>
  <conditionalFormatting sqref="I201:P201">
    <cfRule type="expression" dxfId="1278" priority="154">
      <formula>OR(F200=2,F200=3)</formula>
    </cfRule>
  </conditionalFormatting>
  <conditionalFormatting sqref="Z203:AM203">
    <cfRule type="expression" dxfId="1277" priority="153">
      <formula>AND(Z203="",BA202=1)</formula>
    </cfRule>
  </conditionalFormatting>
  <conditionalFormatting sqref="J202:M202">
    <cfRule type="expression" dxfId="1276" priority="152">
      <formula>OR(F202=2,F202=3)</formula>
    </cfRule>
  </conditionalFormatting>
  <conditionalFormatting sqref="I203:P203">
    <cfRule type="expression" dxfId="1275" priority="151">
      <formula>OR(F202=2,F202=3)</formula>
    </cfRule>
  </conditionalFormatting>
  <conditionalFormatting sqref="Z205:AM205">
    <cfRule type="expression" dxfId="1274" priority="150">
      <formula>AND(Z205="",BA204=1)</formula>
    </cfRule>
  </conditionalFormatting>
  <conditionalFormatting sqref="J204:M204">
    <cfRule type="expression" dxfId="1273" priority="149">
      <formula>OR(F204=2,F204=3)</formula>
    </cfRule>
  </conditionalFormatting>
  <conditionalFormatting sqref="I205:P205">
    <cfRule type="expression" dxfId="1272" priority="148">
      <formula>OR(F204=2,F204=3)</formula>
    </cfRule>
  </conditionalFormatting>
  <conditionalFormatting sqref="Z207:AM207">
    <cfRule type="expression" dxfId="1271" priority="147">
      <formula>AND(Z207="",BA206=1)</formula>
    </cfRule>
  </conditionalFormatting>
  <conditionalFormatting sqref="J206:M206">
    <cfRule type="expression" dxfId="1270" priority="146">
      <formula>OR(F206=2,F206=3)</formula>
    </cfRule>
  </conditionalFormatting>
  <conditionalFormatting sqref="I207:P207">
    <cfRule type="expression" dxfId="1269" priority="145">
      <formula>OR(F206=2,F206=3)</formula>
    </cfRule>
  </conditionalFormatting>
  <conditionalFormatting sqref="Z209:AM209">
    <cfRule type="expression" dxfId="1268" priority="144">
      <formula>AND(Z209="",BA208=1)</formula>
    </cfRule>
  </conditionalFormatting>
  <conditionalFormatting sqref="J208:M208">
    <cfRule type="expression" dxfId="1267" priority="143">
      <formula>OR(F208=2,F208=3)</formula>
    </cfRule>
  </conditionalFormatting>
  <conditionalFormatting sqref="I209:P209">
    <cfRule type="expression" dxfId="1266" priority="142">
      <formula>OR(F208=2,F208=3)</formula>
    </cfRule>
  </conditionalFormatting>
  <conditionalFormatting sqref="Z211:AM211">
    <cfRule type="expression" dxfId="1265" priority="141">
      <formula>AND(Z211="",BA210=1)</formula>
    </cfRule>
  </conditionalFormatting>
  <conditionalFormatting sqref="J210:M210">
    <cfRule type="expression" dxfId="1264" priority="140">
      <formula>OR(F210=2,F210=3)</formula>
    </cfRule>
  </conditionalFormatting>
  <conditionalFormatting sqref="I211:P211">
    <cfRule type="expression" dxfId="1263" priority="139">
      <formula>OR(F210=2,F210=3)</formula>
    </cfRule>
  </conditionalFormatting>
  <conditionalFormatting sqref="Z213:AM213">
    <cfRule type="expression" dxfId="1262" priority="138">
      <formula>AND(Z213="",BA212=1)</formula>
    </cfRule>
  </conditionalFormatting>
  <conditionalFormatting sqref="J212:M212">
    <cfRule type="expression" dxfId="1261" priority="137">
      <formula>OR(F212=2,F212=3)</formula>
    </cfRule>
  </conditionalFormatting>
  <conditionalFormatting sqref="I213:P213">
    <cfRule type="expression" dxfId="1260" priority="136">
      <formula>OR(F212=2,F212=3)</formula>
    </cfRule>
  </conditionalFormatting>
  <conditionalFormatting sqref="Z99:AM99">
    <cfRule type="expression" dxfId="1259" priority="135">
      <formula>AND(Z99="",BA98=1)</formula>
    </cfRule>
  </conditionalFormatting>
  <conditionalFormatting sqref="J98:M98">
    <cfRule type="expression" dxfId="1258" priority="134">
      <formula>OR(F98=2,F98=3)</formula>
    </cfRule>
  </conditionalFormatting>
  <conditionalFormatting sqref="I99:P99">
    <cfRule type="expression" dxfId="1257" priority="133">
      <formula>OR(F98=2,F98=3)</formula>
    </cfRule>
  </conditionalFormatting>
  <conditionalFormatting sqref="Z101:AM101">
    <cfRule type="expression" dxfId="1256" priority="132">
      <formula>AND(Z101="",BA100=1)</formula>
    </cfRule>
  </conditionalFormatting>
  <conditionalFormatting sqref="J100:M100">
    <cfRule type="expression" dxfId="1255" priority="131">
      <formula>OR(F100=2,F100=3)</formula>
    </cfRule>
  </conditionalFormatting>
  <conditionalFormatting sqref="I101:P101">
    <cfRule type="expression" dxfId="1254" priority="130">
      <formula>OR(F100=2,F100=3)</formula>
    </cfRule>
  </conditionalFormatting>
  <conditionalFormatting sqref="Z103:AM103">
    <cfRule type="expression" dxfId="1253" priority="129">
      <formula>AND(Z103="",BA102=1)</formula>
    </cfRule>
  </conditionalFormatting>
  <conditionalFormatting sqref="J102:M102">
    <cfRule type="expression" dxfId="1252" priority="128">
      <formula>OR(F102=2,F102=3)</formula>
    </cfRule>
  </conditionalFormatting>
  <conditionalFormatting sqref="I103:P103">
    <cfRule type="expression" dxfId="1251" priority="127">
      <formula>OR(F102=2,F102=3)</formula>
    </cfRule>
  </conditionalFormatting>
  <conditionalFormatting sqref="Z105:AM105">
    <cfRule type="expression" dxfId="1250" priority="126">
      <formula>AND(Z105="",BA104=1)</formula>
    </cfRule>
  </conditionalFormatting>
  <conditionalFormatting sqref="J104:M104">
    <cfRule type="expression" dxfId="1249" priority="125">
      <formula>OR(F104=2,F104=3)</formula>
    </cfRule>
  </conditionalFormatting>
  <conditionalFormatting sqref="I105:P105">
    <cfRule type="expression" dxfId="1248" priority="124">
      <formula>OR(F104=2,F104=3)</formula>
    </cfRule>
  </conditionalFormatting>
  <conditionalFormatting sqref="Z107:AM107">
    <cfRule type="expression" dxfId="1247" priority="123">
      <formula>AND(Z107="",BA106=1)</formula>
    </cfRule>
  </conditionalFormatting>
  <conditionalFormatting sqref="J106:M106">
    <cfRule type="expression" dxfId="1246" priority="122">
      <formula>OR(F106=2,F106=3)</formula>
    </cfRule>
  </conditionalFormatting>
  <conditionalFormatting sqref="I107:P107">
    <cfRule type="expression" dxfId="1245" priority="121">
      <formula>OR(F106=2,F106=3)</formula>
    </cfRule>
  </conditionalFormatting>
  <conditionalFormatting sqref="Z109:AM109">
    <cfRule type="expression" dxfId="1244" priority="120">
      <formula>AND(Z109="",BA108=1)</formula>
    </cfRule>
  </conditionalFormatting>
  <conditionalFormatting sqref="J108:M108">
    <cfRule type="expression" dxfId="1243" priority="119">
      <formula>OR(F108=2,F108=3)</formula>
    </cfRule>
  </conditionalFormatting>
  <conditionalFormatting sqref="I109:P109">
    <cfRule type="expression" dxfId="1242" priority="118">
      <formula>OR(F108=2,F108=3)</formula>
    </cfRule>
  </conditionalFormatting>
  <conditionalFormatting sqref="Z111:AM111">
    <cfRule type="expression" dxfId="1241" priority="117">
      <formula>AND(Z111="",BA110=1)</formula>
    </cfRule>
  </conditionalFormatting>
  <conditionalFormatting sqref="J110:M110">
    <cfRule type="expression" dxfId="1240" priority="116">
      <formula>OR(F110=2,F110=3)</formula>
    </cfRule>
  </conditionalFormatting>
  <conditionalFormatting sqref="I111:P111">
    <cfRule type="expression" dxfId="1239" priority="115">
      <formula>OR(F110=2,F110=3)</formula>
    </cfRule>
  </conditionalFormatting>
  <conditionalFormatting sqref="Z113:AM113">
    <cfRule type="expression" dxfId="1238" priority="114">
      <formula>AND(Z113="",BA112=1)</formula>
    </cfRule>
  </conditionalFormatting>
  <conditionalFormatting sqref="J112:M112">
    <cfRule type="expression" dxfId="1237" priority="113">
      <formula>OR(F112=2,F112=3)</formula>
    </cfRule>
  </conditionalFormatting>
  <conditionalFormatting sqref="I113:P113">
    <cfRule type="expression" dxfId="1236" priority="112">
      <formula>OR(F112=2,F112=3)</formula>
    </cfRule>
  </conditionalFormatting>
  <conditionalFormatting sqref="Z115:AM115">
    <cfRule type="expression" dxfId="1235" priority="111">
      <formula>AND(Z115="",BA114=1)</formula>
    </cfRule>
  </conditionalFormatting>
  <conditionalFormatting sqref="J114:M114">
    <cfRule type="expression" dxfId="1234" priority="110">
      <formula>OR(F114=2,F114=3)</formula>
    </cfRule>
  </conditionalFormatting>
  <conditionalFormatting sqref="I115:P115">
    <cfRule type="expression" dxfId="1233" priority="109">
      <formula>OR(F114=2,F114=3)</formula>
    </cfRule>
  </conditionalFormatting>
  <conditionalFormatting sqref="Z117:AM117">
    <cfRule type="expression" dxfId="1232" priority="108">
      <formula>AND(Z117="",BA116=1)</formula>
    </cfRule>
  </conditionalFormatting>
  <conditionalFormatting sqref="J116:M116">
    <cfRule type="expression" dxfId="1231" priority="107">
      <formula>OR(F116=2,F116=3)</formula>
    </cfRule>
  </conditionalFormatting>
  <conditionalFormatting sqref="I117:P117">
    <cfRule type="expression" dxfId="1230" priority="106">
      <formula>OR(F116=2,F116=3)</formula>
    </cfRule>
  </conditionalFormatting>
  <conditionalFormatting sqref="Z119:AM119">
    <cfRule type="expression" dxfId="1229" priority="105">
      <formula>AND(Z119="",BA118=1)</formula>
    </cfRule>
  </conditionalFormatting>
  <conditionalFormatting sqref="J118:M118">
    <cfRule type="expression" dxfId="1228" priority="104">
      <formula>OR(F118=2,F118=3)</formula>
    </cfRule>
  </conditionalFormatting>
  <conditionalFormatting sqref="I119:P119">
    <cfRule type="expression" dxfId="1227" priority="103">
      <formula>OR(F118=2,F118=3)</formula>
    </cfRule>
  </conditionalFormatting>
  <conditionalFormatting sqref="Z121:AM121">
    <cfRule type="expression" dxfId="1226" priority="102">
      <formula>AND(Z121="",BA120=1)</formula>
    </cfRule>
  </conditionalFormatting>
  <conditionalFormatting sqref="J120:M120">
    <cfRule type="expression" dxfId="1225" priority="101">
      <formula>OR(F120=2,F120=3)</formula>
    </cfRule>
  </conditionalFormatting>
  <conditionalFormatting sqref="I121:P121">
    <cfRule type="expression" dxfId="1224" priority="100">
      <formula>OR(F120=2,F120=3)</formula>
    </cfRule>
  </conditionalFormatting>
  <conditionalFormatting sqref="Z123:AM123">
    <cfRule type="expression" dxfId="1223" priority="99">
      <formula>AND(Z123="",BA122=1)</formula>
    </cfRule>
  </conditionalFormatting>
  <conditionalFormatting sqref="J122:M122">
    <cfRule type="expression" dxfId="1222" priority="98">
      <formula>OR(F122=2,F122=3)</formula>
    </cfRule>
  </conditionalFormatting>
  <conditionalFormatting sqref="I123:P123">
    <cfRule type="expression" dxfId="1221" priority="97">
      <formula>OR(F122=2,F122=3)</formula>
    </cfRule>
  </conditionalFormatting>
  <conditionalFormatting sqref="Z125:AM125">
    <cfRule type="expression" dxfId="1220" priority="96">
      <formula>AND(Z125="",BA124=1)</formula>
    </cfRule>
  </conditionalFormatting>
  <conditionalFormatting sqref="J124:M124">
    <cfRule type="expression" dxfId="1219" priority="95">
      <formula>OR(F124=2,F124=3)</formula>
    </cfRule>
  </conditionalFormatting>
  <conditionalFormatting sqref="I125:P125">
    <cfRule type="expression" dxfId="1218" priority="94">
      <formula>OR(F124=2,F124=3)</formula>
    </cfRule>
  </conditionalFormatting>
  <conditionalFormatting sqref="Z127:AM127">
    <cfRule type="expression" dxfId="1217" priority="93">
      <formula>AND(Z127="",BA126=1)</formula>
    </cfRule>
  </conditionalFormatting>
  <conditionalFormatting sqref="J126:M126">
    <cfRule type="expression" dxfId="1216" priority="92">
      <formula>OR(F126=2,F126=3)</formula>
    </cfRule>
  </conditionalFormatting>
  <conditionalFormatting sqref="I127:P127">
    <cfRule type="expression" dxfId="1215" priority="91">
      <formula>OR(F126=2,F126=3)</formula>
    </cfRule>
  </conditionalFormatting>
  <conditionalFormatting sqref="Z142:AM142">
    <cfRule type="expression" dxfId="1214" priority="90">
      <formula>AND(Z142="",BA141=1)</formula>
    </cfRule>
  </conditionalFormatting>
  <conditionalFormatting sqref="J141:M141">
    <cfRule type="expression" dxfId="1213" priority="89">
      <formula>OR(F141=2,F141=3)</formula>
    </cfRule>
  </conditionalFormatting>
  <conditionalFormatting sqref="I142:P142">
    <cfRule type="expression" dxfId="1212" priority="88">
      <formula>OR(F141=2,F141=3)</formula>
    </cfRule>
  </conditionalFormatting>
  <conditionalFormatting sqref="Z144:AM144">
    <cfRule type="expression" dxfId="1211" priority="87">
      <formula>AND(Z144="",BA143=1)</formula>
    </cfRule>
  </conditionalFormatting>
  <conditionalFormatting sqref="J143:M143">
    <cfRule type="expression" dxfId="1210" priority="86">
      <formula>OR(F143=2,F143=3)</formula>
    </cfRule>
  </conditionalFormatting>
  <conditionalFormatting sqref="I144:P144">
    <cfRule type="expression" dxfId="1209" priority="85">
      <formula>OR(F143=2,F143=3)</formula>
    </cfRule>
  </conditionalFormatting>
  <conditionalFormatting sqref="Z146:AM146">
    <cfRule type="expression" dxfId="1208" priority="84">
      <formula>AND(Z146="",BA145=1)</formula>
    </cfRule>
  </conditionalFormatting>
  <conditionalFormatting sqref="J145:M145">
    <cfRule type="expression" dxfId="1207" priority="83">
      <formula>OR(F145=2,F145=3)</formula>
    </cfRule>
  </conditionalFormatting>
  <conditionalFormatting sqref="I146:P146">
    <cfRule type="expression" dxfId="1206" priority="82">
      <formula>OR(F145=2,F145=3)</formula>
    </cfRule>
  </conditionalFormatting>
  <conditionalFormatting sqref="Z148:AM148">
    <cfRule type="expression" dxfId="1205" priority="81">
      <formula>AND(Z148="",BA147=1)</formula>
    </cfRule>
  </conditionalFormatting>
  <conditionalFormatting sqref="J147:M147">
    <cfRule type="expression" dxfId="1204" priority="80">
      <formula>OR(F147=2,F147=3)</formula>
    </cfRule>
  </conditionalFormatting>
  <conditionalFormatting sqref="I148:P148">
    <cfRule type="expression" dxfId="1203" priority="79">
      <formula>OR(F147=2,F147=3)</formula>
    </cfRule>
  </conditionalFormatting>
  <conditionalFormatting sqref="Z150:AM150">
    <cfRule type="expression" dxfId="1202" priority="78">
      <formula>AND(Z150="",BA149=1)</formula>
    </cfRule>
  </conditionalFormatting>
  <conditionalFormatting sqref="J149:M149">
    <cfRule type="expression" dxfId="1201" priority="77">
      <formula>OR(F149=2,F149=3)</formula>
    </cfRule>
  </conditionalFormatting>
  <conditionalFormatting sqref="I150:P150">
    <cfRule type="expression" dxfId="1200" priority="76">
      <formula>OR(F149=2,F149=3)</formula>
    </cfRule>
  </conditionalFormatting>
  <conditionalFormatting sqref="Z152:AM152">
    <cfRule type="expression" dxfId="1199" priority="75">
      <formula>AND(Z152="",BA151=1)</formula>
    </cfRule>
  </conditionalFormatting>
  <conditionalFormatting sqref="J151:M151">
    <cfRule type="expression" dxfId="1198" priority="74">
      <formula>OR(F151=2,F151=3)</formula>
    </cfRule>
  </conditionalFormatting>
  <conditionalFormatting sqref="I152:P152">
    <cfRule type="expression" dxfId="1197" priority="73">
      <formula>OR(F151=2,F151=3)</formula>
    </cfRule>
  </conditionalFormatting>
  <conditionalFormatting sqref="Z154:AM154">
    <cfRule type="expression" dxfId="1196" priority="72">
      <formula>AND(Z154="",BA153=1)</formula>
    </cfRule>
  </conditionalFormatting>
  <conditionalFormatting sqref="J153:M153">
    <cfRule type="expression" dxfId="1195" priority="71">
      <formula>OR(F153=2,F153=3)</formula>
    </cfRule>
  </conditionalFormatting>
  <conditionalFormatting sqref="I154:P154">
    <cfRule type="expression" dxfId="1194" priority="70">
      <formula>OR(F153=2,F153=3)</formula>
    </cfRule>
  </conditionalFormatting>
  <conditionalFormatting sqref="Z156:AM156">
    <cfRule type="expression" dxfId="1193" priority="69">
      <formula>AND(Z156="",BA155=1)</formula>
    </cfRule>
  </conditionalFormatting>
  <conditionalFormatting sqref="J155:M155">
    <cfRule type="expression" dxfId="1192" priority="68">
      <formula>OR(F155=2,F155=3)</formula>
    </cfRule>
  </conditionalFormatting>
  <conditionalFormatting sqref="I156:P156">
    <cfRule type="expression" dxfId="1191" priority="67">
      <formula>OR(F155=2,F155=3)</formula>
    </cfRule>
  </conditionalFormatting>
  <conditionalFormatting sqref="Z158:AM158">
    <cfRule type="expression" dxfId="1190" priority="66">
      <formula>AND(Z158="",BA157=1)</formula>
    </cfRule>
  </conditionalFormatting>
  <conditionalFormatting sqref="J157:M157">
    <cfRule type="expression" dxfId="1189" priority="65">
      <formula>OR(F157=2,F157=3)</formula>
    </cfRule>
  </conditionalFormatting>
  <conditionalFormatting sqref="I158:P158">
    <cfRule type="expression" dxfId="1188" priority="64">
      <formula>OR(F157=2,F157=3)</formula>
    </cfRule>
  </conditionalFormatting>
  <conditionalFormatting sqref="Z160:AM160">
    <cfRule type="expression" dxfId="1187" priority="63">
      <formula>AND(Z160="",BA159=1)</formula>
    </cfRule>
  </conditionalFormatting>
  <conditionalFormatting sqref="J159:M159">
    <cfRule type="expression" dxfId="1186" priority="62">
      <formula>OR(F159=2,F159=3)</formula>
    </cfRule>
  </conditionalFormatting>
  <conditionalFormatting sqref="I160:P160">
    <cfRule type="expression" dxfId="1185" priority="61">
      <formula>OR(F159=2,F159=3)</formula>
    </cfRule>
  </conditionalFormatting>
  <conditionalFormatting sqref="Z162:AM162">
    <cfRule type="expression" dxfId="1184" priority="60">
      <formula>AND(Z162="",BA161=1)</formula>
    </cfRule>
  </conditionalFormatting>
  <conditionalFormatting sqref="J161:M161">
    <cfRule type="expression" dxfId="1183" priority="59">
      <formula>OR(F161=2,F161=3)</formula>
    </cfRule>
  </conditionalFormatting>
  <conditionalFormatting sqref="I162:P162">
    <cfRule type="expression" dxfId="1182" priority="58">
      <formula>OR(F161=2,F161=3)</formula>
    </cfRule>
  </conditionalFormatting>
  <conditionalFormatting sqref="Z164:AM164">
    <cfRule type="expression" dxfId="1181" priority="57">
      <formula>AND(Z164="",BA163=1)</formula>
    </cfRule>
  </conditionalFormatting>
  <conditionalFormatting sqref="J163:M163">
    <cfRule type="expression" dxfId="1180" priority="56">
      <formula>OR(F163=2,F163=3)</formula>
    </cfRule>
  </conditionalFormatting>
  <conditionalFormatting sqref="I164:P164">
    <cfRule type="expression" dxfId="1179" priority="55">
      <formula>OR(F163=2,F163=3)</formula>
    </cfRule>
  </conditionalFormatting>
  <conditionalFormatting sqref="Z166:AM166">
    <cfRule type="expression" dxfId="1178" priority="54">
      <formula>AND(Z166="",BA165=1)</formula>
    </cfRule>
  </conditionalFormatting>
  <conditionalFormatting sqref="J165:M165">
    <cfRule type="expression" dxfId="1177" priority="53">
      <formula>OR(F165=2,F165=3)</formula>
    </cfRule>
  </conditionalFormatting>
  <conditionalFormatting sqref="I166:P166">
    <cfRule type="expression" dxfId="1176" priority="52">
      <formula>OR(F165=2,F165=3)</formula>
    </cfRule>
  </conditionalFormatting>
  <conditionalFormatting sqref="Z168:AM168">
    <cfRule type="expression" dxfId="1175" priority="51">
      <formula>AND(Z168="",BA167=1)</formula>
    </cfRule>
  </conditionalFormatting>
  <conditionalFormatting sqref="J167:M167">
    <cfRule type="expression" dxfId="1174" priority="50">
      <formula>OR(F167=2,F167=3)</formula>
    </cfRule>
  </conditionalFormatting>
  <conditionalFormatting sqref="I168:P168">
    <cfRule type="expression" dxfId="1173" priority="49">
      <formula>OR(F167=2,F167=3)</formula>
    </cfRule>
  </conditionalFormatting>
  <conditionalFormatting sqref="Z170:AM170">
    <cfRule type="expression" dxfId="1172" priority="48">
      <formula>AND(Z170="",BA169=1)</formula>
    </cfRule>
  </conditionalFormatting>
  <conditionalFormatting sqref="J169:M169">
    <cfRule type="expression" dxfId="1171" priority="47">
      <formula>OR(F169=2,F169=3)</formula>
    </cfRule>
  </conditionalFormatting>
  <conditionalFormatting sqref="I170:P170">
    <cfRule type="expression" dxfId="1170" priority="46">
      <formula>OR(F169=2,F169=3)</formula>
    </cfRule>
  </conditionalFormatting>
  <conditionalFormatting sqref="Z56:AM56">
    <cfRule type="expression" dxfId="1169" priority="45">
      <formula>AND(Z56="",BA55=1)</formula>
    </cfRule>
  </conditionalFormatting>
  <conditionalFormatting sqref="J55:M55">
    <cfRule type="expression" dxfId="1168" priority="44">
      <formula>OR(F55=2,F55=3)</formula>
    </cfRule>
  </conditionalFormatting>
  <conditionalFormatting sqref="I56:P56">
    <cfRule type="expression" dxfId="1167" priority="43">
      <formula>OR(F55=2,F55=3)</formula>
    </cfRule>
  </conditionalFormatting>
  <conditionalFormatting sqref="Z58:AM58">
    <cfRule type="expression" dxfId="1166" priority="42">
      <formula>AND(Z58="",BA57=1)</formula>
    </cfRule>
  </conditionalFormatting>
  <conditionalFormatting sqref="J57:M57">
    <cfRule type="expression" dxfId="1165" priority="41">
      <formula>OR(F57=2,F57=3)</formula>
    </cfRule>
  </conditionalFormatting>
  <conditionalFormatting sqref="I58:P58">
    <cfRule type="expression" dxfId="1164" priority="40">
      <formula>OR(F57=2,F57=3)</formula>
    </cfRule>
  </conditionalFormatting>
  <conditionalFormatting sqref="Z60:AM60">
    <cfRule type="expression" dxfId="1163" priority="39">
      <formula>AND(Z60="",BA59=1)</formula>
    </cfRule>
  </conditionalFormatting>
  <conditionalFormatting sqref="J59:M59">
    <cfRule type="expression" dxfId="1162" priority="38">
      <formula>OR(F59=2,F59=3)</formula>
    </cfRule>
  </conditionalFormatting>
  <conditionalFormatting sqref="I60:P60">
    <cfRule type="expression" dxfId="1161" priority="37">
      <formula>OR(F59=2,F59=3)</formula>
    </cfRule>
  </conditionalFormatting>
  <conditionalFormatting sqref="Z62:AM62">
    <cfRule type="expression" dxfId="1160" priority="36">
      <formula>AND(Z62="",BA61=1)</formula>
    </cfRule>
  </conditionalFormatting>
  <conditionalFormatting sqref="J61:M61">
    <cfRule type="expression" dxfId="1159" priority="35">
      <formula>OR(F61=2,F61=3)</formula>
    </cfRule>
  </conditionalFormatting>
  <conditionalFormatting sqref="I62:P62">
    <cfRule type="expression" dxfId="1158" priority="34">
      <formula>OR(F61=2,F61=3)</formula>
    </cfRule>
  </conditionalFormatting>
  <conditionalFormatting sqref="Z64:AM64">
    <cfRule type="expression" dxfId="1157" priority="33">
      <formula>AND(Z64="",BA63=1)</formula>
    </cfRule>
  </conditionalFormatting>
  <conditionalFormatting sqref="J63:M63">
    <cfRule type="expression" dxfId="1156" priority="32">
      <formula>OR(F63=2,F63=3)</formula>
    </cfRule>
  </conditionalFormatting>
  <conditionalFormatting sqref="I64:P64">
    <cfRule type="expression" dxfId="1155" priority="31">
      <formula>OR(F63=2,F63=3)</formula>
    </cfRule>
  </conditionalFormatting>
  <conditionalFormatting sqref="Z66:AM66">
    <cfRule type="expression" dxfId="1154" priority="30">
      <formula>AND(Z66="",BA65=1)</formula>
    </cfRule>
  </conditionalFormatting>
  <conditionalFormatting sqref="J65:M65">
    <cfRule type="expression" dxfId="1153" priority="29">
      <formula>OR(F65=2,F65=3)</formula>
    </cfRule>
  </conditionalFormatting>
  <conditionalFormatting sqref="I66:P66">
    <cfRule type="expression" dxfId="1152" priority="28">
      <formula>OR(F65=2,F65=3)</formula>
    </cfRule>
  </conditionalFormatting>
  <conditionalFormatting sqref="Z68:AM68">
    <cfRule type="expression" dxfId="1151" priority="27">
      <formula>AND(Z68="",BA67=1)</formula>
    </cfRule>
  </conditionalFormatting>
  <conditionalFormatting sqref="J67:M67">
    <cfRule type="expression" dxfId="1150" priority="26">
      <formula>OR(F67=2,F67=3)</formula>
    </cfRule>
  </conditionalFormatting>
  <conditionalFormatting sqref="I68:P68">
    <cfRule type="expression" dxfId="1149" priority="25">
      <formula>OR(F67=2,F67=3)</formula>
    </cfRule>
  </conditionalFormatting>
  <conditionalFormatting sqref="Z70:AM70">
    <cfRule type="expression" dxfId="1148" priority="24">
      <formula>AND(Z70="",BA69=1)</formula>
    </cfRule>
  </conditionalFormatting>
  <conditionalFormatting sqref="J69:M69">
    <cfRule type="expression" dxfId="1147" priority="23">
      <formula>OR(F69=2,F69=3)</formula>
    </cfRule>
  </conditionalFormatting>
  <conditionalFormatting sqref="I70:P70">
    <cfRule type="expression" dxfId="1146" priority="22">
      <formula>OR(F69=2,F69=3)</formula>
    </cfRule>
  </conditionalFormatting>
  <conditionalFormatting sqref="Z72:AM72">
    <cfRule type="expression" dxfId="1145" priority="21">
      <formula>AND(Z72="",BA71=1)</formula>
    </cfRule>
  </conditionalFormatting>
  <conditionalFormatting sqref="J71:M71">
    <cfRule type="expression" dxfId="1144" priority="20">
      <formula>OR(F71=2,F71=3)</formula>
    </cfRule>
  </conditionalFormatting>
  <conditionalFormatting sqref="I72:P72">
    <cfRule type="expression" dxfId="1143" priority="19">
      <formula>OR(F71=2,F71=3)</formula>
    </cfRule>
  </conditionalFormatting>
  <conditionalFormatting sqref="Z74:AM74">
    <cfRule type="expression" dxfId="1142" priority="18">
      <formula>AND(Z74="",BA73=1)</formula>
    </cfRule>
  </conditionalFormatting>
  <conditionalFormatting sqref="J73:M73">
    <cfRule type="expression" dxfId="1141" priority="17">
      <formula>OR(F73=2,F73=3)</formula>
    </cfRule>
  </conditionalFormatting>
  <conditionalFormatting sqref="I74:P74">
    <cfRule type="expression" dxfId="1140" priority="16">
      <formula>OR(F73=2,F73=3)</formula>
    </cfRule>
  </conditionalFormatting>
  <conditionalFormatting sqref="Z76:AM76">
    <cfRule type="expression" dxfId="1139" priority="15">
      <formula>AND(Z76="",BA75=1)</formula>
    </cfRule>
  </conditionalFormatting>
  <conditionalFormatting sqref="J75:M75">
    <cfRule type="expression" dxfId="1138" priority="14">
      <formula>OR(F75=2,F75=3)</formula>
    </cfRule>
  </conditionalFormatting>
  <conditionalFormatting sqref="I76:P76">
    <cfRule type="expression" dxfId="1137" priority="13">
      <formula>OR(F75=2,F75=3)</formula>
    </cfRule>
  </conditionalFormatting>
  <conditionalFormatting sqref="Z78:AM78">
    <cfRule type="expression" dxfId="1136" priority="12">
      <formula>AND(Z78="",BA77=1)</formula>
    </cfRule>
  </conditionalFormatting>
  <conditionalFormatting sqref="J77:M77">
    <cfRule type="expression" dxfId="1135" priority="11">
      <formula>OR(F77=2,F77=3)</formula>
    </cfRule>
  </conditionalFormatting>
  <conditionalFormatting sqref="I78:P78">
    <cfRule type="expression" dxfId="1134" priority="10">
      <formula>OR(F77=2,F77=3)</formula>
    </cfRule>
  </conditionalFormatting>
  <conditionalFormatting sqref="Z80:AM80">
    <cfRule type="expression" dxfId="1133" priority="9">
      <formula>AND(Z80="",BA79=1)</formula>
    </cfRule>
  </conditionalFormatting>
  <conditionalFormatting sqref="J79:M79">
    <cfRule type="expression" dxfId="1132" priority="8">
      <formula>OR(F79=2,F79=3)</formula>
    </cfRule>
  </conditionalFormatting>
  <conditionalFormatting sqref="I80:P80">
    <cfRule type="expression" dxfId="1131" priority="7">
      <formula>OR(F79=2,F79=3)</formula>
    </cfRule>
  </conditionalFormatting>
  <conditionalFormatting sqref="Z82:AM82">
    <cfRule type="expression" dxfId="1130" priority="6">
      <formula>AND(Z82="",BA81=1)</formula>
    </cfRule>
  </conditionalFormatting>
  <conditionalFormatting sqref="J81:M81">
    <cfRule type="expression" dxfId="1129" priority="5">
      <formula>OR(F81=2,F81=3)</formula>
    </cfRule>
  </conditionalFormatting>
  <conditionalFormatting sqref="I82:P82">
    <cfRule type="expression" dxfId="1128" priority="4">
      <formula>OR(F81=2,F81=3)</formula>
    </cfRule>
  </conditionalFormatting>
  <conditionalFormatting sqref="Z84:AM84">
    <cfRule type="expression" dxfId="1127" priority="3">
      <formula>AND(Z84="",BA83=1)</formula>
    </cfRule>
  </conditionalFormatting>
  <conditionalFormatting sqref="J83:M83">
    <cfRule type="expression" dxfId="1126" priority="2">
      <formula>OR(F83=2,F83=3)</formula>
    </cfRule>
  </conditionalFormatting>
  <conditionalFormatting sqref="I84:P84">
    <cfRule type="expression" dxfId="112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E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E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E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E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E00-000004000000}">
      <formula1>"1,2,3"</formula1>
    </dataValidation>
    <dataValidation type="whole" imeMode="off" allowBlank="1" showInputMessage="1" showErrorMessage="1" error="1~31までの数字をご入力ください。" sqref="B141:C170 B12:C41 B184:C213 B98:C127 B55:C84" xr:uid="{00000000-0002-0000-1E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E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E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E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E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E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26</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02601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02602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02603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02604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02605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02606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02607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02608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02609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02610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02611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02612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02613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02614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02615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02616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02617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02618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02619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02620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02621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02622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02623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02624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02625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02626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02627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02628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02629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02630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02631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02632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02633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02634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02635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02636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02637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02638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02639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02640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02641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02642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02643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02644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02645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02646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02647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02648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02649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02650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02651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02652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02653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02654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02655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02656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02657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02658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02659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02660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02661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02662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02663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02664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02665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02666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02667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02668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02669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02670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02671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02672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02673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02674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02675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1124" priority="225">
      <formula>AND(Z13="",BA12=1)</formula>
    </cfRule>
  </conditionalFormatting>
  <conditionalFormatting sqref="J12:M12">
    <cfRule type="expression" dxfId="1123" priority="224">
      <formula>OR(F12=2,F12=3)</formula>
    </cfRule>
  </conditionalFormatting>
  <conditionalFormatting sqref="I13:P13">
    <cfRule type="expression" dxfId="1122" priority="223">
      <formula>OR(F12=2,F12=3)</formula>
    </cfRule>
  </conditionalFormatting>
  <conditionalFormatting sqref="Z15:AM15">
    <cfRule type="expression" dxfId="1121" priority="222">
      <formula>AND(Z15="",BA14=1)</formula>
    </cfRule>
  </conditionalFormatting>
  <conditionalFormatting sqref="J14:M14">
    <cfRule type="expression" dxfId="1120" priority="221">
      <formula>OR(F14=2,F14=3)</formula>
    </cfRule>
  </conditionalFormatting>
  <conditionalFormatting sqref="I15:P15">
    <cfRule type="expression" dxfId="1119" priority="220">
      <formula>OR(F14=2,F14=3)</formula>
    </cfRule>
  </conditionalFormatting>
  <conditionalFormatting sqref="Z17:AM17">
    <cfRule type="expression" dxfId="1118" priority="219">
      <formula>AND(Z17="",BA16=1)</formula>
    </cfRule>
  </conditionalFormatting>
  <conditionalFormatting sqref="J16:M16">
    <cfRule type="expression" dxfId="1117" priority="218">
      <formula>OR(F16=2,F16=3)</formula>
    </cfRule>
  </conditionalFormatting>
  <conditionalFormatting sqref="I17:P17">
    <cfRule type="expression" dxfId="1116" priority="217">
      <formula>OR(F16=2,F16=3)</formula>
    </cfRule>
  </conditionalFormatting>
  <conditionalFormatting sqref="Z19:AM19">
    <cfRule type="expression" dxfId="1115" priority="216">
      <formula>AND(Z19="",BA18=1)</formula>
    </cfRule>
  </conditionalFormatting>
  <conditionalFormatting sqref="J18:M18">
    <cfRule type="expression" dxfId="1114" priority="215">
      <formula>OR(F18=2,F18=3)</formula>
    </cfRule>
  </conditionalFormatting>
  <conditionalFormatting sqref="I19:P19">
    <cfRule type="expression" dxfId="1113" priority="214">
      <formula>OR(F18=2,F18=3)</formula>
    </cfRule>
  </conditionalFormatting>
  <conditionalFormatting sqref="Z21:AM21">
    <cfRule type="expression" dxfId="1112" priority="213">
      <formula>AND(Z21="",BA20=1)</formula>
    </cfRule>
  </conditionalFormatting>
  <conditionalFormatting sqref="J20:M20">
    <cfRule type="expression" dxfId="1111" priority="212">
      <formula>OR(F20=2,F20=3)</formula>
    </cfRule>
  </conditionalFormatting>
  <conditionalFormatting sqref="I21:P21">
    <cfRule type="expression" dxfId="1110" priority="211">
      <formula>OR(F20=2,F20=3)</formula>
    </cfRule>
  </conditionalFormatting>
  <conditionalFormatting sqref="Z23:AM23">
    <cfRule type="expression" dxfId="1109" priority="210">
      <formula>AND(Z23="",BA22=1)</formula>
    </cfRule>
  </conditionalFormatting>
  <conditionalFormatting sqref="J22:M22">
    <cfRule type="expression" dxfId="1108" priority="209">
      <formula>OR(F22=2,F22=3)</formula>
    </cfRule>
  </conditionalFormatting>
  <conditionalFormatting sqref="I23:P23">
    <cfRule type="expression" dxfId="1107" priority="208">
      <formula>OR(F22=2,F22=3)</formula>
    </cfRule>
  </conditionalFormatting>
  <conditionalFormatting sqref="Z25:AM25">
    <cfRule type="expression" dxfId="1106" priority="207">
      <formula>AND(Z25="",BA24=1)</formula>
    </cfRule>
  </conditionalFormatting>
  <conditionalFormatting sqref="J24:M24">
    <cfRule type="expression" dxfId="1105" priority="206">
      <formula>OR(F24=2,F24=3)</formula>
    </cfRule>
  </conditionalFormatting>
  <conditionalFormatting sqref="I25:P25">
    <cfRule type="expression" dxfId="1104" priority="205">
      <formula>OR(F24=2,F24=3)</formula>
    </cfRule>
  </conditionalFormatting>
  <conditionalFormatting sqref="Z27:AM27">
    <cfRule type="expression" dxfId="1103" priority="204">
      <formula>AND(Z27="",BA26=1)</formula>
    </cfRule>
  </conditionalFormatting>
  <conditionalFormatting sqref="J26:M26">
    <cfRule type="expression" dxfId="1102" priority="203">
      <formula>OR(F26=2,F26=3)</formula>
    </cfRule>
  </conditionalFormatting>
  <conditionalFormatting sqref="I27:P27">
    <cfRule type="expression" dxfId="1101" priority="202">
      <formula>OR(F26=2,F26=3)</formula>
    </cfRule>
  </conditionalFormatting>
  <conditionalFormatting sqref="Z29:AM29">
    <cfRule type="expression" dxfId="1100" priority="201">
      <formula>AND(Z29="",BA28=1)</formula>
    </cfRule>
  </conditionalFormatting>
  <conditionalFormatting sqref="J28:M28">
    <cfRule type="expression" dxfId="1099" priority="200">
      <formula>OR(F28=2,F28=3)</formula>
    </cfRule>
  </conditionalFormatting>
  <conditionalFormatting sqref="I29:P29">
    <cfRule type="expression" dxfId="1098" priority="199">
      <formula>OR(F28=2,F28=3)</formula>
    </cfRule>
  </conditionalFormatting>
  <conditionalFormatting sqref="Z31:AM31">
    <cfRule type="expression" dxfId="1097" priority="198">
      <formula>AND(Z31="",BA30=1)</formula>
    </cfRule>
  </conditionalFormatting>
  <conditionalFormatting sqref="J30:M30">
    <cfRule type="expression" dxfId="1096" priority="197">
      <formula>OR(F30=2,F30=3)</formula>
    </cfRule>
  </conditionalFormatting>
  <conditionalFormatting sqref="I31:P31">
    <cfRule type="expression" dxfId="1095" priority="196">
      <formula>OR(F30=2,F30=3)</formula>
    </cfRule>
  </conditionalFormatting>
  <conditionalFormatting sqref="Z33:AM33">
    <cfRule type="expression" dxfId="1094" priority="195">
      <formula>AND(Z33="",BA32=1)</formula>
    </cfRule>
  </conditionalFormatting>
  <conditionalFormatting sqref="J32:M32">
    <cfRule type="expression" dxfId="1093" priority="194">
      <formula>OR(F32=2,F32=3)</formula>
    </cfRule>
  </conditionalFormatting>
  <conditionalFormatting sqref="I33:P33">
    <cfRule type="expression" dxfId="1092" priority="193">
      <formula>OR(F32=2,F32=3)</formula>
    </cfRule>
  </conditionalFormatting>
  <conditionalFormatting sqref="Z35:AM35">
    <cfRule type="expression" dxfId="1091" priority="192">
      <formula>AND(Z35="",BA34=1)</formula>
    </cfRule>
  </conditionalFormatting>
  <conditionalFormatting sqref="J34:M34">
    <cfRule type="expression" dxfId="1090" priority="191">
      <formula>OR(F34=2,F34=3)</formula>
    </cfRule>
  </conditionalFormatting>
  <conditionalFormatting sqref="I35:P35">
    <cfRule type="expression" dxfId="1089" priority="190">
      <formula>OR(F34=2,F34=3)</formula>
    </cfRule>
  </conditionalFormatting>
  <conditionalFormatting sqref="Z37:AM37">
    <cfRule type="expression" dxfId="1088" priority="189">
      <formula>AND(Z37="",BA36=1)</formula>
    </cfRule>
  </conditionalFormatting>
  <conditionalFormatting sqref="J36:M36">
    <cfRule type="expression" dxfId="1087" priority="188">
      <formula>OR(F36=2,F36=3)</formula>
    </cfRule>
  </conditionalFormatting>
  <conditionalFormatting sqref="I37:P37">
    <cfRule type="expression" dxfId="1086" priority="187">
      <formula>OR(F36=2,F36=3)</formula>
    </cfRule>
  </conditionalFormatting>
  <conditionalFormatting sqref="Z39:AM39">
    <cfRule type="expression" dxfId="1085" priority="186">
      <formula>AND(Z39="",BA38=1)</formula>
    </cfRule>
  </conditionalFormatting>
  <conditionalFormatting sqref="J38:M38">
    <cfRule type="expression" dxfId="1084" priority="185">
      <formula>OR(F38=2,F38=3)</formula>
    </cfRule>
  </conditionalFormatting>
  <conditionalFormatting sqref="I39:P39">
    <cfRule type="expression" dxfId="1083" priority="184">
      <formula>OR(F38=2,F38=3)</formula>
    </cfRule>
  </conditionalFormatting>
  <conditionalFormatting sqref="Z41:AM41">
    <cfRule type="expression" dxfId="1082" priority="183">
      <formula>AND(Z41="",BA40=1)</formula>
    </cfRule>
  </conditionalFormatting>
  <conditionalFormatting sqref="J40:M40">
    <cfRule type="expression" dxfId="1081" priority="182">
      <formula>OR(F40=2,F40=3)</formula>
    </cfRule>
  </conditionalFormatting>
  <conditionalFormatting sqref="I41:P41">
    <cfRule type="expression" dxfId="1080" priority="181">
      <formula>OR(F40=2,F40=3)</formula>
    </cfRule>
  </conditionalFormatting>
  <conditionalFormatting sqref="Z185:AM185">
    <cfRule type="expression" dxfId="1079" priority="180">
      <formula>AND(Z185="",BA184=1)</formula>
    </cfRule>
  </conditionalFormatting>
  <conditionalFormatting sqref="J184:M184">
    <cfRule type="expression" dxfId="1078" priority="179">
      <formula>OR(F184=2,F184=3)</formula>
    </cfRule>
  </conditionalFormatting>
  <conditionalFormatting sqref="I185:P185">
    <cfRule type="expression" dxfId="1077" priority="178">
      <formula>OR(F184=2,F184=3)</formula>
    </cfRule>
  </conditionalFormatting>
  <conditionalFormatting sqref="Z187:AM187">
    <cfRule type="expression" dxfId="1076" priority="177">
      <formula>AND(Z187="",BA186=1)</formula>
    </cfRule>
  </conditionalFormatting>
  <conditionalFormatting sqref="J186:M186">
    <cfRule type="expression" dxfId="1075" priority="176">
      <formula>OR(F186=2,F186=3)</formula>
    </cfRule>
  </conditionalFormatting>
  <conditionalFormatting sqref="I187:P187">
    <cfRule type="expression" dxfId="1074" priority="175">
      <formula>OR(F186=2,F186=3)</formula>
    </cfRule>
  </conditionalFormatting>
  <conditionalFormatting sqref="Z189:AM189">
    <cfRule type="expression" dxfId="1073" priority="174">
      <formula>AND(Z189="",BA188=1)</formula>
    </cfRule>
  </conditionalFormatting>
  <conditionalFormatting sqref="J188:M188">
    <cfRule type="expression" dxfId="1072" priority="173">
      <formula>OR(F188=2,F188=3)</formula>
    </cfRule>
  </conditionalFormatting>
  <conditionalFormatting sqref="I189:P189">
    <cfRule type="expression" dxfId="1071" priority="172">
      <formula>OR(F188=2,F188=3)</formula>
    </cfRule>
  </conditionalFormatting>
  <conditionalFormatting sqref="Z191:AM191">
    <cfRule type="expression" dxfId="1070" priority="171">
      <formula>AND(Z191="",BA190=1)</formula>
    </cfRule>
  </conditionalFormatting>
  <conditionalFormatting sqref="J190:M190">
    <cfRule type="expression" dxfId="1069" priority="170">
      <formula>OR(F190=2,F190=3)</formula>
    </cfRule>
  </conditionalFormatting>
  <conditionalFormatting sqref="I191:P191">
    <cfRule type="expression" dxfId="1068" priority="169">
      <formula>OR(F190=2,F190=3)</formula>
    </cfRule>
  </conditionalFormatting>
  <conditionalFormatting sqref="Z193:AM193">
    <cfRule type="expression" dxfId="1067" priority="168">
      <formula>AND(Z193="",BA192=1)</formula>
    </cfRule>
  </conditionalFormatting>
  <conditionalFormatting sqref="J192:M192">
    <cfRule type="expression" dxfId="1066" priority="167">
      <formula>OR(F192=2,F192=3)</formula>
    </cfRule>
  </conditionalFormatting>
  <conditionalFormatting sqref="I193:P193">
    <cfRule type="expression" dxfId="1065" priority="166">
      <formula>OR(F192=2,F192=3)</formula>
    </cfRule>
  </conditionalFormatting>
  <conditionalFormatting sqref="Z195:AM195">
    <cfRule type="expression" dxfId="1064" priority="165">
      <formula>AND(Z195="",BA194=1)</formula>
    </cfRule>
  </conditionalFormatting>
  <conditionalFormatting sqref="J194:M194">
    <cfRule type="expression" dxfId="1063" priority="164">
      <formula>OR(F194=2,F194=3)</formula>
    </cfRule>
  </conditionalFormatting>
  <conditionalFormatting sqref="I195:P195">
    <cfRule type="expression" dxfId="1062" priority="163">
      <formula>OR(F194=2,F194=3)</formula>
    </cfRule>
  </conditionalFormatting>
  <conditionalFormatting sqref="Z197:AM197">
    <cfRule type="expression" dxfId="1061" priority="162">
      <formula>AND(Z197="",BA196=1)</formula>
    </cfRule>
  </conditionalFormatting>
  <conditionalFormatting sqref="J196:M196">
    <cfRule type="expression" dxfId="1060" priority="161">
      <formula>OR(F196=2,F196=3)</formula>
    </cfRule>
  </conditionalFormatting>
  <conditionalFormatting sqref="I197:P197">
    <cfRule type="expression" dxfId="1059" priority="160">
      <formula>OR(F196=2,F196=3)</formula>
    </cfRule>
  </conditionalFormatting>
  <conditionalFormatting sqref="Z199:AM199">
    <cfRule type="expression" dxfId="1058" priority="159">
      <formula>AND(Z199="",BA198=1)</formula>
    </cfRule>
  </conditionalFormatting>
  <conditionalFormatting sqref="J198:M198">
    <cfRule type="expression" dxfId="1057" priority="158">
      <formula>OR(F198=2,F198=3)</formula>
    </cfRule>
  </conditionalFormatting>
  <conditionalFormatting sqref="I199:P199">
    <cfRule type="expression" dxfId="1056" priority="157">
      <formula>OR(F198=2,F198=3)</formula>
    </cfRule>
  </conditionalFormatting>
  <conditionalFormatting sqref="Z201:AM201">
    <cfRule type="expression" dxfId="1055" priority="156">
      <formula>AND(Z201="",BA200=1)</formula>
    </cfRule>
  </conditionalFormatting>
  <conditionalFormatting sqref="J200:M200">
    <cfRule type="expression" dxfId="1054" priority="155">
      <formula>OR(F200=2,F200=3)</formula>
    </cfRule>
  </conditionalFormatting>
  <conditionalFormatting sqref="I201:P201">
    <cfRule type="expression" dxfId="1053" priority="154">
      <formula>OR(F200=2,F200=3)</formula>
    </cfRule>
  </conditionalFormatting>
  <conditionalFormatting sqref="Z203:AM203">
    <cfRule type="expression" dxfId="1052" priority="153">
      <formula>AND(Z203="",BA202=1)</formula>
    </cfRule>
  </conditionalFormatting>
  <conditionalFormatting sqref="J202:M202">
    <cfRule type="expression" dxfId="1051" priority="152">
      <formula>OR(F202=2,F202=3)</formula>
    </cfRule>
  </conditionalFormatting>
  <conditionalFormatting sqref="I203:P203">
    <cfRule type="expression" dxfId="1050" priority="151">
      <formula>OR(F202=2,F202=3)</formula>
    </cfRule>
  </conditionalFormatting>
  <conditionalFormatting sqref="Z205:AM205">
    <cfRule type="expression" dxfId="1049" priority="150">
      <formula>AND(Z205="",BA204=1)</formula>
    </cfRule>
  </conditionalFormatting>
  <conditionalFormatting sqref="J204:M204">
    <cfRule type="expression" dxfId="1048" priority="149">
      <formula>OR(F204=2,F204=3)</formula>
    </cfRule>
  </conditionalFormatting>
  <conditionalFormatting sqref="I205:P205">
    <cfRule type="expression" dxfId="1047" priority="148">
      <formula>OR(F204=2,F204=3)</formula>
    </cfRule>
  </conditionalFormatting>
  <conditionalFormatting sqref="Z207:AM207">
    <cfRule type="expression" dxfId="1046" priority="147">
      <formula>AND(Z207="",BA206=1)</formula>
    </cfRule>
  </conditionalFormatting>
  <conditionalFormatting sqref="J206:M206">
    <cfRule type="expression" dxfId="1045" priority="146">
      <formula>OR(F206=2,F206=3)</formula>
    </cfRule>
  </conditionalFormatting>
  <conditionalFormatting sqref="I207:P207">
    <cfRule type="expression" dxfId="1044" priority="145">
      <formula>OR(F206=2,F206=3)</formula>
    </cfRule>
  </conditionalFormatting>
  <conditionalFormatting sqref="Z209:AM209">
    <cfRule type="expression" dxfId="1043" priority="144">
      <formula>AND(Z209="",BA208=1)</formula>
    </cfRule>
  </conditionalFormatting>
  <conditionalFormatting sqref="J208:M208">
    <cfRule type="expression" dxfId="1042" priority="143">
      <formula>OR(F208=2,F208=3)</formula>
    </cfRule>
  </conditionalFormatting>
  <conditionalFormatting sqref="I209:P209">
    <cfRule type="expression" dxfId="1041" priority="142">
      <formula>OR(F208=2,F208=3)</formula>
    </cfRule>
  </conditionalFormatting>
  <conditionalFormatting sqref="Z211:AM211">
    <cfRule type="expression" dxfId="1040" priority="141">
      <formula>AND(Z211="",BA210=1)</formula>
    </cfRule>
  </conditionalFormatting>
  <conditionalFormatting sqref="J210:M210">
    <cfRule type="expression" dxfId="1039" priority="140">
      <formula>OR(F210=2,F210=3)</formula>
    </cfRule>
  </conditionalFormatting>
  <conditionalFormatting sqref="I211:P211">
    <cfRule type="expression" dxfId="1038" priority="139">
      <formula>OR(F210=2,F210=3)</formula>
    </cfRule>
  </conditionalFormatting>
  <conditionalFormatting sqref="Z213:AM213">
    <cfRule type="expression" dxfId="1037" priority="138">
      <formula>AND(Z213="",BA212=1)</formula>
    </cfRule>
  </conditionalFormatting>
  <conditionalFormatting sqref="J212:M212">
    <cfRule type="expression" dxfId="1036" priority="137">
      <formula>OR(F212=2,F212=3)</formula>
    </cfRule>
  </conditionalFormatting>
  <conditionalFormatting sqref="I213:P213">
    <cfRule type="expression" dxfId="1035" priority="136">
      <formula>OR(F212=2,F212=3)</formula>
    </cfRule>
  </conditionalFormatting>
  <conditionalFormatting sqref="Z99:AM99">
    <cfRule type="expression" dxfId="1034" priority="135">
      <formula>AND(Z99="",BA98=1)</formula>
    </cfRule>
  </conditionalFormatting>
  <conditionalFormatting sqref="J98:M98">
    <cfRule type="expression" dxfId="1033" priority="134">
      <formula>OR(F98=2,F98=3)</formula>
    </cfRule>
  </conditionalFormatting>
  <conditionalFormatting sqref="I99:P99">
    <cfRule type="expression" dxfId="1032" priority="133">
      <formula>OR(F98=2,F98=3)</formula>
    </cfRule>
  </conditionalFormatting>
  <conditionalFormatting sqref="Z101:AM101">
    <cfRule type="expression" dxfId="1031" priority="132">
      <formula>AND(Z101="",BA100=1)</formula>
    </cfRule>
  </conditionalFormatting>
  <conditionalFormatting sqref="J100:M100">
    <cfRule type="expression" dxfId="1030" priority="131">
      <formula>OR(F100=2,F100=3)</formula>
    </cfRule>
  </conditionalFormatting>
  <conditionalFormatting sqref="I101:P101">
    <cfRule type="expression" dxfId="1029" priority="130">
      <formula>OR(F100=2,F100=3)</formula>
    </cfRule>
  </conditionalFormatting>
  <conditionalFormatting sqref="Z103:AM103">
    <cfRule type="expression" dxfId="1028" priority="129">
      <formula>AND(Z103="",BA102=1)</formula>
    </cfRule>
  </conditionalFormatting>
  <conditionalFormatting sqref="J102:M102">
    <cfRule type="expression" dxfId="1027" priority="128">
      <formula>OR(F102=2,F102=3)</formula>
    </cfRule>
  </conditionalFormatting>
  <conditionalFormatting sqref="I103:P103">
    <cfRule type="expression" dxfId="1026" priority="127">
      <formula>OR(F102=2,F102=3)</formula>
    </cfRule>
  </conditionalFormatting>
  <conditionalFormatting sqref="Z105:AM105">
    <cfRule type="expression" dxfId="1025" priority="126">
      <formula>AND(Z105="",BA104=1)</formula>
    </cfRule>
  </conditionalFormatting>
  <conditionalFormatting sqref="J104:M104">
    <cfRule type="expression" dxfId="1024" priority="125">
      <formula>OR(F104=2,F104=3)</formula>
    </cfRule>
  </conditionalFormatting>
  <conditionalFormatting sqref="I105:P105">
    <cfRule type="expression" dxfId="1023" priority="124">
      <formula>OR(F104=2,F104=3)</formula>
    </cfRule>
  </conditionalFormatting>
  <conditionalFormatting sqref="Z107:AM107">
    <cfRule type="expression" dxfId="1022" priority="123">
      <formula>AND(Z107="",BA106=1)</formula>
    </cfRule>
  </conditionalFormatting>
  <conditionalFormatting sqref="J106:M106">
    <cfRule type="expression" dxfId="1021" priority="122">
      <formula>OR(F106=2,F106=3)</formula>
    </cfRule>
  </conditionalFormatting>
  <conditionalFormatting sqref="I107:P107">
    <cfRule type="expression" dxfId="1020" priority="121">
      <formula>OR(F106=2,F106=3)</formula>
    </cfRule>
  </conditionalFormatting>
  <conditionalFormatting sqref="Z109:AM109">
    <cfRule type="expression" dxfId="1019" priority="120">
      <formula>AND(Z109="",BA108=1)</formula>
    </cfRule>
  </conditionalFormatting>
  <conditionalFormatting sqref="J108:M108">
    <cfRule type="expression" dxfId="1018" priority="119">
      <formula>OR(F108=2,F108=3)</formula>
    </cfRule>
  </conditionalFormatting>
  <conditionalFormatting sqref="I109:P109">
    <cfRule type="expression" dxfId="1017" priority="118">
      <formula>OR(F108=2,F108=3)</formula>
    </cfRule>
  </conditionalFormatting>
  <conditionalFormatting sqref="Z111:AM111">
    <cfRule type="expression" dxfId="1016" priority="117">
      <formula>AND(Z111="",BA110=1)</formula>
    </cfRule>
  </conditionalFormatting>
  <conditionalFormatting sqref="J110:M110">
    <cfRule type="expression" dxfId="1015" priority="116">
      <formula>OR(F110=2,F110=3)</formula>
    </cfRule>
  </conditionalFormatting>
  <conditionalFormatting sqref="I111:P111">
    <cfRule type="expression" dxfId="1014" priority="115">
      <formula>OR(F110=2,F110=3)</formula>
    </cfRule>
  </conditionalFormatting>
  <conditionalFormatting sqref="Z113:AM113">
    <cfRule type="expression" dxfId="1013" priority="114">
      <formula>AND(Z113="",BA112=1)</formula>
    </cfRule>
  </conditionalFormatting>
  <conditionalFormatting sqref="J112:M112">
    <cfRule type="expression" dxfId="1012" priority="113">
      <formula>OR(F112=2,F112=3)</formula>
    </cfRule>
  </conditionalFormatting>
  <conditionalFormatting sqref="I113:P113">
    <cfRule type="expression" dxfId="1011" priority="112">
      <formula>OR(F112=2,F112=3)</formula>
    </cfRule>
  </conditionalFormatting>
  <conditionalFormatting sqref="Z115:AM115">
    <cfRule type="expression" dxfId="1010" priority="111">
      <formula>AND(Z115="",BA114=1)</formula>
    </cfRule>
  </conditionalFormatting>
  <conditionalFormatting sqref="J114:M114">
    <cfRule type="expression" dxfId="1009" priority="110">
      <formula>OR(F114=2,F114=3)</formula>
    </cfRule>
  </conditionalFormatting>
  <conditionalFormatting sqref="I115:P115">
    <cfRule type="expression" dxfId="1008" priority="109">
      <formula>OR(F114=2,F114=3)</formula>
    </cfRule>
  </conditionalFormatting>
  <conditionalFormatting sqref="Z117:AM117">
    <cfRule type="expression" dxfId="1007" priority="108">
      <formula>AND(Z117="",BA116=1)</formula>
    </cfRule>
  </conditionalFormatting>
  <conditionalFormatting sqref="J116:M116">
    <cfRule type="expression" dxfId="1006" priority="107">
      <formula>OR(F116=2,F116=3)</formula>
    </cfRule>
  </conditionalFormatting>
  <conditionalFormatting sqref="I117:P117">
    <cfRule type="expression" dxfId="1005" priority="106">
      <formula>OR(F116=2,F116=3)</formula>
    </cfRule>
  </conditionalFormatting>
  <conditionalFormatting sqref="Z119:AM119">
    <cfRule type="expression" dxfId="1004" priority="105">
      <formula>AND(Z119="",BA118=1)</formula>
    </cfRule>
  </conditionalFormatting>
  <conditionalFormatting sqref="J118:M118">
    <cfRule type="expression" dxfId="1003" priority="104">
      <formula>OR(F118=2,F118=3)</formula>
    </cfRule>
  </conditionalFormatting>
  <conditionalFormatting sqref="I119:P119">
    <cfRule type="expression" dxfId="1002" priority="103">
      <formula>OR(F118=2,F118=3)</formula>
    </cfRule>
  </conditionalFormatting>
  <conditionalFormatting sqref="Z121:AM121">
    <cfRule type="expression" dxfId="1001" priority="102">
      <formula>AND(Z121="",BA120=1)</formula>
    </cfRule>
  </conditionalFormatting>
  <conditionalFormatting sqref="J120:M120">
    <cfRule type="expression" dxfId="1000" priority="101">
      <formula>OR(F120=2,F120=3)</formula>
    </cfRule>
  </conditionalFormatting>
  <conditionalFormatting sqref="I121:P121">
    <cfRule type="expression" dxfId="999" priority="100">
      <formula>OR(F120=2,F120=3)</formula>
    </cfRule>
  </conditionalFormatting>
  <conditionalFormatting sqref="Z123:AM123">
    <cfRule type="expression" dxfId="998" priority="99">
      <formula>AND(Z123="",BA122=1)</formula>
    </cfRule>
  </conditionalFormatting>
  <conditionalFormatting sqref="J122:M122">
    <cfRule type="expression" dxfId="997" priority="98">
      <formula>OR(F122=2,F122=3)</formula>
    </cfRule>
  </conditionalFormatting>
  <conditionalFormatting sqref="I123:P123">
    <cfRule type="expression" dxfId="996" priority="97">
      <formula>OR(F122=2,F122=3)</formula>
    </cfRule>
  </conditionalFormatting>
  <conditionalFormatting sqref="Z125:AM125">
    <cfRule type="expression" dxfId="995" priority="96">
      <formula>AND(Z125="",BA124=1)</formula>
    </cfRule>
  </conditionalFormatting>
  <conditionalFormatting sqref="J124:M124">
    <cfRule type="expression" dxfId="994" priority="95">
      <formula>OR(F124=2,F124=3)</formula>
    </cfRule>
  </conditionalFormatting>
  <conditionalFormatting sqref="I125:P125">
    <cfRule type="expression" dxfId="993" priority="94">
      <formula>OR(F124=2,F124=3)</formula>
    </cfRule>
  </conditionalFormatting>
  <conditionalFormatting sqref="Z127:AM127">
    <cfRule type="expression" dxfId="992" priority="93">
      <formula>AND(Z127="",BA126=1)</formula>
    </cfRule>
  </conditionalFormatting>
  <conditionalFormatting sqref="J126:M126">
    <cfRule type="expression" dxfId="991" priority="92">
      <formula>OR(F126=2,F126=3)</formula>
    </cfRule>
  </conditionalFormatting>
  <conditionalFormatting sqref="I127:P127">
    <cfRule type="expression" dxfId="990" priority="91">
      <formula>OR(F126=2,F126=3)</formula>
    </cfRule>
  </conditionalFormatting>
  <conditionalFormatting sqref="Z142:AM142">
    <cfRule type="expression" dxfId="989" priority="90">
      <formula>AND(Z142="",BA141=1)</formula>
    </cfRule>
  </conditionalFormatting>
  <conditionalFormatting sqref="J141:M141">
    <cfRule type="expression" dxfId="988" priority="89">
      <formula>OR(F141=2,F141=3)</formula>
    </cfRule>
  </conditionalFormatting>
  <conditionalFormatting sqref="I142:P142">
    <cfRule type="expression" dxfId="987" priority="88">
      <formula>OR(F141=2,F141=3)</formula>
    </cfRule>
  </conditionalFormatting>
  <conditionalFormatting sqref="Z144:AM144">
    <cfRule type="expression" dxfId="986" priority="87">
      <formula>AND(Z144="",BA143=1)</formula>
    </cfRule>
  </conditionalFormatting>
  <conditionalFormatting sqref="J143:M143">
    <cfRule type="expression" dxfId="985" priority="86">
      <formula>OR(F143=2,F143=3)</formula>
    </cfRule>
  </conditionalFormatting>
  <conditionalFormatting sqref="I144:P144">
    <cfRule type="expression" dxfId="984" priority="85">
      <formula>OR(F143=2,F143=3)</formula>
    </cfRule>
  </conditionalFormatting>
  <conditionalFormatting sqref="Z146:AM146">
    <cfRule type="expression" dxfId="983" priority="84">
      <formula>AND(Z146="",BA145=1)</formula>
    </cfRule>
  </conditionalFormatting>
  <conditionalFormatting sqref="J145:M145">
    <cfRule type="expression" dxfId="982" priority="83">
      <formula>OR(F145=2,F145=3)</formula>
    </cfRule>
  </conditionalFormatting>
  <conditionalFormatting sqref="I146:P146">
    <cfRule type="expression" dxfId="981" priority="82">
      <formula>OR(F145=2,F145=3)</formula>
    </cfRule>
  </conditionalFormatting>
  <conditionalFormatting sqref="Z148:AM148">
    <cfRule type="expression" dxfId="980" priority="81">
      <formula>AND(Z148="",BA147=1)</formula>
    </cfRule>
  </conditionalFormatting>
  <conditionalFormatting sqref="J147:M147">
    <cfRule type="expression" dxfId="979" priority="80">
      <formula>OR(F147=2,F147=3)</formula>
    </cfRule>
  </conditionalFormatting>
  <conditionalFormatting sqref="I148:P148">
    <cfRule type="expression" dxfId="978" priority="79">
      <formula>OR(F147=2,F147=3)</formula>
    </cfRule>
  </conditionalFormatting>
  <conditionalFormatting sqref="Z150:AM150">
    <cfRule type="expression" dxfId="977" priority="78">
      <formula>AND(Z150="",BA149=1)</formula>
    </cfRule>
  </conditionalFormatting>
  <conditionalFormatting sqref="J149:M149">
    <cfRule type="expression" dxfId="976" priority="77">
      <formula>OR(F149=2,F149=3)</formula>
    </cfRule>
  </conditionalFormatting>
  <conditionalFormatting sqref="I150:P150">
    <cfRule type="expression" dxfId="975" priority="76">
      <formula>OR(F149=2,F149=3)</formula>
    </cfRule>
  </conditionalFormatting>
  <conditionalFormatting sqref="Z152:AM152">
    <cfRule type="expression" dxfId="974" priority="75">
      <formula>AND(Z152="",BA151=1)</formula>
    </cfRule>
  </conditionalFormatting>
  <conditionalFormatting sqref="J151:M151">
    <cfRule type="expression" dxfId="973" priority="74">
      <formula>OR(F151=2,F151=3)</formula>
    </cfRule>
  </conditionalFormatting>
  <conditionalFormatting sqref="I152:P152">
    <cfRule type="expression" dxfId="972" priority="73">
      <formula>OR(F151=2,F151=3)</formula>
    </cfRule>
  </conditionalFormatting>
  <conditionalFormatting sqref="Z154:AM154">
    <cfRule type="expression" dxfId="971" priority="72">
      <formula>AND(Z154="",BA153=1)</formula>
    </cfRule>
  </conditionalFormatting>
  <conditionalFormatting sqref="J153:M153">
    <cfRule type="expression" dxfId="970" priority="71">
      <formula>OR(F153=2,F153=3)</formula>
    </cfRule>
  </conditionalFormatting>
  <conditionalFormatting sqref="I154:P154">
    <cfRule type="expression" dxfId="969" priority="70">
      <formula>OR(F153=2,F153=3)</formula>
    </cfRule>
  </conditionalFormatting>
  <conditionalFormatting sqref="Z156:AM156">
    <cfRule type="expression" dxfId="968" priority="69">
      <formula>AND(Z156="",BA155=1)</formula>
    </cfRule>
  </conditionalFormatting>
  <conditionalFormatting sqref="J155:M155">
    <cfRule type="expression" dxfId="967" priority="68">
      <formula>OR(F155=2,F155=3)</formula>
    </cfRule>
  </conditionalFormatting>
  <conditionalFormatting sqref="I156:P156">
    <cfRule type="expression" dxfId="966" priority="67">
      <formula>OR(F155=2,F155=3)</formula>
    </cfRule>
  </conditionalFormatting>
  <conditionalFormatting sqref="Z158:AM158">
    <cfRule type="expression" dxfId="965" priority="66">
      <formula>AND(Z158="",BA157=1)</formula>
    </cfRule>
  </conditionalFormatting>
  <conditionalFormatting sqref="J157:M157">
    <cfRule type="expression" dxfId="964" priority="65">
      <formula>OR(F157=2,F157=3)</formula>
    </cfRule>
  </conditionalFormatting>
  <conditionalFormatting sqref="I158:P158">
    <cfRule type="expression" dxfId="963" priority="64">
      <formula>OR(F157=2,F157=3)</formula>
    </cfRule>
  </conditionalFormatting>
  <conditionalFormatting sqref="Z160:AM160">
    <cfRule type="expression" dxfId="962" priority="63">
      <formula>AND(Z160="",BA159=1)</formula>
    </cfRule>
  </conditionalFormatting>
  <conditionalFormatting sqref="J159:M159">
    <cfRule type="expression" dxfId="961" priority="62">
      <formula>OR(F159=2,F159=3)</formula>
    </cfRule>
  </conditionalFormatting>
  <conditionalFormatting sqref="I160:P160">
    <cfRule type="expression" dxfId="960" priority="61">
      <formula>OR(F159=2,F159=3)</formula>
    </cfRule>
  </conditionalFormatting>
  <conditionalFormatting sqref="Z162:AM162">
    <cfRule type="expression" dxfId="959" priority="60">
      <formula>AND(Z162="",BA161=1)</formula>
    </cfRule>
  </conditionalFormatting>
  <conditionalFormatting sqref="J161:M161">
    <cfRule type="expression" dxfId="958" priority="59">
      <formula>OR(F161=2,F161=3)</formula>
    </cfRule>
  </conditionalFormatting>
  <conditionalFormatting sqref="I162:P162">
    <cfRule type="expression" dxfId="957" priority="58">
      <formula>OR(F161=2,F161=3)</formula>
    </cfRule>
  </conditionalFormatting>
  <conditionalFormatting sqref="Z164:AM164">
    <cfRule type="expression" dxfId="956" priority="57">
      <formula>AND(Z164="",BA163=1)</formula>
    </cfRule>
  </conditionalFormatting>
  <conditionalFormatting sqref="J163:M163">
    <cfRule type="expression" dxfId="955" priority="56">
      <formula>OR(F163=2,F163=3)</formula>
    </cfRule>
  </conditionalFormatting>
  <conditionalFormatting sqref="I164:P164">
    <cfRule type="expression" dxfId="954" priority="55">
      <formula>OR(F163=2,F163=3)</formula>
    </cfRule>
  </conditionalFormatting>
  <conditionalFormatting sqref="Z166:AM166">
    <cfRule type="expression" dxfId="953" priority="54">
      <formula>AND(Z166="",BA165=1)</formula>
    </cfRule>
  </conditionalFormatting>
  <conditionalFormatting sqref="J165:M165">
    <cfRule type="expression" dxfId="952" priority="53">
      <formula>OR(F165=2,F165=3)</formula>
    </cfRule>
  </conditionalFormatting>
  <conditionalFormatting sqref="I166:P166">
    <cfRule type="expression" dxfId="951" priority="52">
      <formula>OR(F165=2,F165=3)</formula>
    </cfRule>
  </conditionalFormatting>
  <conditionalFormatting sqref="Z168:AM168">
    <cfRule type="expression" dxfId="950" priority="51">
      <formula>AND(Z168="",BA167=1)</formula>
    </cfRule>
  </conditionalFormatting>
  <conditionalFormatting sqref="J167:M167">
    <cfRule type="expression" dxfId="949" priority="50">
      <formula>OR(F167=2,F167=3)</formula>
    </cfRule>
  </conditionalFormatting>
  <conditionalFormatting sqref="I168:P168">
    <cfRule type="expression" dxfId="948" priority="49">
      <formula>OR(F167=2,F167=3)</formula>
    </cfRule>
  </conditionalFormatting>
  <conditionalFormatting sqref="Z170:AM170">
    <cfRule type="expression" dxfId="947" priority="48">
      <formula>AND(Z170="",BA169=1)</formula>
    </cfRule>
  </conditionalFormatting>
  <conditionalFormatting sqref="J169:M169">
    <cfRule type="expression" dxfId="946" priority="47">
      <formula>OR(F169=2,F169=3)</formula>
    </cfRule>
  </conditionalFormatting>
  <conditionalFormatting sqref="I170:P170">
    <cfRule type="expression" dxfId="945" priority="46">
      <formula>OR(F169=2,F169=3)</formula>
    </cfRule>
  </conditionalFormatting>
  <conditionalFormatting sqref="Z56:AM56">
    <cfRule type="expression" dxfId="944" priority="45">
      <formula>AND(Z56="",BA55=1)</formula>
    </cfRule>
  </conditionalFormatting>
  <conditionalFormatting sqref="J55:M55">
    <cfRule type="expression" dxfId="943" priority="44">
      <formula>OR(F55=2,F55=3)</formula>
    </cfRule>
  </conditionalFormatting>
  <conditionalFormatting sqref="I56:P56">
    <cfRule type="expression" dxfId="942" priority="43">
      <formula>OR(F55=2,F55=3)</formula>
    </cfRule>
  </conditionalFormatting>
  <conditionalFormatting sqref="Z58:AM58">
    <cfRule type="expression" dxfId="941" priority="42">
      <formula>AND(Z58="",BA57=1)</formula>
    </cfRule>
  </conditionalFormatting>
  <conditionalFormatting sqref="J57:M57">
    <cfRule type="expression" dxfId="940" priority="41">
      <formula>OR(F57=2,F57=3)</formula>
    </cfRule>
  </conditionalFormatting>
  <conditionalFormatting sqref="I58:P58">
    <cfRule type="expression" dxfId="939" priority="40">
      <formula>OR(F57=2,F57=3)</formula>
    </cfRule>
  </conditionalFormatting>
  <conditionalFormatting sqref="Z60:AM60">
    <cfRule type="expression" dxfId="938" priority="39">
      <formula>AND(Z60="",BA59=1)</formula>
    </cfRule>
  </conditionalFormatting>
  <conditionalFormatting sqref="J59:M59">
    <cfRule type="expression" dxfId="937" priority="38">
      <formula>OR(F59=2,F59=3)</formula>
    </cfRule>
  </conditionalFormatting>
  <conditionalFormatting sqref="I60:P60">
    <cfRule type="expression" dxfId="936" priority="37">
      <formula>OR(F59=2,F59=3)</formula>
    </cfRule>
  </conditionalFormatting>
  <conditionalFormatting sqref="Z62:AM62">
    <cfRule type="expression" dxfId="935" priority="36">
      <formula>AND(Z62="",BA61=1)</formula>
    </cfRule>
  </conditionalFormatting>
  <conditionalFormatting sqref="J61:M61">
    <cfRule type="expression" dxfId="934" priority="35">
      <formula>OR(F61=2,F61=3)</formula>
    </cfRule>
  </conditionalFormatting>
  <conditionalFormatting sqref="I62:P62">
    <cfRule type="expression" dxfId="933" priority="34">
      <formula>OR(F61=2,F61=3)</formula>
    </cfRule>
  </conditionalFormatting>
  <conditionalFormatting sqref="Z64:AM64">
    <cfRule type="expression" dxfId="932" priority="33">
      <formula>AND(Z64="",BA63=1)</formula>
    </cfRule>
  </conditionalFormatting>
  <conditionalFormatting sqref="J63:M63">
    <cfRule type="expression" dxfId="931" priority="32">
      <formula>OR(F63=2,F63=3)</formula>
    </cfRule>
  </conditionalFormatting>
  <conditionalFormatting sqref="I64:P64">
    <cfRule type="expression" dxfId="930" priority="31">
      <formula>OR(F63=2,F63=3)</formula>
    </cfRule>
  </conditionalFormatting>
  <conditionalFormatting sqref="Z66:AM66">
    <cfRule type="expression" dxfId="929" priority="30">
      <formula>AND(Z66="",BA65=1)</formula>
    </cfRule>
  </conditionalFormatting>
  <conditionalFormatting sqref="J65:M65">
    <cfRule type="expression" dxfId="928" priority="29">
      <formula>OR(F65=2,F65=3)</formula>
    </cfRule>
  </conditionalFormatting>
  <conditionalFormatting sqref="I66:P66">
    <cfRule type="expression" dxfId="927" priority="28">
      <formula>OR(F65=2,F65=3)</formula>
    </cfRule>
  </conditionalFormatting>
  <conditionalFormatting sqref="Z68:AM68">
    <cfRule type="expression" dxfId="926" priority="27">
      <formula>AND(Z68="",BA67=1)</formula>
    </cfRule>
  </conditionalFormatting>
  <conditionalFormatting sqref="J67:M67">
    <cfRule type="expression" dxfId="925" priority="26">
      <formula>OR(F67=2,F67=3)</formula>
    </cfRule>
  </conditionalFormatting>
  <conditionalFormatting sqref="I68:P68">
    <cfRule type="expression" dxfId="924" priority="25">
      <formula>OR(F67=2,F67=3)</formula>
    </cfRule>
  </conditionalFormatting>
  <conditionalFormatting sqref="Z70:AM70">
    <cfRule type="expression" dxfId="923" priority="24">
      <formula>AND(Z70="",BA69=1)</formula>
    </cfRule>
  </conditionalFormatting>
  <conditionalFormatting sqref="J69:M69">
    <cfRule type="expression" dxfId="922" priority="23">
      <formula>OR(F69=2,F69=3)</formula>
    </cfRule>
  </conditionalFormatting>
  <conditionalFormatting sqref="I70:P70">
    <cfRule type="expression" dxfId="921" priority="22">
      <formula>OR(F69=2,F69=3)</formula>
    </cfRule>
  </conditionalFormatting>
  <conditionalFormatting sqref="Z72:AM72">
    <cfRule type="expression" dxfId="920" priority="21">
      <formula>AND(Z72="",BA71=1)</formula>
    </cfRule>
  </conditionalFormatting>
  <conditionalFormatting sqref="J71:M71">
    <cfRule type="expression" dxfId="919" priority="20">
      <formula>OR(F71=2,F71=3)</formula>
    </cfRule>
  </conditionalFormatting>
  <conditionalFormatting sqref="I72:P72">
    <cfRule type="expression" dxfId="918" priority="19">
      <formula>OR(F71=2,F71=3)</formula>
    </cfRule>
  </conditionalFormatting>
  <conditionalFormatting sqref="Z74:AM74">
    <cfRule type="expression" dxfId="917" priority="18">
      <formula>AND(Z74="",BA73=1)</formula>
    </cfRule>
  </conditionalFormatting>
  <conditionalFormatting sqref="J73:M73">
    <cfRule type="expression" dxfId="916" priority="17">
      <formula>OR(F73=2,F73=3)</formula>
    </cfRule>
  </conditionalFormatting>
  <conditionalFormatting sqref="I74:P74">
    <cfRule type="expression" dxfId="915" priority="16">
      <formula>OR(F73=2,F73=3)</formula>
    </cfRule>
  </conditionalFormatting>
  <conditionalFormatting sqref="Z76:AM76">
    <cfRule type="expression" dxfId="914" priority="15">
      <formula>AND(Z76="",BA75=1)</formula>
    </cfRule>
  </conditionalFormatting>
  <conditionalFormatting sqref="J75:M75">
    <cfRule type="expression" dxfId="913" priority="14">
      <formula>OR(F75=2,F75=3)</formula>
    </cfRule>
  </conditionalFormatting>
  <conditionalFormatting sqref="I76:P76">
    <cfRule type="expression" dxfId="912" priority="13">
      <formula>OR(F75=2,F75=3)</formula>
    </cfRule>
  </conditionalFormatting>
  <conditionalFormatting sqref="Z78:AM78">
    <cfRule type="expression" dxfId="911" priority="12">
      <formula>AND(Z78="",BA77=1)</formula>
    </cfRule>
  </conditionalFormatting>
  <conditionalFormatting sqref="J77:M77">
    <cfRule type="expression" dxfId="910" priority="11">
      <formula>OR(F77=2,F77=3)</formula>
    </cfRule>
  </conditionalFormatting>
  <conditionalFormatting sqref="I78:P78">
    <cfRule type="expression" dxfId="909" priority="10">
      <formula>OR(F77=2,F77=3)</formula>
    </cfRule>
  </conditionalFormatting>
  <conditionalFormatting sqref="Z80:AM80">
    <cfRule type="expression" dxfId="908" priority="9">
      <formula>AND(Z80="",BA79=1)</formula>
    </cfRule>
  </conditionalFormatting>
  <conditionalFormatting sqref="J79:M79">
    <cfRule type="expression" dxfId="907" priority="8">
      <formula>OR(F79=2,F79=3)</formula>
    </cfRule>
  </conditionalFormatting>
  <conditionalFormatting sqref="I80:P80">
    <cfRule type="expression" dxfId="906" priority="7">
      <formula>OR(F79=2,F79=3)</formula>
    </cfRule>
  </conditionalFormatting>
  <conditionalFormatting sqref="Z82:AM82">
    <cfRule type="expression" dxfId="905" priority="6">
      <formula>AND(Z82="",BA81=1)</formula>
    </cfRule>
  </conditionalFormatting>
  <conditionalFormatting sqref="J81:M81">
    <cfRule type="expression" dxfId="904" priority="5">
      <formula>OR(F81=2,F81=3)</formula>
    </cfRule>
  </conditionalFormatting>
  <conditionalFormatting sqref="I82:P82">
    <cfRule type="expression" dxfId="903" priority="4">
      <formula>OR(F81=2,F81=3)</formula>
    </cfRule>
  </conditionalFormatting>
  <conditionalFormatting sqref="Z84:AM84">
    <cfRule type="expression" dxfId="902" priority="3">
      <formula>AND(Z84="",BA83=1)</formula>
    </cfRule>
  </conditionalFormatting>
  <conditionalFormatting sqref="J83:M83">
    <cfRule type="expression" dxfId="901" priority="2">
      <formula>OR(F83=2,F83=3)</formula>
    </cfRule>
  </conditionalFormatting>
  <conditionalFormatting sqref="I84:P84">
    <cfRule type="expression" dxfId="90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1F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1F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1F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1F00-000003000000}"/>
    <dataValidation type="whole" imeMode="off" allowBlank="1" showInputMessage="1" showErrorMessage="1" error="1~31までの数字をご入力ください。" sqref="B141:C170 B12:C41 B184:C213 B98:C127 B55:C84" xr:uid="{00000000-0002-0000-1F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1F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1F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1F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1F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1F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1F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27</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02701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02702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02703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02704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02705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02706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02707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02708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02709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02710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02711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02712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02713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02714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02715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02716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02717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02718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02719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02720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02721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02722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02723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02724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02725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02726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02727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02728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02729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02730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02731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02732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02733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02734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02735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02736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02737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02738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02739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02740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02741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02742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02743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02744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02745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02746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02747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02748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02749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02750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02751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02752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02753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02754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02755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02756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02757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02758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02759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02760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02761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02762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02763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02764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02765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02766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02767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02768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02769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02770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02771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02772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02773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02774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02775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899" priority="225">
      <formula>AND(Z13="",BA12=1)</formula>
    </cfRule>
  </conditionalFormatting>
  <conditionalFormatting sqref="J12:M12">
    <cfRule type="expression" dxfId="898" priority="224">
      <formula>OR(F12=2,F12=3)</formula>
    </cfRule>
  </conditionalFormatting>
  <conditionalFormatting sqref="I13:P13">
    <cfRule type="expression" dxfId="897" priority="223">
      <formula>OR(F12=2,F12=3)</formula>
    </cfRule>
  </conditionalFormatting>
  <conditionalFormatting sqref="Z15:AM15">
    <cfRule type="expression" dxfId="896" priority="222">
      <formula>AND(Z15="",BA14=1)</formula>
    </cfRule>
  </conditionalFormatting>
  <conditionalFormatting sqref="J14:M14">
    <cfRule type="expression" dxfId="895" priority="221">
      <formula>OR(F14=2,F14=3)</formula>
    </cfRule>
  </conditionalFormatting>
  <conditionalFormatting sqref="I15:P15">
    <cfRule type="expression" dxfId="894" priority="220">
      <formula>OR(F14=2,F14=3)</formula>
    </cfRule>
  </conditionalFormatting>
  <conditionalFormatting sqref="Z17:AM17">
    <cfRule type="expression" dxfId="893" priority="219">
      <formula>AND(Z17="",BA16=1)</formula>
    </cfRule>
  </conditionalFormatting>
  <conditionalFormatting sqref="J16:M16">
    <cfRule type="expression" dxfId="892" priority="218">
      <formula>OR(F16=2,F16=3)</formula>
    </cfRule>
  </conditionalFormatting>
  <conditionalFormatting sqref="I17:P17">
    <cfRule type="expression" dxfId="891" priority="217">
      <formula>OR(F16=2,F16=3)</formula>
    </cfRule>
  </conditionalFormatting>
  <conditionalFormatting sqref="Z19:AM19">
    <cfRule type="expression" dxfId="890" priority="216">
      <formula>AND(Z19="",BA18=1)</formula>
    </cfRule>
  </conditionalFormatting>
  <conditionalFormatting sqref="J18:M18">
    <cfRule type="expression" dxfId="889" priority="215">
      <formula>OR(F18=2,F18=3)</formula>
    </cfRule>
  </conditionalFormatting>
  <conditionalFormatting sqref="I19:P19">
    <cfRule type="expression" dxfId="888" priority="214">
      <formula>OR(F18=2,F18=3)</formula>
    </cfRule>
  </conditionalFormatting>
  <conditionalFormatting sqref="Z21:AM21">
    <cfRule type="expression" dxfId="887" priority="213">
      <formula>AND(Z21="",BA20=1)</formula>
    </cfRule>
  </conditionalFormatting>
  <conditionalFormatting sqref="J20:M20">
    <cfRule type="expression" dxfId="886" priority="212">
      <formula>OR(F20=2,F20=3)</formula>
    </cfRule>
  </conditionalFormatting>
  <conditionalFormatting sqref="I21:P21">
    <cfRule type="expression" dxfId="885" priority="211">
      <formula>OR(F20=2,F20=3)</formula>
    </cfRule>
  </conditionalFormatting>
  <conditionalFormatting sqref="Z23:AM23">
    <cfRule type="expression" dxfId="884" priority="210">
      <formula>AND(Z23="",BA22=1)</formula>
    </cfRule>
  </conditionalFormatting>
  <conditionalFormatting sqref="J22:M22">
    <cfRule type="expression" dxfId="883" priority="209">
      <formula>OR(F22=2,F22=3)</formula>
    </cfRule>
  </conditionalFormatting>
  <conditionalFormatting sqref="I23:P23">
    <cfRule type="expression" dxfId="882" priority="208">
      <formula>OR(F22=2,F22=3)</formula>
    </cfRule>
  </conditionalFormatting>
  <conditionalFormatting sqref="Z25:AM25">
    <cfRule type="expression" dxfId="881" priority="207">
      <formula>AND(Z25="",BA24=1)</formula>
    </cfRule>
  </conditionalFormatting>
  <conditionalFormatting sqref="J24:M24">
    <cfRule type="expression" dxfId="880" priority="206">
      <formula>OR(F24=2,F24=3)</formula>
    </cfRule>
  </conditionalFormatting>
  <conditionalFormatting sqref="I25:P25">
    <cfRule type="expression" dxfId="879" priority="205">
      <formula>OR(F24=2,F24=3)</formula>
    </cfRule>
  </conditionalFormatting>
  <conditionalFormatting sqref="Z27:AM27">
    <cfRule type="expression" dxfId="878" priority="204">
      <formula>AND(Z27="",BA26=1)</formula>
    </cfRule>
  </conditionalFormatting>
  <conditionalFormatting sqref="J26:M26">
    <cfRule type="expression" dxfId="877" priority="203">
      <formula>OR(F26=2,F26=3)</formula>
    </cfRule>
  </conditionalFormatting>
  <conditionalFormatting sqref="I27:P27">
    <cfRule type="expression" dxfId="876" priority="202">
      <formula>OR(F26=2,F26=3)</formula>
    </cfRule>
  </conditionalFormatting>
  <conditionalFormatting sqref="Z29:AM29">
    <cfRule type="expression" dxfId="875" priority="201">
      <formula>AND(Z29="",BA28=1)</formula>
    </cfRule>
  </conditionalFormatting>
  <conditionalFormatting sqref="J28:M28">
    <cfRule type="expression" dxfId="874" priority="200">
      <formula>OR(F28=2,F28=3)</formula>
    </cfRule>
  </conditionalFormatting>
  <conditionalFormatting sqref="I29:P29">
    <cfRule type="expression" dxfId="873" priority="199">
      <formula>OR(F28=2,F28=3)</formula>
    </cfRule>
  </conditionalFormatting>
  <conditionalFormatting sqref="Z31:AM31">
    <cfRule type="expression" dxfId="872" priority="198">
      <formula>AND(Z31="",BA30=1)</formula>
    </cfRule>
  </conditionalFormatting>
  <conditionalFormatting sqref="J30:M30">
    <cfRule type="expression" dxfId="871" priority="197">
      <formula>OR(F30=2,F30=3)</formula>
    </cfRule>
  </conditionalFormatting>
  <conditionalFormatting sqref="I31:P31">
    <cfRule type="expression" dxfId="870" priority="196">
      <formula>OR(F30=2,F30=3)</formula>
    </cfRule>
  </conditionalFormatting>
  <conditionalFormatting sqref="Z33:AM33">
    <cfRule type="expression" dxfId="869" priority="195">
      <formula>AND(Z33="",BA32=1)</formula>
    </cfRule>
  </conditionalFormatting>
  <conditionalFormatting sqref="J32:M32">
    <cfRule type="expression" dxfId="868" priority="194">
      <formula>OR(F32=2,F32=3)</formula>
    </cfRule>
  </conditionalFormatting>
  <conditionalFormatting sqref="I33:P33">
    <cfRule type="expression" dxfId="867" priority="193">
      <formula>OR(F32=2,F32=3)</formula>
    </cfRule>
  </conditionalFormatting>
  <conditionalFormatting sqref="Z35:AM35">
    <cfRule type="expression" dxfId="866" priority="192">
      <formula>AND(Z35="",BA34=1)</formula>
    </cfRule>
  </conditionalFormatting>
  <conditionalFormatting sqref="J34:M34">
    <cfRule type="expression" dxfId="865" priority="191">
      <formula>OR(F34=2,F34=3)</formula>
    </cfRule>
  </conditionalFormatting>
  <conditionalFormatting sqref="I35:P35">
    <cfRule type="expression" dxfId="864" priority="190">
      <formula>OR(F34=2,F34=3)</formula>
    </cfRule>
  </conditionalFormatting>
  <conditionalFormatting sqref="Z37:AM37">
    <cfRule type="expression" dxfId="863" priority="189">
      <formula>AND(Z37="",BA36=1)</formula>
    </cfRule>
  </conditionalFormatting>
  <conditionalFormatting sqref="J36:M36">
    <cfRule type="expression" dxfId="862" priority="188">
      <formula>OR(F36=2,F36=3)</formula>
    </cfRule>
  </conditionalFormatting>
  <conditionalFormatting sqref="I37:P37">
    <cfRule type="expression" dxfId="861" priority="187">
      <formula>OR(F36=2,F36=3)</formula>
    </cfRule>
  </conditionalFormatting>
  <conditionalFormatting sqref="Z39:AM39">
    <cfRule type="expression" dxfId="860" priority="186">
      <formula>AND(Z39="",BA38=1)</formula>
    </cfRule>
  </conditionalFormatting>
  <conditionalFormatting sqref="J38:M38">
    <cfRule type="expression" dxfId="859" priority="185">
      <formula>OR(F38=2,F38=3)</formula>
    </cfRule>
  </conditionalFormatting>
  <conditionalFormatting sqref="I39:P39">
    <cfRule type="expression" dxfId="858" priority="184">
      <formula>OR(F38=2,F38=3)</formula>
    </cfRule>
  </conditionalFormatting>
  <conditionalFormatting sqref="Z41:AM41">
    <cfRule type="expression" dxfId="857" priority="183">
      <formula>AND(Z41="",BA40=1)</formula>
    </cfRule>
  </conditionalFormatting>
  <conditionalFormatting sqref="J40:M40">
    <cfRule type="expression" dxfId="856" priority="182">
      <formula>OR(F40=2,F40=3)</formula>
    </cfRule>
  </conditionalFormatting>
  <conditionalFormatting sqref="I41:P41">
    <cfRule type="expression" dxfId="855" priority="181">
      <formula>OR(F40=2,F40=3)</formula>
    </cfRule>
  </conditionalFormatting>
  <conditionalFormatting sqref="Z185:AM185">
    <cfRule type="expression" dxfId="854" priority="180">
      <formula>AND(Z185="",BA184=1)</formula>
    </cfRule>
  </conditionalFormatting>
  <conditionalFormatting sqref="J184:M184">
    <cfRule type="expression" dxfId="853" priority="179">
      <formula>OR(F184=2,F184=3)</formula>
    </cfRule>
  </conditionalFormatting>
  <conditionalFormatting sqref="I185:P185">
    <cfRule type="expression" dxfId="852" priority="178">
      <formula>OR(F184=2,F184=3)</formula>
    </cfRule>
  </conditionalFormatting>
  <conditionalFormatting sqref="Z187:AM187">
    <cfRule type="expression" dxfId="851" priority="177">
      <formula>AND(Z187="",BA186=1)</formula>
    </cfRule>
  </conditionalFormatting>
  <conditionalFormatting sqref="J186:M186">
    <cfRule type="expression" dxfId="850" priority="176">
      <formula>OR(F186=2,F186=3)</formula>
    </cfRule>
  </conditionalFormatting>
  <conditionalFormatting sqref="I187:P187">
    <cfRule type="expression" dxfId="849" priority="175">
      <formula>OR(F186=2,F186=3)</formula>
    </cfRule>
  </conditionalFormatting>
  <conditionalFormatting sqref="Z189:AM189">
    <cfRule type="expression" dxfId="848" priority="174">
      <formula>AND(Z189="",BA188=1)</formula>
    </cfRule>
  </conditionalFormatting>
  <conditionalFormatting sqref="J188:M188">
    <cfRule type="expression" dxfId="847" priority="173">
      <formula>OR(F188=2,F188=3)</formula>
    </cfRule>
  </conditionalFormatting>
  <conditionalFormatting sqref="I189:P189">
    <cfRule type="expression" dxfId="846" priority="172">
      <formula>OR(F188=2,F188=3)</formula>
    </cfRule>
  </conditionalFormatting>
  <conditionalFormatting sqref="Z191:AM191">
    <cfRule type="expression" dxfId="845" priority="171">
      <formula>AND(Z191="",BA190=1)</formula>
    </cfRule>
  </conditionalFormatting>
  <conditionalFormatting sqref="J190:M190">
    <cfRule type="expression" dxfId="844" priority="170">
      <formula>OR(F190=2,F190=3)</formula>
    </cfRule>
  </conditionalFormatting>
  <conditionalFormatting sqref="I191:P191">
    <cfRule type="expression" dxfId="843" priority="169">
      <formula>OR(F190=2,F190=3)</formula>
    </cfRule>
  </conditionalFormatting>
  <conditionalFormatting sqref="Z193:AM193">
    <cfRule type="expression" dxfId="842" priority="168">
      <formula>AND(Z193="",BA192=1)</formula>
    </cfRule>
  </conditionalFormatting>
  <conditionalFormatting sqref="J192:M192">
    <cfRule type="expression" dxfId="841" priority="167">
      <formula>OR(F192=2,F192=3)</formula>
    </cfRule>
  </conditionalFormatting>
  <conditionalFormatting sqref="I193:P193">
    <cfRule type="expression" dxfId="840" priority="166">
      <formula>OR(F192=2,F192=3)</formula>
    </cfRule>
  </conditionalFormatting>
  <conditionalFormatting sqref="Z195:AM195">
    <cfRule type="expression" dxfId="839" priority="165">
      <formula>AND(Z195="",BA194=1)</formula>
    </cfRule>
  </conditionalFormatting>
  <conditionalFormatting sqref="J194:M194">
    <cfRule type="expression" dxfId="838" priority="164">
      <formula>OR(F194=2,F194=3)</formula>
    </cfRule>
  </conditionalFormatting>
  <conditionalFormatting sqref="I195:P195">
    <cfRule type="expression" dxfId="837" priority="163">
      <formula>OR(F194=2,F194=3)</formula>
    </cfRule>
  </conditionalFormatting>
  <conditionalFormatting sqref="Z197:AM197">
    <cfRule type="expression" dxfId="836" priority="162">
      <formula>AND(Z197="",BA196=1)</formula>
    </cfRule>
  </conditionalFormatting>
  <conditionalFormatting sqref="J196:M196">
    <cfRule type="expression" dxfId="835" priority="161">
      <formula>OR(F196=2,F196=3)</formula>
    </cfRule>
  </conditionalFormatting>
  <conditionalFormatting sqref="I197:P197">
    <cfRule type="expression" dxfId="834" priority="160">
      <formula>OR(F196=2,F196=3)</formula>
    </cfRule>
  </conditionalFormatting>
  <conditionalFormatting sqref="Z199:AM199">
    <cfRule type="expression" dxfId="833" priority="159">
      <formula>AND(Z199="",BA198=1)</formula>
    </cfRule>
  </conditionalFormatting>
  <conditionalFormatting sqref="J198:M198">
    <cfRule type="expression" dxfId="832" priority="158">
      <formula>OR(F198=2,F198=3)</formula>
    </cfRule>
  </conditionalFormatting>
  <conditionalFormatting sqref="I199:P199">
    <cfRule type="expression" dxfId="831" priority="157">
      <formula>OR(F198=2,F198=3)</formula>
    </cfRule>
  </conditionalFormatting>
  <conditionalFormatting sqref="Z201:AM201">
    <cfRule type="expression" dxfId="830" priority="156">
      <formula>AND(Z201="",BA200=1)</formula>
    </cfRule>
  </conditionalFormatting>
  <conditionalFormatting sqref="J200:M200">
    <cfRule type="expression" dxfId="829" priority="155">
      <formula>OR(F200=2,F200=3)</formula>
    </cfRule>
  </conditionalFormatting>
  <conditionalFormatting sqref="I201:P201">
    <cfRule type="expression" dxfId="828" priority="154">
      <formula>OR(F200=2,F200=3)</formula>
    </cfRule>
  </conditionalFormatting>
  <conditionalFormatting sqref="Z203:AM203">
    <cfRule type="expression" dxfId="827" priority="153">
      <formula>AND(Z203="",BA202=1)</formula>
    </cfRule>
  </conditionalFormatting>
  <conditionalFormatting sqref="J202:M202">
    <cfRule type="expression" dxfId="826" priority="152">
      <formula>OR(F202=2,F202=3)</formula>
    </cfRule>
  </conditionalFormatting>
  <conditionalFormatting sqref="I203:P203">
    <cfRule type="expression" dxfId="825" priority="151">
      <formula>OR(F202=2,F202=3)</formula>
    </cfRule>
  </conditionalFormatting>
  <conditionalFormatting sqref="Z205:AM205">
    <cfRule type="expression" dxfId="824" priority="150">
      <formula>AND(Z205="",BA204=1)</formula>
    </cfRule>
  </conditionalFormatting>
  <conditionalFormatting sqref="J204:M204">
    <cfRule type="expression" dxfId="823" priority="149">
      <formula>OR(F204=2,F204=3)</formula>
    </cfRule>
  </conditionalFormatting>
  <conditionalFormatting sqref="I205:P205">
    <cfRule type="expression" dxfId="822" priority="148">
      <formula>OR(F204=2,F204=3)</formula>
    </cfRule>
  </conditionalFormatting>
  <conditionalFormatting sqref="Z207:AM207">
    <cfRule type="expression" dxfId="821" priority="147">
      <formula>AND(Z207="",BA206=1)</formula>
    </cfRule>
  </conditionalFormatting>
  <conditionalFormatting sqref="J206:M206">
    <cfRule type="expression" dxfId="820" priority="146">
      <formula>OR(F206=2,F206=3)</formula>
    </cfRule>
  </conditionalFormatting>
  <conditionalFormatting sqref="I207:P207">
    <cfRule type="expression" dxfId="819" priority="145">
      <formula>OR(F206=2,F206=3)</formula>
    </cfRule>
  </conditionalFormatting>
  <conditionalFormatting sqref="Z209:AM209">
    <cfRule type="expression" dxfId="818" priority="144">
      <formula>AND(Z209="",BA208=1)</formula>
    </cfRule>
  </conditionalFormatting>
  <conditionalFormatting sqref="J208:M208">
    <cfRule type="expression" dxfId="817" priority="143">
      <formula>OR(F208=2,F208=3)</formula>
    </cfRule>
  </conditionalFormatting>
  <conditionalFormatting sqref="I209:P209">
    <cfRule type="expression" dxfId="816" priority="142">
      <formula>OR(F208=2,F208=3)</formula>
    </cfRule>
  </conditionalFormatting>
  <conditionalFormatting sqref="Z211:AM211">
    <cfRule type="expression" dxfId="815" priority="141">
      <formula>AND(Z211="",BA210=1)</formula>
    </cfRule>
  </conditionalFormatting>
  <conditionalFormatting sqref="J210:M210">
    <cfRule type="expression" dxfId="814" priority="140">
      <formula>OR(F210=2,F210=3)</formula>
    </cfRule>
  </conditionalFormatting>
  <conditionalFormatting sqref="I211:P211">
    <cfRule type="expression" dxfId="813" priority="139">
      <formula>OR(F210=2,F210=3)</formula>
    </cfRule>
  </conditionalFormatting>
  <conditionalFormatting sqref="Z213:AM213">
    <cfRule type="expression" dxfId="812" priority="138">
      <formula>AND(Z213="",BA212=1)</formula>
    </cfRule>
  </conditionalFormatting>
  <conditionalFormatting sqref="J212:M212">
    <cfRule type="expression" dxfId="811" priority="137">
      <formula>OR(F212=2,F212=3)</formula>
    </cfRule>
  </conditionalFormatting>
  <conditionalFormatting sqref="I213:P213">
    <cfRule type="expression" dxfId="810" priority="136">
      <formula>OR(F212=2,F212=3)</formula>
    </cfRule>
  </conditionalFormatting>
  <conditionalFormatting sqref="Z99:AM99">
    <cfRule type="expression" dxfId="809" priority="135">
      <formula>AND(Z99="",BA98=1)</formula>
    </cfRule>
  </conditionalFormatting>
  <conditionalFormatting sqref="J98:M98">
    <cfRule type="expression" dxfId="808" priority="134">
      <formula>OR(F98=2,F98=3)</formula>
    </cfRule>
  </conditionalFormatting>
  <conditionalFormatting sqref="I99:P99">
    <cfRule type="expression" dxfId="807" priority="133">
      <formula>OR(F98=2,F98=3)</formula>
    </cfRule>
  </conditionalFormatting>
  <conditionalFormatting sqref="Z101:AM101">
    <cfRule type="expression" dxfId="806" priority="132">
      <formula>AND(Z101="",BA100=1)</formula>
    </cfRule>
  </conditionalFormatting>
  <conditionalFormatting sqref="J100:M100">
    <cfRule type="expression" dxfId="805" priority="131">
      <formula>OR(F100=2,F100=3)</formula>
    </cfRule>
  </conditionalFormatting>
  <conditionalFormatting sqref="I101:P101">
    <cfRule type="expression" dxfId="804" priority="130">
      <formula>OR(F100=2,F100=3)</formula>
    </cfRule>
  </conditionalFormatting>
  <conditionalFormatting sqref="Z103:AM103">
    <cfRule type="expression" dxfId="803" priority="129">
      <formula>AND(Z103="",BA102=1)</formula>
    </cfRule>
  </conditionalFormatting>
  <conditionalFormatting sqref="J102:M102">
    <cfRule type="expression" dxfId="802" priority="128">
      <formula>OR(F102=2,F102=3)</formula>
    </cfRule>
  </conditionalFormatting>
  <conditionalFormatting sqref="I103:P103">
    <cfRule type="expression" dxfId="801" priority="127">
      <formula>OR(F102=2,F102=3)</formula>
    </cfRule>
  </conditionalFormatting>
  <conditionalFormatting sqref="Z105:AM105">
    <cfRule type="expression" dxfId="800" priority="126">
      <formula>AND(Z105="",BA104=1)</formula>
    </cfRule>
  </conditionalFormatting>
  <conditionalFormatting sqref="J104:M104">
    <cfRule type="expression" dxfId="799" priority="125">
      <formula>OR(F104=2,F104=3)</formula>
    </cfRule>
  </conditionalFormatting>
  <conditionalFormatting sqref="I105:P105">
    <cfRule type="expression" dxfId="798" priority="124">
      <formula>OR(F104=2,F104=3)</formula>
    </cfRule>
  </conditionalFormatting>
  <conditionalFormatting sqref="Z107:AM107">
    <cfRule type="expression" dxfId="797" priority="123">
      <formula>AND(Z107="",BA106=1)</formula>
    </cfRule>
  </conditionalFormatting>
  <conditionalFormatting sqref="J106:M106">
    <cfRule type="expression" dxfId="796" priority="122">
      <formula>OR(F106=2,F106=3)</formula>
    </cfRule>
  </conditionalFormatting>
  <conditionalFormatting sqref="I107:P107">
    <cfRule type="expression" dxfId="795" priority="121">
      <formula>OR(F106=2,F106=3)</formula>
    </cfRule>
  </conditionalFormatting>
  <conditionalFormatting sqref="Z109:AM109">
    <cfRule type="expression" dxfId="794" priority="120">
      <formula>AND(Z109="",BA108=1)</formula>
    </cfRule>
  </conditionalFormatting>
  <conditionalFormatting sqref="J108:M108">
    <cfRule type="expression" dxfId="793" priority="119">
      <formula>OR(F108=2,F108=3)</formula>
    </cfRule>
  </conditionalFormatting>
  <conditionalFormatting sqref="I109:P109">
    <cfRule type="expression" dxfId="792" priority="118">
      <formula>OR(F108=2,F108=3)</formula>
    </cfRule>
  </conditionalFormatting>
  <conditionalFormatting sqref="Z111:AM111">
    <cfRule type="expression" dxfId="791" priority="117">
      <formula>AND(Z111="",BA110=1)</formula>
    </cfRule>
  </conditionalFormatting>
  <conditionalFormatting sqref="J110:M110">
    <cfRule type="expression" dxfId="790" priority="116">
      <formula>OR(F110=2,F110=3)</formula>
    </cfRule>
  </conditionalFormatting>
  <conditionalFormatting sqref="I111:P111">
    <cfRule type="expression" dxfId="789" priority="115">
      <formula>OR(F110=2,F110=3)</formula>
    </cfRule>
  </conditionalFormatting>
  <conditionalFormatting sqref="Z113:AM113">
    <cfRule type="expression" dxfId="788" priority="114">
      <formula>AND(Z113="",BA112=1)</formula>
    </cfRule>
  </conditionalFormatting>
  <conditionalFormatting sqref="J112:M112">
    <cfRule type="expression" dxfId="787" priority="113">
      <formula>OR(F112=2,F112=3)</formula>
    </cfRule>
  </conditionalFormatting>
  <conditionalFormatting sqref="I113:P113">
    <cfRule type="expression" dxfId="786" priority="112">
      <formula>OR(F112=2,F112=3)</formula>
    </cfRule>
  </conditionalFormatting>
  <conditionalFormatting sqref="Z115:AM115">
    <cfRule type="expression" dxfId="785" priority="111">
      <formula>AND(Z115="",BA114=1)</formula>
    </cfRule>
  </conditionalFormatting>
  <conditionalFormatting sqref="J114:M114">
    <cfRule type="expression" dxfId="784" priority="110">
      <formula>OR(F114=2,F114=3)</formula>
    </cfRule>
  </conditionalFormatting>
  <conditionalFormatting sqref="I115:P115">
    <cfRule type="expression" dxfId="783" priority="109">
      <formula>OR(F114=2,F114=3)</formula>
    </cfRule>
  </conditionalFormatting>
  <conditionalFormatting sqref="Z117:AM117">
    <cfRule type="expression" dxfId="782" priority="108">
      <formula>AND(Z117="",BA116=1)</formula>
    </cfRule>
  </conditionalFormatting>
  <conditionalFormatting sqref="J116:M116">
    <cfRule type="expression" dxfId="781" priority="107">
      <formula>OR(F116=2,F116=3)</formula>
    </cfRule>
  </conditionalFormatting>
  <conditionalFormatting sqref="I117:P117">
    <cfRule type="expression" dxfId="780" priority="106">
      <formula>OR(F116=2,F116=3)</formula>
    </cfRule>
  </conditionalFormatting>
  <conditionalFormatting sqref="Z119:AM119">
    <cfRule type="expression" dxfId="779" priority="105">
      <formula>AND(Z119="",BA118=1)</formula>
    </cfRule>
  </conditionalFormatting>
  <conditionalFormatting sqref="J118:M118">
    <cfRule type="expression" dxfId="778" priority="104">
      <formula>OR(F118=2,F118=3)</formula>
    </cfRule>
  </conditionalFormatting>
  <conditionalFormatting sqref="I119:P119">
    <cfRule type="expression" dxfId="777" priority="103">
      <formula>OR(F118=2,F118=3)</formula>
    </cfRule>
  </conditionalFormatting>
  <conditionalFormatting sqref="Z121:AM121">
    <cfRule type="expression" dxfId="776" priority="102">
      <formula>AND(Z121="",BA120=1)</formula>
    </cfRule>
  </conditionalFormatting>
  <conditionalFormatting sqref="J120:M120">
    <cfRule type="expression" dxfId="775" priority="101">
      <formula>OR(F120=2,F120=3)</formula>
    </cfRule>
  </conditionalFormatting>
  <conditionalFormatting sqref="I121:P121">
    <cfRule type="expression" dxfId="774" priority="100">
      <formula>OR(F120=2,F120=3)</formula>
    </cfRule>
  </conditionalFormatting>
  <conditionalFormatting sqref="Z123:AM123">
    <cfRule type="expression" dxfId="773" priority="99">
      <formula>AND(Z123="",BA122=1)</formula>
    </cfRule>
  </conditionalFormatting>
  <conditionalFormatting sqref="J122:M122">
    <cfRule type="expression" dxfId="772" priority="98">
      <formula>OR(F122=2,F122=3)</formula>
    </cfRule>
  </conditionalFormatting>
  <conditionalFormatting sqref="I123:P123">
    <cfRule type="expression" dxfId="771" priority="97">
      <formula>OR(F122=2,F122=3)</formula>
    </cfRule>
  </conditionalFormatting>
  <conditionalFormatting sqref="Z125:AM125">
    <cfRule type="expression" dxfId="770" priority="96">
      <formula>AND(Z125="",BA124=1)</formula>
    </cfRule>
  </conditionalFormatting>
  <conditionalFormatting sqref="J124:M124">
    <cfRule type="expression" dxfId="769" priority="95">
      <formula>OR(F124=2,F124=3)</formula>
    </cfRule>
  </conditionalFormatting>
  <conditionalFormatting sqref="I125:P125">
    <cfRule type="expression" dxfId="768" priority="94">
      <formula>OR(F124=2,F124=3)</formula>
    </cfRule>
  </conditionalFormatting>
  <conditionalFormatting sqref="Z127:AM127">
    <cfRule type="expression" dxfId="767" priority="93">
      <formula>AND(Z127="",BA126=1)</formula>
    </cfRule>
  </conditionalFormatting>
  <conditionalFormatting sqref="J126:M126">
    <cfRule type="expression" dxfId="766" priority="92">
      <formula>OR(F126=2,F126=3)</formula>
    </cfRule>
  </conditionalFormatting>
  <conditionalFormatting sqref="I127:P127">
    <cfRule type="expression" dxfId="765" priority="91">
      <formula>OR(F126=2,F126=3)</formula>
    </cfRule>
  </conditionalFormatting>
  <conditionalFormatting sqref="Z142:AM142">
    <cfRule type="expression" dxfId="764" priority="90">
      <formula>AND(Z142="",BA141=1)</formula>
    </cfRule>
  </conditionalFormatting>
  <conditionalFormatting sqref="J141:M141">
    <cfRule type="expression" dxfId="763" priority="89">
      <formula>OR(F141=2,F141=3)</formula>
    </cfRule>
  </conditionalFormatting>
  <conditionalFormatting sqref="I142:P142">
    <cfRule type="expression" dxfId="762" priority="88">
      <formula>OR(F141=2,F141=3)</formula>
    </cfRule>
  </conditionalFormatting>
  <conditionalFormatting sqref="Z144:AM144">
    <cfRule type="expression" dxfId="761" priority="87">
      <formula>AND(Z144="",BA143=1)</formula>
    </cfRule>
  </conditionalFormatting>
  <conditionalFormatting sqref="J143:M143">
    <cfRule type="expression" dxfId="760" priority="86">
      <formula>OR(F143=2,F143=3)</formula>
    </cfRule>
  </conditionalFormatting>
  <conditionalFormatting sqref="I144:P144">
    <cfRule type="expression" dxfId="759" priority="85">
      <formula>OR(F143=2,F143=3)</formula>
    </cfRule>
  </conditionalFormatting>
  <conditionalFormatting sqref="Z146:AM146">
    <cfRule type="expression" dxfId="758" priority="84">
      <formula>AND(Z146="",BA145=1)</formula>
    </cfRule>
  </conditionalFormatting>
  <conditionalFormatting sqref="J145:M145">
    <cfRule type="expression" dxfId="757" priority="83">
      <formula>OR(F145=2,F145=3)</formula>
    </cfRule>
  </conditionalFormatting>
  <conditionalFormatting sqref="I146:P146">
    <cfRule type="expression" dxfId="756" priority="82">
      <formula>OR(F145=2,F145=3)</formula>
    </cfRule>
  </conditionalFormatting>
  <conditionalFormatting sqref="Z148:AM148">
    <cfRule type="expression" dxfId="755" priority="81">
      <formula>AND(Z148="",BA147=1)</formula>
    </cfRule>
  </conditionalFormatting>
  <conditionalFormatting sqref="J147:M147">
    <cfRule type="expression" dxfId="754" priority="80">
      <formula>OR(F147=2,F147=3)</formula>
    </cfRule>
  </conditionalFormatting>
  <conditionalFormatting sqref="I148:P148">
    <cfRule type="expression" dxfId="753" priority="79">
      <formula>OR(F147=2,F147=3)</formula>
    </cfRule>
  </conditionalFormatting>
  <conditionalFormatting sqref="Z150:AM150">
    <cfRule type="expression" dxfId="752" priority="78">
      <formula>AND(Z150="",BA149=1)</formula>
    </cfRule>
  </conditionalFormatting>
  <conditionalFormatting sqref="J149:M149">
    <cfRule type="expression" dxfId="751" priority="77">
      <formula>OR(F149=2,F149=3)</formula>
    </cfRule>
  </conditionalFormatting>
  <conditionalFormatting sqref="I150:P150">
    <cfRule type="expression" dxfId="750" priority="76">
      <formula>OR(F149=2,F149=3)</formula>
    </cfRule>
  </conditionalFormatting>
  <conditionalFormatting sqref="Z152:AM152">
    <cfRule type="expression" dxfId="749" priority="75">
      <formula>AND(Z152="",BA151=1)</formula>
    </cfRule>
  </conditionalFormatting>
  <conditionalFormatting sqref="J151:M151">
    <cfRule type="expression" dxfId="748" priority="74">
      <formula>OR(F151=2,F151=3)</formula>
    </cfRule>
  </conditionalFormatting>
  <conditionalFormatting sqref="I152:P152">
    <cfRule type="expression" dxfId="747" priority="73">
      <formula>OR(F151=2,F151=3)</formula>
    </cfRule>
  </conditionalFormatting>
  <conditionalFormatting sqref="Z154:AM154">
    <cfRule type="expression" dxfId="746" priority="72">
      <formula>AND(Z154="",BA153=1)</formula>
    </cfRule>
  </conditionalFormatting>
  <conditionalFormatting sqref="J153:M153">
    <cfRule type="expression" dxfId="745" priority="71">
      <formula>OR(F153=2,F153=3)</formula>
    </cfRule>
  </conditionalFormatting>
  <conditionalFormatting sqref="I154:P154">
    <cfRule type="expression" dxfId="744" priority="70">
      <formula>OR(F153=2,F153=3)</formula>
    </cfRule>
  </conditionalFormatting>
  <conditionalFormatting sqref="Z156:AM156">
    <cfRule type="expression" dxfId="743" priority="69">
      <formula>AND(Z156="",BA155=1)</formula>
    </cfRule>
  </conditionalFormatting>
  <conditionalFormatting sqref="J155:M155">
    <cfRule type="expression" dxfId="742" priority="68">
      <formula>OR(F155=2,F155=3)</formula>
    </cfRule>
  </conditionalFormatting>
  <conditionalFormatting sqref="I156:P156">
    <cfRule type="expression" dxfId="741" priority="67">
      <formula>OR(F155=2,F155=3)</formula>
    </cfRule>
  </conditionalFormatting>
  <conditionalFormatting sqref="Z158:AM158">
    <cfRule type="expression" dxfId="740" priority="66">
      <formula>AND(Z158="",BA157=1)</formula>
    </cfRule>
  </conditionalFormatting>
  <conditionalFormatting sqref="J157:M157">
    <cfRule type="expression" dxfId="739" priority="65">
      <formula>OR(F157=2,F157=3)</formula>
    </cfRule>
  </conditionalFormatting>
  <conditionalFormatting sqref="I158:P158">
    <cfRule type="expression" dxfId="738" priority="64">
      <formula>OR(F157=2,F157=3)</formula>
    </cfRule>
  </conditionalFormatting>
  <conditionalFormatting sqref="Z160:AM160">
    <cfRule type="expression" dxfId="737" priority="63">
      <formula>AND(Z160="",BA159=1)</formula>
    </cfRule>
  </conditionalFormatting>
  <conditionalFormatting sqref="J159:M159">
    <cfRule type="expression" dxfId="736" priority="62">
      <formula>OR(F159=2,F159=3)</formula>
    </cfRule>
  </conditionalFormatting>
  <conditionalFormatting sqref="I160:P160">
    <cfRule type="expression" dxfId="735" priority="61">
      <formula>OR(F159=2,F159=3)</formula>
    </cfRule>
  </conditionalFormatting>
  <conditionalFormatting sqref="Z162:AM162">
    <cfRule type="expression" dxfId="734" priority="60">
      <formula>AND(Z162="",BA161=1)</formula>
    </cfRule>
  </conditionalFormatting>
  <conditionalFormatting sqref="J161:M161">
    <cfRule type="expression" dxfId="733" priority="59">
      <formula>OR(F161=2,F161=3)</formula>
    </cfRule>
  </conditionalFormatting>
  <conditionalFormatting sqref="I162:P162">
    <cfRule type="expression" dxfId="732" priority="58">
      <formula>OR(F161=2,F161=3)</formula>
    </cfRule>
  </conditionalFormatting>
  <conditionalFormatting sqref="Z164:AM164">
    <cfRule type="expression" dxfId="731" priority="57">
      <formula>AND(Z164="",BA163=1)</formula>
    </cfRule>
  </conditionalFormatting>
  <conditionalFormatting sqref="J163:M163">
    <cfRule type="expression" dxfId="730" priority="56">
      <formula>OR(F163=2,F163=3)</formula>
    </cfRule>
  </conditionalFormatting>
  <conditionalFormatting sqref="I164:P164">
    <cfRule type="expression" dxfId="729" priority="55">
      <formula>OR(F163=2,F163=3)</formula>
    </cfRule>
  </conditionalFormatting>
  <conditionalFormatting sqref="Z166:AM166">
    <cfRule type="expression" dxfId="728" priority="54">
      <formula>AND(Z166="",BA165=1)</formula>
    </cfRule>
  </conditionalFormatting>
  <conditionalFormatting sqref="J165:M165">
    <cfRule type="expression" dxfId="727" priority="53">
      <formula>OR(F165=2,F165=3)</formula>
    </cfRule>
  </conditionalFormatting>
  <conditionalFormatting sqref="I166:P166">
    <cfRule type="expression" dxfId="726" priority="52">
      <formula>OR(F165=2,F165=3)</formula>
    </cfRule>
  </conditionalFormatting>
  <conditionalFormatting sqref="Z168:AM168">
    <cfRule type="expression" dxfId="725" priority="51">
      <formula>AND(Z168="",BA167=1)</formula>
    </cfRule>
  </conditionalFormatting>
  <conditionalFormatting sqref="J167:M167">
    <cfRule type="expression" dxfId="724" priority="50">
      <formula>OR(F167=2,F167=3)</formula>
    </cfRule>
  </conditionalFormatting>
  <conditionalFormatting sqref="I168:P168">
    <cfRule type="expression" dxfId="723" priority="49">
      <formula>OR(F167=2,F167=3)</formula>
    </cfRule>
  </conditionalFormatting>
  <conditionalFormatting sqref="Z170:AM170">
    <cfRule type="expression" dxfId="722" priority="48">
      <formula>AND(Z170="",BA169=1)</formula>
    </cfRule>
  </conditionalFormatting>
  <conditionalFormatting sqref="J169:M169">
    <cfRule type="expression" dxfId="721" priority="47">
      <formula>OR(F169=2,F169=3)</formula>
    </cfRule>
  </conditionalFormatting>
  <conditionalFormatting sqref="I170:P170">
    <cfRule type="expression" dxfId="720" priority="46">
      <formula>OR(F169=2,F169=3)</formula>
    </cfRule>
  </conditionalFormatting>
  <conditionalFormatting sqref="Z56:AM56">
    <cfRule type="expression" dxfId="719" priority="45">
      <formula>AND(Z56="",BA55=1)</formula>
    </cfRule>
  </conditionalFormatting>
  <conditionalFormatting sqref="J55:M55">
    <cfRule type="expression" dxfId="718" priority="44">
      <formula>OR(F55=2,F55=3)</formula>
    </cfRule>
  </conditionalFormatting>
  <conditionalFormatting sqref="I56:P56">
    <cfRule type="expression" dxfId="717" priority="43">
      <formula>OR(F55=2,F55=3)</formula>
    </cfRule>
  </conditionalFormatting>
  <conditionalFormatting sqref="Z58:AM58">
    <cfRule type="expression" dxfId="716" priority="42">
      <formula>AND(Z58="",BA57=1)</formula>
    </cfRule>
  </conditionalFormatting>
  <conditionalFormatting sqref="J57:M57">
    <cfRule type="expression" dxfId="715" priority="41">
      <formula>OR(F57=2,F57=3)</formula>
    </cfRule>
  </conditionalFormatting>
  <conditionalFormatting sqref="I58:P58">
    <cfRule type="expression" dxfId="714" priority="40">
      <formula>OR(F57=2,F57=3)</formula>
    </cfRule>
  </conditionalFormatting>
  <conditionalFormatting sqref="Z60:AM60">
    <cfRule type="expression" dxfId="713" priority="39">
      <formula>AND(Z60="",BA59=1)</formula>
    </cfRule>
  </conditionalFormatting>
  <conditionalFormatting sqref="J59:M59">
    <cfRule type="expression" dxfId="712" priority="38">
      <formula>OR(F59=2,F59=3)</formula>
    </cfRule>
  </conditionalFormatting>
  <conditionalFormatting sqref="I60:P60">
    <cfRule type="expression" dxfId="711" priority="37">
      <formula>OR(F59=2,F59=3)</formula>
    </cfRule>
  </conditionalFormatting>
  <conditionalFormatting sqref="Z62:AM62">
    <cfRule type="expression" dxfId="710" priority="36">
      <formula>AND(Z62="",BA61=1)</formula>
    </cfRule>
  </conditionalFormatting>
  <conditionalFormatting sqref="J61:M61">
    <cfRule type="expression" dxfId="709" priority="35">
      <formula>OR(F61=2,F61=3)</formula>
    </cfRule>
  </conditionalFormatting>
  <conditionalFormatting sqref="I62:P62">
    <cfRule type="expression" dxfId="708" priority="34">
      <formula>OR(F61=2,F61=3)</formula>
    </cfRule>
  </conditionalFormatting>
  <conditionalFormatting sqref="Z64:AM64">
    <cfRule type="expression" dxfId="707" priority="33">
      <formula>AND(Z64="",BA63=1)</formula>
    </cfRule>
  </conditionalFormatting>
  <conditionalFormatting sqref="J63:M63">
    <cfRule type="expression" dxfId="706" priority="32">
      <formula>OR(F63=2,F63=3)</formula>
    </cfRule>
  </conditionalFormatting>
  <conditionalFormatting sqref="I64:P64">
    <cfRule type="expression" dxfId="705" priority="31">
      <formula>OR(F63=2,F63=3)</formula>
    </cfRule>
  </conditionalFormatting>
  <conditionalFormatting sqref="Z66:AM66">
    <cfRule type="expression" dxfId="704" priority="30">
      <formula>AND(Z66="",BA65=1)</formula>
    </cfRule>
  </conditionalFormatting>
  <conditionalFormatting sqref="J65:M65">
    <cfRule type="expression" dxfId="703" priority="29">
      <formula>OR(F65=2,F65=3)</formula>
    </cfRule>
  </conditionalFormatting>
  <conditionalFormatting sqref="I66:P66">
    <cfRule type="expression" dxfId="702" priority="28">
      <formula>OR(F65=2,F65=3)</formula>
    </cfRule>
  </conditionalFormatting>
  <conditionalFormatting sqref="Z68:AM68">
    <cfRule type="expression" dxfId="701" priority="27">
      <formula>AND(Z68="",BA67=1)</formula>
    </cfRule>
  </conditionalFormatting>
  <conditionalFormatting sqref="J67:M67">
    <cfRule type="expression" dxfId="700" priority="26">
      <formula>OR(F67=2,F67=3)</formula>
    </cfRule>
  </conditionalFormatting>
  <conditionalFormatting sqref="I68:P68">
    <cfRule type="expression" dxfId="699" priority="25">
      <formula>OR(F67=2,F67=3)</formula>
    </cfRule>
  </conditionalFormatting>
  <conditionalFormatting sqref="Z70:AM70">
    <cfRule type="expression" dxfId="698" priority="24">
      <formula>AND(Z70="",BA69=1)</formula>
    </cfRule>
  </conditionalFormatting>
  <conditionalFormatting sqref="J69:M69">
    <cfRule type="expression" dxfId="697" priority="23">
      <formula>OR(F69=2,F69=3)</formula>
    </cfRule>
  </conditionalFormatting>
  <conditionalFormatting sqref="I70:P70">
    <cfRule type="expression" dxfId="696" priority="22">
      <formula>OR(F69=2,F69=3)</formula>
    </cfRule>
  </conditionalFormatting>
  <conditionalFormatting sqref="Z72:AM72">
    <cfRule type="expression" dxfId="695" priority="21">
      <formula>AND(Z72="",BA71=1)</formula>
    </cfRule>
  </conditionalFormatting>
  <conditionalFormatting sqref="J71:M71">
    <cfRule type="expression" dxfId="694" priority="20">
      <formula>OR(F71=2,F71=3)</formula>
    </cfRule>
  </conditionalFormatting>
  <conditionalFormatting sqref="I72:P72">
    <cfRule type="expression" dxfId="693" priority="19">
      <formula>OR(F71=2,F71=3)</formula>
    </cfRule>
  </conditionalFormatting>
  <conditionalFormatting sqref="Z74:AM74">
    <cfRule type="expression" dxfId="692" priority="18">
      <formula>AND(Z74="",BA73=1)</formula>
    </cfRule>
  </conditionalFormatting>
  <conditionalFormatting sqref="J73:M73">
    <cfRule type="expression" dxfId="691" priority="17">
      <formula>OR(F73=2,F73=3)</formula>
    </cfRule>
  </conditionalFormatting>
  <conditionalFormatting sqref="I74:P74">
    <cfRule type="expression" dxfId="690" priority="16">
      <formula>OR(F73=2,F73=3)</formula>
    </cfRule>
  </conditionalFormatting>
  <conditionalFormatting sqref="Z76:AM76">
    <cfRule type="expression" dxfId="689" priority="15">
      <formula>AND(Z76="",BA75=1)</formula>
    </cfRule>
  </conditionalFormatting>
  <conditionalFormatting sqref="J75:M75">
    <cfRule type="expression" dxfId="688" priority="14">
      <formula>OR(F75=2,F75=3)</formula>
    </cfRule>
  </conditionalFormatting>
  <conditionalFormatting sqref="I76:P76">
    <cfRule type="expression" dxfId="687" priority="13">
      <formula>OR(F75=2,F75=3)</formula>
    </cfRule>
  </conditionalFormatting>
  <conditionalFormatting sqref="Z78:AM78">
    <cfRule type="expression" dxfId="686" priority="12">
      <formula>AND(Z78="",BA77=1)</formula>
    </cfRule>
  </conditionalFormatting>
  <conditionalFormatting sqref="J77:M77">
    <cfRule type="expression" dxfId="685" priority="11">
      <formula>OR(F77=2,F77=3)</formula>
    </cfRule>
  </conditionalFormatting>
  <conditionalFormatting sqref="I78:P78">
    <cfRule type="expression" dxfId="684" priority="10">
      <formula>OR(F77=2,F77=3)</formula>
    </cfRule>
  </conditionalFormatting>
  <conditionalFormatting sqref="Z80:AM80">
    <cfRule type="expression" dxfId="683" priority="9">
      <formula>AND(Z80="",BA79=1)</formula>
    </cfRule>
  </conditionalFormatting>
  <conditionalFormatting sqref="J79:M79">
    <cfRule type="expression" dxfId="682" priority="8">
      <formula>OR(F79=2,F79=3)</formula>
    </cfRule>
  </conditionalFormatting>
  <conditionalFormatting sqref="I80:P80">
    <cfRule type="expression" dxfId="681" priority="7">
      <formula>OR(F79=2,F79=3)</formula>
    </cfRule>
  </conditionalFormatting>
  <conditionalFormatting sqref="Z82:AM82">
    <cfRule type="expression" dxfId="680" priority="6">
      <formula>AND(Z82="",BA81=1)</formula>
    </cfRule>
  </conditionalFormatting>
  <conditionalFormatting sqref="J81:M81">
    <cfRule type="expression" dxfId="679" priority="5">
      <formula>OR(F81=2,F81=3)</formula>
    </cfRule>
  </conditionalFormatting>
  <conditionalFormatting sqref="I82:P82">
    <cfRule type="expression" dxfId="678" priority="4">
      <formula>OR(F81=2,F81=3)</formula>
    </cfRule>
  </conditionalFormatting>
  <conditionalFormatting sqref="Z84:AM84">
    <cfRule type="expression" dxfId="677" priority="3">
      <formula>AND(Z84="",BA83=1)</formula>
    </cfRule>
  </conditionalFormatting>
  <conditionalFormatting sqref="J83:M83">
    <cfRule type="expression" dxfId="676" priority="2">
      <formula>OR(F83=2,F83=3)</formula>
    </cfRule>
  </conditionalFormatting>
  <conditionalFormatting sqref="I84:P84">
    <cfRule type="expression" dxfId="67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20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20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20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20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2000-000004000000}">
      <formula1>"1,2,3"</formula1>
    </dataValidation>
    <dataValidation type="whole" imeMode="off" allowBlank="1" showInputMessage="1" showErrorMessage="1" error="1~31までの数字をご入力ください。" sqref="B141:C170 B12:C41 B184:C213 B98:C127 B55:C84" xr:uid="{00000000-0002-0000-20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20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20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20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20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20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28</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02801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02802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02803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02804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02805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02806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02807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02808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02809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02810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02811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02812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02813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02814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02815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02816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02817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02818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02819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02820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02821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02822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02823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02824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02825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02826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02827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02828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02829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02830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02831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02832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02833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02834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02835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02836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02837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02838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02839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02840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02841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02842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02843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02844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02845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02846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02847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02848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02849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02850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02851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02852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02853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02854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02855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02856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02857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02858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02859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02860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02861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02862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02863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02864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02865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02866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02867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02868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02869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02870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02871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02872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02873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02874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02875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674" priority="225">
      <formula>AND(Z13="",BA12=1)</formula>
    </cfRule>
  </conditionalFormatting>
  <conditionalFormatting sqref="J12:M12">
    <cfRule type="expression" dxfId="673" priority="224">
      <formula>OR(F12=2,F12=3)</formula>
    </cfRule>
  </conditionalFormatting>
  <conditionalFormatting sqref="I13:P13">
    <cfRule type="expression" dxfId="672" priority="223">
      <formula>OR(F12=2,F12=3)</formula>
    </cfRule>
  </conditionalFormatting>
  <conditionalFormatting sqref="Z15:AM15">
    <cfRule type="expression" dxfId="671" priority="222">
      <formula>AND(Z15="",BA14=1)</formula>
    </cfRule>
  </conditionalFormatting>
  <conditionalFormatting sqref="J14:M14">
    <cfRule type="expression" dxfId="670" priority="221">
      <formula>OR(F14=2,F14=3)</formula>
    </cfRule>
  </conditionalFormatting>
  <conditionalFormatting sqref="I15:P15">
    <cfRule type="expression" dxfId="669" priority="220">
      <formula>OR(F14=2,F14=3)</formula>
    </cfRule>
  </conditionalFormatting>
  <conditionalFormatting sqref="Z17:AM17">
    <cfRule type="expression" dxfId="668" priority="219">
      <formula>AND(Z17="",BA16=1)</formula>
    </cfRule>
  </conditionalFormatting>
  <conditionalFormatting sqref="J16:M16">
    <cfRule type="expression" dxfId="667" priority="218">
      <formula>OR(F16=2,F16=3)</formula>
    </cfRule>
  </conditionalFormatting>
  <conditionalFormatting sqref="I17:P17">
    <cfRule type="expression" dxfId="666" priority="217">
      <formula>OR(F16=2,F16=3)</formula>
    </cfRule>
  </conditionalFormatting>
  <conditionalFormatting sqref="Z19:AM19">
    <cfRule type="expression" dxfId="665" priority="216">
      <formula>AND(Z19="",BA18=1)</formula>
    </cfRule>
  </conditionalFormatting>
  <conditionalFormatting sqref="J18:M18">
    <cfRule type="expression" dxfId="664" priority="215">
      <formula>OR(F18=2,F18=3)</formula>
    </cfRule>
  </conditionalFormatting>
  <conditionalFormatting sqref="I19:P19">
    <cfRule type="expression" dxfId="663" priority="214">
      <formula>OR(F18=2,F18=3)</formula>
    </cfRule>
  </conditionalFormatting>
  <conditionalFormatting sqref="Z21:AM21">
    <cfRule type="expression" dxfId="662" priority="213">
      <formula>AND(Z21="",BA20=1)</formula>
    </cfRule>
  </conditionalFormatting>
  <conditionalFormatting sqref="J20:M20">
    <cfRule type="expression" dxfId="661" priority="212">
      <formula>OR(F20=2,F20=3)</formula>
    </cfRule>
  </conditionalFormatting>
  <conditionalFormatting sqref="I21:P21">
    <cfRule type="expression" dxfId="660" priority="211">
      <formula>OR(F20=2,F20=3)</formula>
    </cfRule>
  </conditionalFormatting>
  <conditionalFormatting sqref="Z23:AM23">
    <cfRule type="expression" dxfId="659" priority="210">
      <formula>AND(Z23="",BA22=1)</formula>
    </cfRule>
  </conditionalFormatting>
  <conditionalFormatting sqref="J22:M22">
    <cfRule type="expression" dxfId="658" priority="209">
      <formula>OR(F22=2,F22=3)</formula>
    </cfRule>
  </conditionalFormatting>
  <conditionalFormatting sqref="I23:P23">
    <cfRule type="expression" dxfId="657" priority="208">
      <formula>OR(F22=2,F22=3)</formula>
    </cfRule>
  </conditionalFormatting>
  <conditionalFormatting sqref="Z25:AM25">
    <cfRule type="expression" dxfId="656" priority="207">
      <formula>AND(Z25="",BA24=1)</formula>
    </cfRule>
  </conditionalFormatting>
  <conditionalFormatting sqref="J24:M24">
    <cfRule type="expression" dxfId="655" priority="206">
      <formula>OR(F24=2,F24=3)</formula>
    </cfRule>
  </conditionalFormatting>
  <conditionalFormatting sqref="I25:P25">
    <cfRule type="expression" dxfId="654" priority="205">
      <formula>OR(F24=2,F24=3)</formula>
    </cfRule>
  </conditionalFormatting>
  <conditionalFormatting sqref="Z27:AM27">
    <cfRule type="expression" dxfId="653" priority="204">
      <formula>AND(Z27="",BA26=1)</formula>
    </cfRule>
  </conditionalFormatting>
  <conditionalFormatting sqref="J26:M26">
    <cfRule type="expression" dxfId="652" priority="203">
      <formula>OR(F26=2,F26=3)</formula>
    </cfRule>
  </conditionalFormatting>
  <conditionalFormatting sqref="I27:P27">
    <cfRule type="expression" dxfId="651" priority="202">
      <formula>OR(F26=2,F26=3)</formula>
    </cfRule>
  </conditionalFormatting>
  <conditionalFormatting sqref="Z29:AM29">
    <cfRule type="expression" dxfId="650" priority="201">
      <formula>AND(Z29="",BA28=1)</formula>
    </cfRule>
  </conditionalFormatting>
  <conditionalFormatting sqref="J28:M28">
    <cfRule type="expression" dxfId="649" priority="200">
      <formula>OR(F28=2,F28=3)</formula>
    </cfRule>
  </conditionalFormatting>
  <conditionalFormatting sqref="I29:P29">
    <cfRule type="expression" dxfId="648" priority="199">
      <formula>OR(F28=2,F28=3)</formula>
    </cfRule>
  </conditionalFormatting>
  <conditionalFormatting sqref="Z31:AM31">
    <cfRule type="expression" dxfId="647" priority="198">
      <formula>AND(Z31="",BA30=1)</formula>
    </cfRule>
  </conditionalFormatting>
  <conditionalFormatting sqref="J30:M30">
    <cfRule type="expression" dxfId="646" priority="197">
      <formula>OR(F30=2,F30=3)</formula>
    </cfRule>
  </conditionalFormatting>
  <conditionalFormatting sqref="I31:P31">
    <cfRule type="expression" dxfId="645" priority="196">
      <formula>OR(F30=2,F30=3)</formula>
    </cfRule>
  </conditionalFormatting>
  <conditionalFormatting sqref="Z33:AM33">
    <cfRule type="expression" dxfId="644" priority="195">
      <formula>AND(Z33="",BA32=1)</formula>
    </cfRule>
  </conditionalFormatting>
  <conditionalFormatting sqref="J32:M32">
    <cfRule type="expression" dxfId="643" priority="194">
      <formula>OR(F32=2,F32=3)</formula>
    </cfRule>
  </conditionalFormatting>
  <conditionalFormatting sqref="I33:P33">
    <cfRule type="expression" dxfId="642" priority="193">
      <formula>OR(F32=2,F32=3)</formula>
    </cfRule>
  </conditionalFormatting>
  <conditionalFormatting sqref="Z35:AM35">
    <cfRule type="expression" dxfId="641" priority="192">
      <formula>AND(Z35="",BA34=1)</formula>
    </cfRule>
  </conditionalFormatting>
  <conditionalFormatting sqref="J34:M34">
    <cfRule type="expression" dxfId="640" priority="191">
      <formula>OR(F34=2,F34=3)</formula>
    </cfRule>
  </conditionalFormatting>
  <conditionalFormatting sqref="I35:P35">
    <cfRule type="expression" dxfId="639" priority="190">
      <formula>OR(F34=2,F34=3)</formula>
    </cfRule>
  </conditionalFormatting>
  <conditionalFormatting sqref="Z37:AM37">
    <cfRule type="expression" dxfId="638" priority="189">
      <formula>AND(Z37="",BA36=1)</formula>
    </cfRule>
  </conditionalFormatting>
  <conditionalFormatting sqref="J36:M36">
    <cfRule type="expression" dxfId="637" priority="188">
      <formula>OR(F36=2,F36=3)</formula>
    </cfRule>
  </conditionalFormatting>
  <conditionalFormatting sqref="I37:P37">
    <cfRule type="expression" dxfId="636" priority="187">
      <formula>OR(F36=2,F36=3)</formula>
    </cfRule>
  </conditionalFormatting>
  <conditionalFormatting sqref="Z39:AM39">
    <cfRule type="expression" dxfId="635" priority="186">
      <formula>AND(Z39="",BA38=1)</formula>
    </cfRule>
  </conditionalFormatting>
  <conditionalFormatting sqref="J38:M38">
    <cfRule type="expression" dxfId="634" priority="185">
      <formula>OR(F38=2,F38=3)</formula>
    </cfRule>
  </conditionalFormatting>
  <conditionalFormatting sqref="I39:P39">
    <cfRule type="expression" dxfId="633" priority="184">
      <formula>OR(F38=2,F38=3)</formula>
    </cfRule>
  </conditionalFormatting>
  <conditionalFormatting sqref="Z41:AM41">
    <cfRule type="expression" dxfId="632" priority="183">
      <formula>AND(Z41="",BA40=1)</formula>
    </cfRule>
  </conditionalFormatting>
  <conditionalFormatting sqref="J40:M40">
    <cfRule type="expression" dxfId="631" priority="182">
      <formula>OR(F40=2,F40=3)</formula>
    </cfRule>
  </conditionalFormatting>
  <conditionalFormatting sqref="I41:P41">
    <cfRule type="expression" dxfId="630" priority="181">
      <formula>OR(F40=2,F40=3)</formula>
    </cfRule>
  </conditionalFormatting>
  <conditionalFormatting sqref="Z185:AM185">
    <cfRule type="expression" dxfId="629" priority="180">
      <formula>AND(Z185="",BA184=1)</formula>
    </cfRule>
  </conditionalFormatting>
  <conditionalFormatting sqref="J184:M184">
    <cfRule type="expression" dxfId="628" priority="179">
      <formula>OR(F184=2,F184=3)</formula>
    </cfRule>
  </conditionalFormatting>
  <conditionalFormatting sqref="I185:P185">
    <cfRule type="expression" dxfId="627" priority="178">
      <formula>OR(F184=2,F184=3)</formula>
    </cfRule>
  </conditionalFormatting>
  <conditionalFormatting sqref="Z187:AM187">
    <cfRule type="expression" dxfId="626" priority="177">
      <formula>AND(Z187="",BA186=1)</formula>
    </cfRule>
  </conditionalFormatting>
  <conditionalFormatting sqref="J186:M186">
    <cfRule type="expression" dxfId="625" priority="176">
      <formula>OR(F186=2,F186=3)</formula>
    </cfRule>
  </conditionalFormatting>
  <conditionalFormatting sqref="I187:P187">
    <cfRule type="expression" dxfId="624" priority="175">
      <formula>OR(F186=2,F186=3)</formula>
    </cfRule>
  </conditionalFormatting>
  <conditionalFormatting sqref="Z189:AM189">
    <cfRule type="expression" dxfId="623" priority="174">
      <formula>AND(Z189="",BA188=1)</formula>
    </cfRule>
  </conditionalFormatting>
  <conditionalFormatting sqref="J188:M188">
    <cfRule type="expression" dxfId="622" priority="173">
      <formula>OR(F188=2,F188=3)</formula>
    </cfRule>
  </conditionalFormatting>
  <conditionalFormatting sqref="I189:P189">
    <cfRule type="expression" dxfId="621" priority="172">
      <formula>OR(F188=2,F188=3)</formula>
    </cfRule>
  </conditionalFormatting>
  <conditionalFormatting sqref="Z191:AM191">
    <cfRule type="expression" dxfId="620" priority="171">
      <formula>AND(Z191="",BA190=1)</formula>
    </cfRule>
  </conditionalFormatting>
  <conditionalFormatting sqref="J190:M190">
    <cfRule type="expression" dxfId="619" priority="170">
      <formula>OR(F190=2,F190=3)</formula>
    </cfRule>
  </conditionalFormatting>
  <conditionalFormatting sqref="I191:P191">
    <cfRule type="expression" dxfId="618" priority="169">
      <formula>OR(F190=2,F190=3)</formula>
    </cfRule>
  </conditionalFormatting>
  <conditionalFormatting sqref="Z193:AM193">
    <cfRule type="expression" dxfId="617" priority="168">
      <formula>AND(Z193="",BA192=1)</formula>
    </cfRule>
  </conditionalFormatting>
  <conditionalFormatting sqref="J192:M192">
    <cfRule type="expression" dxfId="616" priority="167">
      <formula>OR(F192=2,F192=3)</formula>
    </cfRule>
  </conditionalFormatting>
  <conditionalFormatting sqref="I193:P193">
    <cfRule type="expression" dxfId="615" priority="166">
      <formula>OR(F192=2,F192=3)</formula>
    </cfRule>
  </conditionalFormatting>
  <conditionalFormatting sqref="Z195:AM195">
    <cfRule type="expression" dxfId="614" priority="165">
      <formula>AND(Z195="",BA194=1)</formula>
    </cfRule>
  </conditionalFormatting>
  <conditionalFormatting sqref="J194:M194">
    <cfRule type="expression" dxfId="613" priority="164">
      <formula>OR(F194=2,F194=3)</formula>
    </cfRule>
  </conditionalFormatting>
  <conditionalFormatting sqref="I195:P195">
    <cfRule type="expression" dxfId="612" priority="163">
      <formula>OR(F194=2,F194=3)</formula>
    </cfRule>
  </conditionalFormatting>
  <conditionalFormatting sqref="Z197:AM197">
    <cfRule type="expression" dxfId="611" priority="162">
      <formula>AND(Z197="",BA196=1)</formula>
    </cfRule>
  </conditionalFormatting>
  <conditionalFormatting sqref="J196:M196">
    <cfRule type="expression" dxfId="610" priority="161">
      <formula>OR(F196=2,F196=3)</formula>
    </cfRule>
  </conditionalFormatting>
  <conditionalFormatting sqref="I197:P197">
    <cfRule type="expression" dxfId="609" priority="160">
      <formula>OR(F196=2,F196=3)</formula>
    </cfRule>
  </conditionalFormatting>
  <conditionalFormatting sqref="Z199:AM199">
    <cfRule type="expression" dxfId="608" priority="159">
      <formula>AND(Z199="",BA198=1)</formula>
    </cfRule>
  </conditionalFormatting>
  <conditionalFormatting sqref="J198:M198">
    <cfRule type="expression" dxfId="607" priority="158">
      <formula>OR(F198=2,F198=3)</formula>
    </cfRule>
  </conditionalFormatting>
  <conditionalFormatting sqref="I199:P199">
    <cfRule type="expression" dxfId="606" priority="157">
      <formula>OR(F198=2,F198=3)</formula>
    </cfRule>
  </conditionalFormatting>
  <conditionalFormatting sqref="Z201:AM201">
    <cfRule type="expression" dxfId="605" priority="156">
      <formula>AND(Z201="",BA200=1)</formula>
    </cfRule>
  </conditionalFormatting>
  <conditionalFormatting sqref="J200:M200">
    <cfRule type="expression" dxfId="604" priority="155">
      <formula>OR(F200=2,F200=3)</formula>
    </cfRule>
  </conditionalFormatting>
  <conditionalFormatting sqref="I201:P201">
    <cfRule type="expression" dxfId="603" priority="154">
      <formula>OR(F200=2,F200=3)</formula>
    </cfRule>
  </conditionalFormatting>
  <conditionalFormatting sqref="Z203:AM203">
    <cfRule type="expression" dxfId="602" priority="153">
      <formula>AND(Z203="",BA202=1)</formula>
    </cfRule>
  </conditionalFormatting>
  <conditionalFormatting sqref="J202:M202">
    <cfRule type="expression" dxfId="601" priority="152">
      <formula>OR(F202=2,F202=3)</formula>
    </cfRule>
  </conditionalFormatting>
  <conditionalFormatting sqref="I203:P203">
    <cfRule type="expression" dxfId="600" priority="151">
      <formula>OR(F202=2,F202=3)</formula>
    </cfRule>
  </conditionalFormatting>
  <conditionalFormatting sqref="Z205:AM205">
    <cfRule type="expression" dxfId="599" priority="150">
      <formula>AND(Z205="",BA204=1)</formula>
    </cfRule>
  </conditionalFormatting>
  <conditionalFormatting sqref="J204:M204">
    <cfRule type="expression" dxfId="598" priority="149">
      <formula>OR(F204=2,F204=3)</formula>
    </cfRule>
  </conditionalFormatting>
  <conditionalFormatting sqref="I205:P205">
    <cfRule type="expression" dxfId="597" priority="148">
      <formula>OR(F204=2,F204=3)</formula>
    </cfRule>
  </conditionalFormatting>
  <conditionalFormatting sqref="Z207:AM207">
    <cfRule type="expression" dxfId="596" priority="147">
      <formula>AND(Z207="",BA206=1)</formula>
    </cfRule>
  </conditionalFormatting>
  <conditionalFormatting sqref="J206:M206">
    <cfRule type="expression" dxfId="595" priority="146">
      <formula>OR(F206=2,F206=3)</formula>
    </cfRule>
  </conditionalFormatting>
  <conditionalFormatting sqref="I207:P207">
    <cfRule type="expression" dxfId="594" priority="145">
      <formula>OR(F206=2,F206=3)</formula>
    </cfRule>
  </conditionalFormatting>
  <conditionalFormatting sqref="Z209:AM209">
    <cfRule type="expression" dxfId="593" priority="144">
      <formula>AND(Z209="",BA208=1)</formula>
    </cfRule>
  </conditionalFormatting>
  <conditionalFormatting sqref="J208:M208">
    <cfRule type="expression" dxfId="592" priority="143">
      <formula>OR(F208=2,F208=3)</formula>
    </cfRule>
  </conditionalFormatting>
  <conditionalFormatting sqref="I209:P209">
    <cfRule type="expression" dxfId="591" priority="142">
      <formula>OR(F208=2,F208=3)</formula>
    </cfRule>
  </conditionalFormatting>
  <conditionalFormatting sqref="Z211:AM211">
    <cfRule type="expression" dxfId="590" priority="141">
      <formula>AND(Z211="",BA210=1)</formula>
    </cfRule>
  </conditionalFormatting>
  <conditionalFormatting sqref="J210:M210">
    <cfRule type="expression" dxfId="589" priority="140">
      <formula>OR(F210=2,F210=3)</formula>
    </cfRule>
  </conditionalFormatting>
  <conditionalFormatting sqref="I211:P211">
    <cfRule type="expression" dxfId="588" priority="139">
      <formula>OR(F210=2,F210=3)</formula>
    </cfRule>
  </conditionalFormatting>
  <conditionalFormatting sqref="Z213:AM213">
    <cfRule type="expression" dxfId="587" priority="138">
      <formula>AND(Z213="",BA212=1)</formula>
    </cfRule>
  </conditionalFormatting>
  <conditionalFormatting sqref="J212:M212">
    <cfRule type="expression" dxfId="586" priority="137">
      <formula>OR(F212=2,F212=3)</formula>
    </cfRule>
  </conditionalFormatting>
  <conditionalFormatting sqref="I213:P213">
    <cfRule type="expression" dxfId="585" priority="136">
      <formula>OR(F212=2,F212=3)</formula>
    </cfRule>
  </conditionalFormatting>
  <conditionalFormatting sqref="Z99:AM99">
    <cfRule type="expression" dxfId="584" priority="135">
      <formula>AND(Z99="",BA98=1)</formula>
    </cfRule>
  </conditionalFormatting>
  <conditionalFormatting sqref="J98:M98">
    <cfRule type="expression" dxfId="583" priority="134">
      <formula>OR(F98=2,F98=3)</formula>
    </cfRule>
  </conditionalFormatting>
  <conditionalFormatting sqref="I99:P99">
    <cfRule type="expression" dxfId="582" priority="133">
      <formula>OR(F98=2,F98=3)</formula>
    </cfRule>
  </conditionalFormatting>
  <conditionalFormatting sqref="Z101:AM101">
    <cfRule type="expression" dxfId="581" priority="132">
      <formula>AND(Z101="",BA100=1)</formula>
    </cfRule>
  </conditionalFormatting>
  <conditionalFormatting sqref="J100:M100">
    <cfRule type="expression" dxfId="580" priority="131">
      <formula>OR(F100=2,F100=3)</formula>
    </cfRule>
  </conditionalFormatting>
  <conditionalFormatting sqref="I101:P101">
    <cfRule type="expression" dxfId="579" priority="130">
      <formula>OR(F100=2,F100=3)</formula>
    </cfRule>
  </conditionalFormatting>
  <conditionalFormatting sqref="Z103:AM103">
    <cfRule type="expression" dxfId="578" priority="129">
      <formula>AND(Z103="",BA102=1)</formula>
    </cfRule>
  </conditionalFormatting>
  <conditionalFormatting sqref="J102:M102">
    <cfRule type="expression" dxfId="577" priority="128">
      <formula>OR(F102=2,F102=3)</formula>
    </cfRule>
  </conditionalFormatting>
  <conditionalFormatting sqref="I103:P103">
    <cfRule type="expression" dxfId="576" priority="127">
      <formula>OR(F102=2,F102=3)</formula>
    </cfRule>
  </conditionalFormatting>
  <conditionalFormatting sqref="Z105:AM105">
    <cfRule type="expression" dxfId="575" priority="126">
      <formula>AND(Z105="",BA104=1)</formula>
    </cfRule>
  </conditionalFormatting>
  <conditionalFormatting sqref="J104:M104">
    <cfRule type="expression" dxfId="574" priority="125">
      <formula>OR(F104=2,F104=3)</formula>
    </cfRule>
  </conditionalFormatting>
  <conditionalFormatting sqref="I105:P105">
    <cfRule type="expression" dxfId="573" priority="124">
      <formula>OR(F104=2,F104=3)</formula>
    </cfRule>
  </conditionalFormatting>
  <conditionalFormatting sqref="Z107:AM107">
    <cfRule type="expression" dxfId="572" priority="123">
      <formula>AND(Z107="",BA106=1)</formula>
    </cfRule>
  </conditionalFormatting>
  <conditionalFormatting sqref="J106:M106">
    <cfRule type="expression" dxfId="571" priority="122">
      <formula>OR(F106=2,F106=3)</formula>
    </cfRule>
  </conditionalFormatting>
  <conditionalFormatting sqref="I107:P107">
    <cfRule type="expression" dxfId="570" priority="121">
      <formula>OR(F106=2,F106=3)</formula>
    </cfRule>
  </conditionalFormatting>
  <conditionalFormatting sqref="Z109:AM109">
    <cfRule type="expression" dxfId="569" priority="120">
      <formula>AND(Z109="",BA108=1)</formula>
    </cfRule>
  </conditionalFormatting>
  <conditionalFormatting sqref="J108:M108">
    <cfRule type="expression" dxfId="568" priority="119">
      <formula>OR(F108=2,F108=3)</formula>
    </cfRule>
  </conditionalFormatting>
  <conditionalFormatting sqref="I109:P109">
    <cfRule type="expression" dxfId="567" priority="118">
      <formula>OR(F108=2,F108=3)</formula>
    </cfRule>
  </conditionalFormatting>
  <conditionalFormatting sqref="Z111:AM111">
    <cfRule type="expression" dxfId="566" priority="117">
      <formula>AND(Z111="",BA110=1)</formula>
    </cfRule>
  </conditionalFormatting>
  <conditionalFormatting sqref="J110:M110">
    <cfRule type="expression" dxfId="565" priority="116">
      <formula>OR(F110=2,F110=3)</formula>
    </cfRule>
  </conditionalFormatting>
  <conditionalFormatting sqref="I111:P111">
    <cfRule type="expression" dxfId="564" priority="115">
      <formula>OR(F110=2,F110=3)</formula>
    </cfRule>
  </conditionalFormatting>
  <conditionalFormatting sqref="Z113:AM113">
    <cfRule type="expression" dxfId="563" priority="114">
      <formula>AND(Z113="",BA112=1)</formula>
    </cfRule>
  </conditionalFormatting>
  <conditionalFormatting sqref="J112:M112">
    <cfRule type="expression" dxfId="562" priority="113">
      <formula>OR(F112=2,F112=3)</formula>
    </cfRule>
  </conditionalFormatting>
  <conditionalFormatting sqref="I113:P113">
    <cfRule type="expression" dxfId="561" priority="112">
      <formula>OR(F112=2,F112=3)</formula>
    </cfRule>
  </conditionalFormatting>
  <conditionalFormatting sqref="Z115:AM115">
    <cfRule type="expression" dxfId="560" priority="111">
      <formula>AND(Z115="",BA114=1)</formula>
    </cfRule>
  </conditionalFormatting>
  <conditionalFormatting sqref="J114:M114">
    <cfRule type="expression" dxfId="559" priority="110">
      <formula>OR(F114=2,F114=3)</formula>
    </cfRule>
  </conditionalFormatting>
  <conditionalFormatting sqref="I115:P115">
    <cfRule type="expression" dxfId="558" priority="109">
      <formula>OR(F114=2,F114=3)</formula>
    </cfRule>
  </conditionalFormatting>
  <conditionalFormatting sqref="Z117:AM117">
    <cfRule type="expression" dxfId="557" priority="108">
      <formula>AND(Z117="",BA116=1)</formula>
    </cfRule>
  </conditionalFormatting>
  <conditionalFormatting sqref="J116:M116">
    <cfRule type="expression" dxfId="556" priority="107">
      <formula>OR(F116=2,F116=3)</formula>
    </cfRule>
  </conditionalFormatting>
  <conditionalFormatting sqref="I117:P117">
    <cfRule type="expression" dxfId="555" priority="106">
      <formula>OR(F116=2,F116=3)</formula>
    </cfRule>
  </conditionalFormatting>
  <conditionalFormatting sqref="Z119:AM119">
    <cfRule type="expression" dxfId="554" priority="105">
      <formula>AND(Z119="",BA118=1)</formula>
    </cfRule>
  </conditionalFormatting>
  <conditionalFormatting sqref="J118:M118">
    <cfRule type="expression" dxfId="553" priority="104">
      <formula>OR(F118=2,F118=3)</formula>
    </cfRule>
  </conditionalFormatting>
  <conditionalFormatting sqref="I119:P119">
    <cfRule type="expression" dxfId="552" priority="103">
      <formula>OR(F118=2,F118=3)</formula>
    </cfRule>
  </conditionalFormatting>
  <conditionalFormatting sqref="Z121:AM121">
    <cfRule type="expression" dxfId="551" priority="102">
      <formula>AND(Z121="",BA120=1)</formula>
    </cfRule>
  </conditionalFormatting>
  <conditionalFormatting sqref="J120:M120">
    <cfRule type="expression" dxfId="550" priority="101">
      <formula>OR(F120=2,F120=3)</formula>
    </cfRule>
  </conditionalFormatting>
  <conditionalFormatting sqref="I121:P121">
    <cfRule type="expression" dxfId="549" priority="100">
      <formula>OR(F120=2,F120=3)</formula>
    </cfRule>
  </conditionalFormatting>
  <conditionalFormatting sqref="Z123:AM123">
    <cfRule type="expression" dxfId="548" priority="99">
      <formula>AND(Z123="",BA122=1)</formula>
    </cfRule>
  </conditionalFormatting>
  <conditionalFormatting sqref="J122:M122">
    <cfRule type="expression" dxfId="547" priority="98">
      <formula>OR(F122=2,F122=3)</formula>
    </cfRule>
  </conditionalFormatting>
  <conditionalFormatting sqref="I123:P123">
    <cfRule type="expression" dxfId="546" priority="97">
      <formula>OR(F122=2,F122=3)</formula>
    </cfRule>
  </conditionalFormatting>
  <conditionalFormatting sqref="Z125:AM125">
    <cfRule type="expression" dxfId="545" priority="96">
      <formula>AND(Z125="",BA124=1)</formula>
    </cfRule>
  </conditionalFormatting>
  <conditionalFormatting sqref="J124:M124">
    <cfRule type="expression" dxfId="544" priority="95">
      <formula>OR(F124=2,F124=3)</formula>
    </cfRule>
  </conditionalFormatting>
  <conditionalFormatting sqref="I125:P125">
    <cfRule type="expression" dxfId="543" priority="94">
      <formula>OR(F124=2,F124=3)</formula>
    </cfRule>
  </conditionalFormatting>
  <conditionalFormatting sqref="Z127:AM127">
    <cfRule type="expression" dxfId="542" priority="93">
      <formula>AND(Z127="",BA126=1)</formula>
    </cfRule>
  </conditionalFormatting>
  <conditionalFormatting sqref="J126:M126">
    <cfRule type="expression" dxfId="541" priority="92">
      <formula>OR(F126=2,F126=3)</formula>
    </cfRule>
  </conditionalFormatting>
  <conditionalFormatting sqref="I127:P127">
    <cfRule type="expression" dxfId="540" priority="91">
      <formula>OR(F126=2,F126=3)</formula>
    </cfRule>
  </conditionalFormatting>
  <conditionalFormatting sqref="Z142:AM142">
    <cfRule type="expression" dxfId="539" priority="90">
      <formula>AND(Z142="",BA141=1)</formula>
    </cfRule>
  </conditionalFormatting>
  <conditionalFormatting sqref="J141:M141">
    <cfRule type="expression" dxfId="538" priority="89">
      <formula>OR(F141=2,F141=3)</formula>
    </cfRule>
  </conditionalFormatting>
  <conditionalFormatting sqref="I142:P142">
    <cfRule type="expression" dxfId="537" priority="88">
      <formula>OR(F141=2,F141=3)</formula>
    </cfRule>
  </conditionalFormatting>
  <conditionalFormatting sqref="Z144:AM144">
    <cfRule type="expression" dxfId="536" priority="87">
      <formula>AND(Z144="",BA143=1)</formula>
    </cfRule>
  </conditionalFormatting>
  <conditionalFormatting sqref="J143:M143">
    <cfRule type="expression" dxfId="535" priority="86">
      <formula>OR(F143=2,F143=3)</formula>
    </cfRule>
  </conditionalFormatting>
  <conditionalFormatting sqref="I144:P144">
    <cfRule type="expression" dxfId="534" priority="85">
      <formula>OR(F143=2,F143=3)</formula>
    </cfRule>
  </conditionalFormatting>
  <conditionalFormatting sqref="Z146:AM146">
    <cfRule type="expression" dxfId="533" priority="84">
      <formula>AND(Z146="",BA145=1)</formula>
    </cfRule>
  </conditionalFormatting>
  <conditionalFormatting sqref="J145:M145">
    <cfRule type="expression" dxfId="532" priority="83">
      <formula>OR(F145=2,F145=3)</formula>
    </cfRule>
  </conditionalFormatting>
  <conditionalFormatting sqref="I146:P146">
    <cfRule type="expression" dxfId="531" priority="82">
      <formula>OR(F145=2,F145=3)</formula>
    </cfRule>
  </conditionalFormatting>
  <conditionalFormatting sqref="Z148:AM148">
    <cfRule type="expression" dxfId="530" priority="81">
      <formula>AND(Z148="",BA147=1)</formula>
    </cfRule>
  </conditionalFormatting>
  <conditionalFormatting sqref="J147:M147">
    <cfRule type="expression" dxfId="529" priority="80">
      <formula>OR(F147=2,F147=3)</formula>
    </cfRule>
  </conditionalFormatting>
  <conditionalFormatting sqref="I148:P148">
    <cfRule type="expression" dxfId="528" priority="79">
      <formula>OR(F147=2,F147=3)</formula>
    </cfRule>
  </conditionalFormatting>
  <conditionalFormatting sqref="Z150:AM150">
    <cfRule type="expression" dxfId="527" priority="78">
      <formula>AND(Z150="",BA149=1)</formula>
    </cfRule>
  </conditionalFormatting>
  <conditionalFormatting sqref="J149:M149">
    <cfRule type="expression" dxfId="526" priority="77">
      <formula>OR(F149=2,F149=3)</formula>
    </cfRule>
  </conditionalFormatting>
  <conditionalFormatting sqref="I150:P150">
    <cfRule type="expression" dxfId="525" priority="76">
      <formula>OR(F149=2,F149=3)</formula>
    </cfRule>
  </conditionalFormatting>
  <conditionalFormatting sqref="Z152:AM152">
    <cfRule type="expression" dxfId="524" priority="75">
      <formula>AND(Z152="",BA151=1)</formula>
    </cfRule>
  </conditionalFormatting>
  <conditionalFormatting sqref="J151:M151">
    <cfRule type="expression" dxfId="523" priority="74">
      <formula>OR(F151=2,F151=3)</formula>
    </cfRule>
  </conditionalFormatting>
  <conditionalFormatting sqref="I152:P152">
    <cfRule type="expression" dxfId="522" priority="73">
      <formula>OR(F151=2,F151=3)</formula>
    </cfRule>
  </conditionalFormatting>
  <conditionalFormatting sqref="Z154:AM154">
    <cfRule type="expression" dxfId="521" priority="72">
      <formula>AND(Z154="",BA153=1)</formula>
    </cfRule>
  </conditionalFormatting>
  <conditionalFormatting sqref="J153:M153">
    <cfRule type="expression" dxfId="520" priority="71">
      <formula>OR(F153=2,F153=3)</formula>
    </cfRule>
  </conditionalFormatting>
  <conditionalFormatting sqref="I154:P154">
    <cfRule type="expression" dxfId="519" priority="70">
      <formula>OR(F153=2,F153=3)</formula>
    </cfRule>
  </conditionalFormatting>
  <conditionalFormatting sqref="Z156:AM156">
    <cfRule type="expression" dxfId="518" priority="69">
      <formula>AND(Z156="",BA155=1)</formula>
    </cfRule>
  </conditionalFormatting>
  <conditionalFormatting sqref="J155:M155">
    <cfRule type="expression" dxfId="517" priority="68">
      <formula>OR(F155=2,F155=3)</formula>
    </cfRule>
  </conditionalFormatting>
  <conditionalFormatting sqref="I156:P156">
    <cfRule type="expression" dxfId="516" priority="67">
      <formula>OR(F155=2,F155=3)</formula>
    </cfRule>
  </conditionalFormatting>
  <conditionalFormatting sqref="Z158:AM158">
    <cfRule type="expression" dxfId="515" priority="66">
      <formula>AND(Z158="",BA157=1)</formula>
    </cfRule>
  </conditionalFormatting>
  <conditionalFormatting sqref="J157:M157">
    <cfRule type="expression" dxfId="514" priority="65">
      <formula>OR(F157=2,F157=3)</formula>
    </cfRule>
  </conditionalFormatting>
  <conditionalFormatting sqref="I158:P158">
    <cfRule type="expression" dxfId="513" priority="64">
      <formula>OR(F157=2,F157=3)</formula>
    </cfRule>
  </conditionalFormatting>
  <conditionalFormatting sqref="Z160:AM160">
    <cfRule type="expression" dxfId="512" priority="63">
      <formula>AND(Z160="",BA159=1)</formula>
    </cfRule>
  </conditionalFormatting>
  <conditionalFormatting sqref="J159:M159">
    <cfRule type="expression" dxfId="511" priority="62">
      <formula>OR(F159=2,F159=3)</formula>
    </cfRule>
  </conditionalFormatting>
  <conditionalFormatting sqref="I160:P160">
    <cfRule type="expression" dxfId="510" priority="61">
      <formula>OR(F159=2,F159=3)</formula>
    </cfRule>
  </conditionalFormatting>
  <conditionalFormatting sqref="Z162:AM162">
    <cfRule type="expression" dxfId="509" priority="60">
      <formula>AND(Z162="",BA161=1)</formula>
    </cfRule>
  </conditionalFormatting>
  <conditionalFormatting sqref="J161:M161">
    <cfRule type="expression" dxfId="508" priority="59">
      <formula>OR(F161=2,F161=3)</formula>
    </cfRule>
  </conditionalFormatting>
  <conditionalFormatting sqref="I162:P162">
    <cfRule type="expression" dxfId="507" priority="58">
      <formula>OR(F161=2,F161=3)</formula>
    </cfRule>
  </conditionalFormatting>
  <conditionalFormatting sqref="Z164:AM164">
    <cfRule type="expression" dxfId="506" priority="57">
      <formula>AND(Z164="",BA163=1)</formula>
    </cfRule>
  </conditionalFormatting>
  <conditionalFormatting sqref="J163:M163">
    <cfRule type="expression" dxfId="505" priority="56">
      <formula>OR(F163=2,F163=3)</formula>
    </cfRule>
  </conditionalFormatting>
  <conditionalFormatting sqref="I164:P164">
    <cfRule type="expression" dxfId="504" priority="55">
      <formula>OR(F163=2,F163=3)</formula>
    </cfRule>
  </conditionalFormatting>
  <conditionalFormatting sqref="Z166:AM166">
    <cfRule type="expression" dxfId="503" priority="54">
      <formula>AND(Z166="",BA165=1)</formula>
    </cfRule>
  </conditionalFormatting>
  <conditionalFormatting sqref="J165:M165">
    <cfRule type="expression" dxfId="502" priority="53">
      <formula>OR(F165=2,F165=3)</formula>
    </cfRule>
  </conditionalFormatting>
  <conditionalFormatting sqref="I166:P166">
    <cfRule type="expression" dxfId="501" priority="52">
      <formula>OR(F165=2,F165=3)</formula>
    </cfRule>
  </conditionalFormatting>
  <conditionalFormatting sqref="Z168:AM168">
    <cfRule type="expression" dxfId="500" priority="51">
      <formula>AND(Z168="",BA167=1)</formula>
    </cfRule>
  </conditionalFormatting>
  <conditionalFormatting sqref="J167:M167">
    <cfRule type="expression" dxfId="499" priority="50">
      <formula>OR(F167=2,F167=3)</formula>
    </cfRule>
  </conditionalFormatting>
  <conditionalFormatting sqref="I168:P168">
    <cfRule type="expression" dxfId="498" priority="49">
      <formula>OR(F167=2,F167=3)</formula>
    </cfRule>
  </conditionalFormatting>
  <conditionalFormatting sqref="Z170:AM170">
    <cfRule type="expression" dxfId="497" priority="48">
      <formula>AND(Z170="",BA169=1)</formula>
    </cfRule>
  </conditionalFormatting>
  <conditionalFormatting sqref="J169:M169">
    <cfRule type="expression" dxfId="496" priority="47">
      <formula>OR(F169=2,F169=3)</formula>
    </cfRule>
  </conditionalFormatting>
  <conditionalFormatting sqref="I170:P170">
    <cfRule type="expression" dxfId="495" priority="46">
      <formula>OR(F169=2,F169=3)</formula>
    </cfRule>
  </conditionalFormatting>
  <conditionalFormatting sqref="Z56:AM56">
    <cfRule type="expression" dxfId="494" priority="45">
      <formula>AND(Z56="",BA55=1)</formula>
    </cfRule>
  </conditionalFormatting>
  <conditionalFormatting sqref="J55:M55">
    <cfRule type="expression" dxfId="493" priority="44">
      <formula>OR(F55=2,F55=3)</formula>
    </cfRule>
  </conditionalFormatting>
  <conditionalFormatting sqref="I56:P56">
    <cfRule type="expression" dxfId="492" priority="43">
      <formula>OR(F55=2,F55=3)</formula>
    </cfRule>
  </conditionalFormatting>
  <conditionalFormatting sqref="Z58:AM58">
    <cfRule type="expression" dxfId="491" priority="42">
      <formula>AND(Z58="",BA57=1)</formula>
    </cfRule>
  </conditionalFormatting>
  <conditionalFormatting sqref="J57:M57">
    <cfRule type="expression" dxfId="490" priority="41">
      <formula>OR(F57=2,F57=3)</formula>
    </cfRule>
  </conditionalFormatting>
  <conditionalFormatting sqref="I58:P58">
    <cfRule type="expression" dxfId="489" priority="40">
      <formula>OR(F57=2,F57=3)</formula>
    </cfRule>
  </conditionalFormatting>
  <conditionalFormatting sqref="Z60:AM60">
    <cfRule type="expression" dxfId="488" priority="39">
      <formula>AND(Z60="",BA59=1)</formula>
    </cfRule>
  </conditionalFormatting>
  <conditionalFormatting sqref="J59:M59">
    <cfRule type="expression" dxfId="487" priority="38">
      <formula>OR(F59=2,F59=3)</formula>
    </cfRule>
  </conditionalFormatting>
  <conditionalFormatting sqref="I60:P60">
    <cfRule type="expression" dxfId="486" priority="37">
      <formula>OR(F59=2,F59=3)</formula>
    </cfRule>
  </conditionalFormatting>
  <conditionalFormatting sqref="Z62:AM62">
    <cfRule type="expression" dxfId="485" priority="36">
      <formula>AND(Z62="",BA61=1)</formula>
    </cfRule>
  </conditionalFormatting>
  <conditionalFormatting sqref="J61:M61">
    <cfRule type="expression" dxfId="484" priority="35">
      <formula>OR(F61=2,F61=3)</formula>
    </cfRule>
  </conditionalFormatting>
  <conditionalFormatting sqref="I62:P62">
    <cfRule type="expression" dxfId="483" priority="34">
      <formula>OR(F61=2,F61=3)</formula>
    </cfRule>
  </conditionalFormatting>
  <conditionalFormatting sqref="Z64:AM64">
    <cfRule type="expression" dxfId="482" priority="33">
      <formula>AND(Z64="",BA63=1)</formula>
    </cfRule>
  </conditionalFormatting>
  <conditionalFormatting sqref="J63:M63">
    <cfRule type="expression" dxfId="481" priority="32">
      <formula>OR(F63=2,F63=3)</formula>
    </cfRule>
  </conditionalFormatting>
  <conditionalFormatting sqref="I64:P64">
    <cfRule type="expression" dxfId="480" priority="31">
      <formula>OR(F63=2,F63=3)</formula>
    </cfRule>
  </conditionalFormatting>
  <conditionalFormatting sqref="Z66:AM66">
    <cfRule type="expression" dxfId="479" priority="30">
      <formula>AND(Z66="",BA65=1)</formula>
    </cfRule>
  </conditionalFormatting>
  <conditionalFormatting sqref="J65:M65">
    <cfRule type="expression" dxfId="478" priority="29">
      <formula>OR(F65=2,F65=3)</formula>
    </cfRule>
  </conditionalFormatting>
  <conditionalFormatting sqref="I66:P66">
    <cfRule type="expression" dxfId="477" priority="28">
      <formula>OR(F65=2,F65=3)</formula>
    </cfRule>
  </conditionalFormatting>
  <conditionalFormatting sqref="Z68:AM68">
    <cfRule type="expression" dxfId="476" priority="27">
      <formula>AND(Z68="",BA67=1)</formula>
    </cfRule>
  </conditionalFormatting>
  <conditionalFormatting sqref="J67:M67">
    <cfRule type="expression" dxfId="475" priority="26">
      <formula>OR(F67=2,F67=3)</formula>
    </cfRule>
  </conditionalFormatting>
  <conditionalFormatting sqref="I68:P68">
    <cfRule type="expression" dxfId="474" priority="25">
      <formula>OR(F67=2,F67=3)</formula>
    </cfRule>
  </conditionalFormatting>
  <conditionalFormatting sqref="Z70:AM70">
    <cfRule type="expression" dxfId="473" priority="24">
      <formula>AND(Z70="",BA69=1)</formula>
    </cfRule>
  </conditionalFormatting>
  <conditionalFormatting sqref="J69:M69">
    <cfRule type="expression" dxfId="472" priority="23">
      <formula>OR(F69=2,F69=3)</formula>
    </cfRule>
  </conditionalFormatting>
  <conditionalFormatting sqref="I70:P70">
    <cfRule type="expression" dxfId="471" priority="22">
      <formula>OR(F69=2,F69=3)</formula>
    </cfRule>
  </conditionalFormatting>
  <conditionalFormatting sqref="Z72:AM72">
    <cfRule type="expression" dxfId="470" priority="21">
      <formula>AND(Z72="",BA71=1)</formula>
    </cfRule>
  </conditionalFormatting>
  <conditionalFormatting sqref="J71:M71">
    <cfRule type="expression" dxfId="469" priority="20">
      <formula>OR(F71=2,F71=3)</formula>
    </cfRule>
  </conditionalFormatting>
  <conditionalFormatting sqref="I72:P72">
    <cfRule type="expression" dxfId="468" priority="19">
      <formula>OR(F71=2,F71=3)</formula>
    </cfRule>
  </conditionalFormatting>
  <conditionalFormatting sqref="Z74:AM74">
    <cfRule type="expression" dxfId="467" priority="18">
      <formula>AND(Z74="",BA73=1)</formula>
    </cfRule>
  </conditionalFormatting>
  <conditionalFormatting sqref="J73:M73">
    <cfRule type="expression" dxfId="466" priority="17">
      <formula>OR(F73=2,F73=3)</formula>
    </cfRule>
  </conditionalFormatting>
  <conditionalFormatting sqref="I74:P74">
    <cfRule type="expression" dxfId="465" priority="16">
      <formula>OR(F73=2,F73=3)</formula>
    </cfRule>
  </conditionalFormatting>
  <conditionalFormatting sqref="Z76:AM76">
    <cfRule type="expression" dxfId="464" priority="15">
      <formula>AND(Z76="",BA75=1)</formula>
    </cfRule>
  </conditionalFormatting>
  <conditionalFormatting sqref="J75:M75">
    <cfRule type="expression" dxfId="463" priority="14">
      <formula>OR(F75=2,F75=3)</formula>
    </cfRule>
  </conditionalFormatting>
  <conditionalFormatting sqref="I76:P76">
    <cfRule type="expression" dxfId="462" priority="13">
      <formula>OR(F75=2,F75=3)</formula>
    </cfRule>
  </conditionalFormatting>
  <conditionalFormatting sqref="Z78:AM78">
    <cfRule type="expression" dxfId="461" priority="12">
      <formula>AND(Z78="",BA77=1)</formula>
    </cfRule>
  </conditionalFormatting>
  <conditionalFormatting sqref="J77:M77">
    <cfRule type="expression" dxfId="460" priority="11">
      <formula>OR(F77=2,F77=3)</formula>
    </cfRule>
  </conditionalFormatting>
  <conditionalFormatting sqref="I78:P78">
    <cfRule type="expression" dxfId="459" priority="10">
      <formula>OR(F77=2,F77=3)</formula>
    </cfRule>
  </conditionalFormatting>
  <conditionalFormatting sqref="Z80:AM80">
    <cfRule type="expression" dxfId="458" priority="9">
      <formula>AND(Z80="",BA79=1)</formula>
    </cfRule>
  </conditionalFormatting>
  <conditionalFormatting sqref="J79:M79">
    <cfRule type="expression" dxfId="457" priority="8">
      <formula>OR(F79=2,F79=3)</formula>
    </cfRule>
  </conditionalFormatting>
  <conditionalFormatting sqref="I80:P80">
    <cfRule type="expression" dxfId="456" priority="7">
      <formula>OR(F79=2,F79=3)</formula>
    </cfRule>
  </conditionalFormatting>
  <conditionalFormatting sqref="Z82:AM82">
    <cfRule type="expression" dxfId="455" priority="6">
      <formula>AND(Z82="",BA81=1)</formula>
    </cfRule>
  </conditionalFormatting>
  <conditionalFormatting sqref="J81:M81">
    <cfRule type="expression" dxfId="454" priority="5">
      <formula>OR(F81=2,F81=3)</formula>
    </cfRule>
  </conditionalFormatting>
  <conditionalFormatting sqref="I82:P82">
    <cfRule type="expression" dxfId="453" priority="4">
      <formula>OR(F81=2,F81=3)</formula>
    </cfRule>
  </conditionalFormatting>
  <conditionalFormatting sqref="Z84:AM84">
    <cfRule type="expression" dxfId="452" priority="3">
      <formula>AND(Z84="",BA83=1)</formula>
    </cfRule>
  </conditionalFormatting>
  <conditionalFormatting sqref="J83:M83">
    <cfRule type="expression" dxfId="451" priority="2">
      <formula>OR(F83=2,F83=3)</formula>
    </cfRule>
  </conditionalFormatting>
  <conditionalFormatting sqref="I84:P84">
    <cfRule type="expression" dxfId="45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21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21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21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2100-000003000000}"/>
    <dataValidation type="whole" imeMode="off" allowBlank="1" showInputMessage="1" showErrorMessage="1" error="1~31までの数字をご入力ください。" sqref="B141:C170 B12:C41 B184:C213 B98:C127 B55:C84" xr:uid="{00000000-0002-0000-21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21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21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21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21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21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21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29</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02901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02902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02903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02904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02905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02906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02907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02908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02909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02910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02911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02912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02913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02914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02915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02916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02917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02918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02919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02920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02921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02922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02923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02924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02925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02926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02927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02928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02929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02930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02931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02932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02933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02934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02935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02936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02937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02938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02939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02940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02941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02942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02943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02944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02945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02946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02947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02948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02949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02950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02951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02952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02953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02954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02955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02956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02957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02958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02959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02960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02961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02962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02963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02964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02965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02966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02967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02968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02969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02970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02971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02972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02973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02974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02975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449" priority="225">
      <formula>AND(Z13="",BA12=1)</formula>
    </cfRule>
  </conditionalFormatting>
  <conditionalFormatting sqref="J12:M12">
    <cfRule type="expression" dxfId="448" priority="224">
      <formula>OR(F12=2,F12=3)</formula>
    </cfRule>
  </conditionalFormatting>
  <conditionalFormatting sqref="I13:P13">
    <cfRule type="expression" dxfId="447" priority="223">
      <formula>OR(F12=2,F12=3)</formula>
    </cfRule>
  </conditionalFormatting>
  <conditionalFormatting sqref="Z15:AM15">
    <cfRule type="expression" dxfId="446" priority="222">
      <formula>AND(Z15="",BA14=1)</formula>
    </cfRule>
  </conditionalFormatting>
  <conditionalFormatting sqref="J14:M14">
    <cfRule type="expression" dxfId="445" priority="221">
      <formula>OR(F14=2,F14=3)</formula>
    </cfRule>
  </conditionalFormatting>
  <conditionalFormatting sqref="I15:P15">
    <cfRule type="expression" dxfId="444" priority="220">
      <formula>OR(F14=2,F14=3)</formula>
    </cfRule>
  </conditionalFormatting>
  <conditionalFormatting sqref="Z17:AM17">
    <cfRule type="expression" dxfId="443" priority="219">
      <formula>AND(Z17="",BA16=1)</formula>
    </cfRule>
  </conditionalFormatting>
  <conditionalFormatting sqref="J16:M16">
    <cfRule type="expression" dxfId="442" priority="218">
      <formula>OR(F16=2,F16=3)</formula>
    </cfRule>
  </conditionalFormatting>
  <conditionalFormatting sqref="I17:P17">
    <cfRule type="expression" dxfId="441" priority="217">
      <formula>OR(F16=2,F16=3)</formula>
    </cfRule>
  </conditionalFormatting>
  <conditionalFormatting sqref="Z19:AM19">
    <cfRule type="expression" dxfId="440" priority="216">
      <formula>AND(Z19="",BA18=1)</formula>
    </cfRule>
  </conditionalFormatting>
  <conditionalFormatting sqref="J18:M18">
    <cfRule type="expression" dxfId="439" priority="215">
      <formula>OR(F18=2,F18=3)</formula>
    </cfRule>
  </conditionalFormatting>
  <conditionalFormatting sqref="I19:P19">
    <cfRule type="expression" dxfId="438" priority="214">
      <formula>OR(F18=2,F18=3)</formula>
    </cfRule>
  </conditionalFormatting>
  <conditionalFormatting sqref="Z21:AM21">
    <cfRule type="expression" dxfId="437" priority="213">
      <formula>AND(Z21="",BA20=1)</formula>
    </cfRule>
  </conditionalFormatting>
  <conditionalFormatting sqref="J20:M20">
    <cfRule type="expression" dxfId="436" priority="212">
      <formula>OR(F20=2,F20=3)</formula>
    </cfRule>
  </conditionalFormatting>
  <conditionalFormatting sqref="I21:P21">
    <cfRule type="expression" dxfId="435" priority="211">
      <formula>OR(F20=2,F20=3)</formula>
    </cfRule>
  </conditionalFormatting>
  <conditionalFormatting sqref="Z23:AM23">
    <cfRule type="expression" dxfId="434" priority="210">
      <formula>AND(Z23="",BA22=1)</formula>
    </cfRule>
  </conditionalFormatting>
  <conditionalFormatting sqref="J22:M22">
    <cfRule type="expression" dxfId="433" priority="209">
      <formula>OR(F22=2,F22=3)</formula>
    </cfRule>
  </conditionalFormatting>
  <conditionalFormatting sqref="I23:P23">
    <cfRule type="expression" dxfId="432" priority="208">
      <formula>OR(F22=2,F22=3)</formula>
    </cfRule>
  </conditionalFormatting>
  <conditionalFormatting sqref="Z25:AM25">
    <cfRule type="expression" dxfId="431" priority="207">
      <formula>AND(Z25="",BA24=1)</formula>
    </cfRule>
  </conditionalFormatting>
  <conditionalFormatting sqref="J24:M24">
    <cfRule type="expression" dxfId="430" priority="206">
      <formula>OR(F24=2,F24=3)</formula>
    </cfRule>
  </conditionalFormatting>
  <conditionalFormatting sqref="I25:P25">
    <cfRule type="expression" dxfId="429" priority="205">
      <formula>OR(F24=2,F24=3)</formula>
    </cfRule>
  </conditionalFormatting>
  <conditionalFormatting sqref="Z27:AM27">
    <cfRule type="expression" dxfId="428" priority="204">
      <formula>AND(Z27="",BA26=1)</formula>
    </cfRule>
  </conditionalFormatting>
  <conditionalFormatting sqref="J26:M26">
    <cfRule type="expression" dxfId="427" priority="203">
      <formula>OR(F26=2,F26=3)</formula>
    </cfRule>
  </conditionalFormatting>
  <conditionalFormatting sqref="I27:P27">
    <cfRule type="expression" dxfId="426" priority="202">
      <formula>OR(F26=2,F26=3)</formula>
    </cfRule>
  </conditionalFormatting>
  <conditionalFormatting sqref="Z29:AM29">
    <cfRule type="expression" dxfId="425" priority="201">
      <formula>AND(Z29="",BA28=1)</formula>
    </cfRule>
  </conditionalFormatting>
  <conditionalFormatting sqref="J28:M28">
    <cfRule type="expression" dxfId="424" priority="200">
      <formula>OR(F28=2,F28=3)</formula>
    </cfRule>
  </conditionalFormatting>
  <conditionalFormatting sqref="I29:P29">
    <cfRule type="expression" dxfId="423" priority="199">
      <formula>OR(F28=2,F28=3)</formula>
    </cfRule>
  </conditionalFormatting>
  <conditionalFormatting sqref="Z31:AM31">
    <cfRule type="expression" dxfId="422" priority="198">
      <formula>AND(Z31="",BA30=1)</formula>
    </cfRule>
  </conditionalFormatting>
  <conditionalFormatting sqref="J30:M30">
    <cfRule type="expression" dxfId="421" priority="197">
      <formula>OR(F30=2,F30=3)</formula>
    </cfRule>
  </conditionalFormatting>
  <conditionalFormatting sqref="I31:P31">
    <cfRule type="expression" dxfId="420" priority="196">
      <formula>OR(F30=2,F30=3)</formula>
    </cfRule>
  </conditionalFormatting>
  <conditionalFormatting sqref="Z33:AM33">
    <cfRule type="expression" dxfId="419" priority="195">
      <formula>AND(Z33="",BA32=1)</formula>
    </cfRule>
  </conditionalFormatting>
  <conditionalFormatting sqref="J32:M32">
    <cfRule type="expression" dxfId="418" priority="194">
      <formula>OR(F32=2,F32=3)</formula>
    </cfRule>
  </conditionalFormatting>
  <conditionalFormatting sqref="I33:P33">
    <cfRule type="expression" dxfId="417" priority="193">
      <formula>OR(F32=2,F32=3)</formula>
    </cfRule>
  </conditionalFormatting>
  <conditionalFormatting sqref="Z35:AM35">
    <cfRule type="expression" dxfId="416" priority="192">
      <formula>AND(Z35="",BA34=1)</formula>
    </cfRule>
  </conditionalFormatting>
  <conditionalFormatting sqref="J34:M34">
    <cfRule type="expression" dxfId="415" priority="191">
      <formula>OR(F34=2,F34=3)</formula>
    </cfRule>
  </conditionalFormatting>
  <conditionalFormatting sqref="I35:P35">
    <cfRule type="expression" dxfId="414" priority="190">
      <formula>OR(F34=2,F34=3)</formula>
    </cfRule>
  </conditionalFormatting>
  <conditionalFormatting sqref="Z37:AM37">
    <cfRule type="expression" dxfId="413" priority="189">
      <formula>AND(Z37="",BA36=1)</formula>
    </cfRule>
  </conditionalFormatting>
  <conditionalFormatting sqref="J36:M36">
    <cfRule type="expression" dxfId="412" priority="188">
      <formula>OR(F36=2,F36=3)</formula>
    </cfRule>
  </conditionalFormatting>
  <conditionalFormatting sqref="I37:P37">
    <cfRule type="expression" dxfId="411" priority="187">
      <formula>OR(F36=2,F36=3)</formula>
    </cfRule>
  </conditionalFormatting>
  <conditionalFormatting sqref="Z39:AM39">
    <cfRule type="expression" dxfId="410" priority="186">
      <formula>AND(Z39="",BA38=1)</formula>
    </cfRule>
  </conditionalFormatting>
  <conditionalFormatting sqref="J38:M38">
    <cfRule type="expression" dxfId="409" priority="185">
      <formula>OR(F38=2,F38=3)</formula>
    </cfRule>
  </conditionalFormatting>
  <conditionalFormatting sqref="I39:P39">
    <cfRule type="expression" dxfId="408" priority="184">
      <formula>OR(F38=2,F38=3)</formula>
    </cfRule>
  </conditionalFormatting>
  <conditionalFormatting sqref="Z41:AM41">
    <cfRule type="expression" dxfId="407" priority="183">
      <formula>AND(Z41="",BA40=1)</formula>
    </cfRule>
  </conditionalFormatting>
  <conditionalFormatting sqref="J40:M40">
    <cfRule type="expression" dxfId="406" priority="182">
      <formula>OR(F40=2,F40=3)</formula>
    </cfRule>
  </conditionalFormatting>
  <conditionalFormatting sqref="I41:P41">
    <cfRule type="expression" dxfId="405" priority="181">
      <formula>OR(F40=2,F40=3)</formula>
    </cfRule>
  </conditionalFormatting>
  <conditionalFormatting sqref="Z185:AM185">
    <cfRule type="expression" dxfId="404" priority="180">
      <formula>AND(Z185="",BA184=1)</formula>
    </cfRule>
  </conditionalFormatting>
  <conditionalFormatting sqref="J184:M184">
    <cfRule type="expression" dxfId="403" priority="179">
      <formula>OR(F184=2,F184=3)</formula>
    </cfRule>
  </conditionalFormatting>
  <conditionalFormatting sqref="I185:P185">
    <cfRule type="expression" dxfId="402" priority="178">
      <formula>OR(F184=2,F184=3)</formula>
    </cfRule>
  </conditionalFormatting>
  <conditionalFormatting sqref="Z187:AM187">
    <cfRule type="expression" dxfId="401" priority="177">
      <formula>AND(Z187="",BA186=1)</formula>
    </cfRule>
  </conditionalFormatting>
  <conditionalFormatting sqref="J186:M186">
    <cfRule type="expression" dxfId="400" priority="176">
      <formula>OR(F186=2,F186=3)</formula>
    </cfRule>
  </conditionalFormatting>
  <conditionalFormatting sqref="I187:P187">
    <cfRule type="expression" dxfId="399" priority="175">
      <formula>OR(F186=2,F186=3)</formula>
    </cfRule>
  </conditionalFormatting>
  <conditionalFormatting sqref="Z189:AM189">
    <cfRule type="expression" dxfId="398" priority="174">
      <formula>AND(Z189="",BA188=1)</formula>
    </cfRule>
  </conditionalFormatting>
  <conditionalFormatting sqref="J188:M188">
    <cfRule type="expression" dxfId="397" priority="173">
      <formula>OR(F188=2,F188=3)</formula>
    </cfRule>
  </conditionalFormatting>
  <conditionalFormatting sqref="I189:P189">
    <cfRule type="expression" dxfId="396" priority="172">
      <formula>OR(F188=2,F188=3)</formula>
    </cfRule>
  </conditionalFormatting>
  <conditionalFormatting sqref="Z191:AM191">
    <cfRule type="expression" dxfId="395" priority="171">
      <formula>AND(Z191="",BA190=1)</formula>
    </cfRule>
  </conditionalFormatting>
  <conditionalFormatting sqref="J190:M190">
    <cfRule type="expression" dxfId="394" priority="170">
      <formula>OR(F190=2,F190=3)</formula>
    </cfRule>
  </conditionalFormatting>
  <conditionalFormatting sqref="I191:P191">
    <cfRule type="expression" dxfId="393" priority="169">
      <formula>OR(F190=2,F190=3)</formula>
    </cfRule>
  </conditionalFormatting>
  <conditionalFormatting sqref="Z193:AM193">
    <cfRule type="expression" dxfId="392" priority="168">
      <formula>AND(Z193="",BA192=1)</formula>
    </cfRule>
  </conditionalFormatting>
  <conditionalFormatting sqref="J192:M192">
    <cfRule type="expression" dxfId="391" priority="167">
      <formula>OR(F192=2,F192=3)</formula>
    </cfRule>
  </conditionalFormatting>
  <conditionalFormatting sqref="I193:P193">
    <cfRule type="expression" dxfId="390" priority="166">
      <formula>OR(F192=2,F192=3)</formula>
    </cfRule>
  </conditionalFormatting>
  <conditionalFormatting sqref="Z195:AM195">
    <cfRule type="expression" dxfId="389" priority="165">
      <formula>AND(Z195="",BA194=1)</formula>
    </cfRule>
  </conditionalFormatting>
  <conditionalFormatting sqref="J194:M194">
    <cfRule type="expression" dxfId="388" priority="164">
      <formula>OR(F194=2,F194=3)</formula>
    </cfRule>
  </conditionalFormatting>
  <conditionalFormatting sqref="I195:P195">
    <cfRule type="expression" dxfId="387" priority="163">
      <formula>OR(F194=2,F194=3)</formula>
    </cfRule>
  </conditionalFormatting>
  <conditionalFormatting sqref="Z197:AM197">
    <cfRule type="expression" dxfId="386" priority="162">
      <formula>AND(Z197="",BA196=1)</formula>
    </cfRule>
  </conditionalFormatting>
  <conditionalFormatting sqref="J196:M196">
    <cfRule type="expression" dxfId="385" priority="161">
      <formula>OR(F196=2,F196=3)</formula>
    </cfRule>
  </conditionalFormatting>
  <conditionalFormatting sqref="I197:P197">
    <cfRule type="expression" dxfId="384" priority="160">
      <formula>OR(F196=2,F196=3)</formula>
    </cfRule>
  </conditionalFormatting>
  <conditionalFormatting sqref="Z199:AM199">
    <cfRule type="expression" dxfId="383" priority="159">
      <formula>AND(Z199="",BA198=1)</formula>
    </cfRule>
  </conditionalFormatting>
  <conditionalFormatting sqref="J198:M198">
    <cfRule type="expression" dxfId="382" priority="158">
      <formula>OR(F198=2,F198=3)</formula>
    </cfRule>
  </conditionalFormatting>
  <conditionalFormatting sqref="I199:P199">
    <cfRule type="expression" dxfId="381" priority="157">
      <formula>OR(F198=2,F198=3)</formula>
    </cfRule>
  </conditionalFormatting>
  <conditionalFormatting sqref="Z201:AM201">
    <cfRule type="expression" dxfId="380" priority="156">
      <formula>AND(Z201="",BA200=1)</formula>
    </cfRule>
  </conditionalFormatting>
  <conditionalFormatting sqref="J200:M200">
    <cfRule type="expression" dxfId="379" priority="155">
      <formula>OR(F200=2,F200=3)</formula>
    </cfRule>
  </conditionalFormatting>
  <conditionalFormatting sqref="I201:P201">
    <cfRule type="expression" dxfId="378" priority="154">
      <formula>OR(F200=2,F200=3)</formula>
    </cfRule>
  </conditionalFormatting>
  <conditionalFormatting sqref="Z203:AM203">
    <cfRule type="expression" dxfId="377" priority="153">
      <formula>AND(Z203="",BA202=1)</formula>
    </cfRule>
  </conditionalFormatting>
  <conditionalFormatting sqref="J202:M202">
    <cfRule type="expression" dxfId="376" priority="152">
      <formula>OR(F202=2,F202=3)</formula>
    </cfRule>
  </conditionalFormatting>
  <conditionalFormatting sqref="I203:P203">
    <cfRule type="expression" dxfId="375" priority="151">
      <formula>OR(F202=2,F202=3)</formula>
    </cfRule>
  </conditionalFormatting>
  <conditionalFormatting sqref="Z205:AM205">
    <cfRule type="expression" dxfId="374" priority="150">
      <formula>AND(Z205="",BA204=1)</formula>
    </cfRule>
  </conditionalFormatting>
  <conditionalFormatting sqref="J204:M204">
    <cfRule type="expression" dxfId="373" priority="149">
      <formula>OR(F204=2,F204=3)</formula>
    </cfRule>
  </conditionalFormatting>
  <conditionalFormatting sqref="I205:P205">
    <cfRule type="expression" dxfId="372" priority="148">
      <formula>OR(F204=2,F204=3)</formula>
    </cfRule>
  </conditionalFormatting>
  <conditionalFormatting sqref="Z207:AM207">
    <cfRule type="expression" dxfId="371" priority="147">
      <formula>AND(Z207="",BA206=1)</formula>
    </cfRule>
  </conditionalFormatting>
  <conditionalFormatting sqref="J206:M206">
    <cfRule type="expression" dxfId="370" priority="146">
      <formula>OR(F206=2,F206=3)</formula>
    </cfRule>
  </conditionalFormatting>
  <conditionalFormatting sqref="I207:P207">
    <cfRule type="expression" dxfId="369" priority="145">
      <formula>OR(F206=2,F206=3)</formula>
    </cfRule>
  </conditionalFormatting>
  <conditionalFormatting sqref="Z209:AM209">
    <cfRule type="expression" dxfId="368" priority="144">
      <formula>AND(Z209="",BA208=1)</formula>
    </cfRule>
  </conditionalFormatting>
  <conditionalFormatting sqref="J208:M208">
    <cfRule type="expression" dxfId="367" priority="143">
      <formula>OR(F208=2,F208=3)</formula>
    </cfRule>
  </conditionalFormatting>
  <conditionalFormatting sqref="I209:P209">
    <cfRule type="expression" dxfId="366" priority="142">
      <formula>OR(F208=2,F208=3)</formula>
    </cfRule>
  </conditionalFormatting>
  <conditionalFormatting sqref="Z211:AM211">
    <cfRule type="expression" dxfId="365" priority="141">
      <formula>AND(Z211="",BA210=1)</formula>
    </cfRule>
  </conditionalFormatting>
  <conditionalFormatting sqref="J210:M210">
    <cfRule type="expression" dxfId="364" priority="140">
      <formula>OR(F210=2,F210=3)</formula>
    </cfRule>
  </conditionalFormatting>
  <conditionalFormatting sqref="I211:P211">
    <cfRule type="expression" dxfId="363" priority="139">
      <formula>OR(F210=2,F210=3)</formula>
    </cfRule>
  </conditionalFormatting>
  <conditionalFormatting sqref="Z213:AM213">
    <cfRule type="expression" dxfId="362" priority="138">
      <formula>AND(Z213="",BA212=1)</formula>
    </cfRule>
  </conditionalFormatting>
  <conditionalFormatting sqref="J212:M212">
    <cfRule type="expression" dxfId="361" priority="137">
      <formula>OR(F212=2,F212=3)</formula>
    </cfRule>
  </conditionalFormatting>
  <conditionalFormatting sqref="I213:P213">
    <cfRule type="expression" dxfId="360" priority="136">
      <formula>OR(F212=2,F212=3)</formula>
    </cfRule>
  </conditionalFormatting>
  <conditionalFormatting sqref="Z99:AM99">
    <cfRule type="expression" dxfId="359" priority="135">
      <formula>AND(Z99="",BA98=1)</formula>
    </cfRule>
  </conditionalFormatting>
  <conditionalFormatting sqref="J98:M98">
    <cfRule type="expression" dxfId="358" priority="134">
      <formula>OR(F98=2,F98=3)</formula>
    </cfRule>
  </conditionalFormatting>
  <conditionalFormatting sqref="I99:P99">
    <cfRule type="expression" dxfId="357" priority="133">
      <formula>OR(F98=2,F98=3)</formula>
    </cfRule>
  </conditionalFormatting>
  <conditionalFormatting sqref="Z101:AM101">
    <cfRule type="expression" dxfId="356" priority="132">
      <formula>AND(Z101="",BA100=1)</formula>
    </cfRule>
  </conditionalFormatting>
  <conditionalFormatting sqref="J100:M100">
    <cfRule type="expression" dxfId="355" priority="131">
      <formula>OR(F100=2,F100=3)</formula>
    </cfRule>
  </conditionalFormatting>
  <conditionalFormatting sqref="I101:P101">
    <cfRule type="expression" dxfId="354" priority="130">
      <formula>OR(F100=2,F100=3)</formula>
    </cfRule>
  </conditionalFormatting>
  <conditionalFormatting sqref="Z103:AM103">
    <cfRule type="expression" dxfId="353" priority="129">
      <formula>AND(Z103="",BA102=1)</formula>
    </cfRule>
  </conditionalFormatting>
  <conditionalFormatting sqref="J102:M102">
    <cfRule type="expression" dxfId="352" priority="128">
      <formula>OR(F102=2,F102=3)</formula>
    </cfRule>
  </conditionalFormatting>
  <conditionalFormatting sqref="I103:P103">
    <cfRule type="expression" dxfId="351" priority="127">
      <formula>OR(F102=2,F102=3)</formula>
    </cfRule>
  </conditionalFormatting>
  <conditionalFormatting sqref="Z105:AM105">
    <cfRule type="expression" dxfId="350" priority="126">
      <formula>AND(Z105="",BA104=1)</formula>
    </cfRule>
  </conditionalFormatting>
  <conditionalFormatting sqref="J104:M104">
    <cfRule type="expression" dxfId="349" priority="125">
      <formula>OR(F104=2,F104=3)</formula>
    </cfRule>
  </conditionalFormatting>
  <conditionalFormatting sqref="I105:P105">
    <cfRule type="expression" dxfId="348" priority="124">
      <formula>OR(F104=2,F104=3)</formula>
    </cfRule>
  </conditionalFormatting>
  <conditionalFormatting sqref="Z107:AM107">
    <cfRule type="expression" dxfId="347" priority="123">
      <formula>AND(Z107="",BA106=1)</formula>
    </cfRule>
  </conditionalFormatting>
  <conditionalFormatting sqref="J106:M106">
    <cfRule type="expression" dxfId="346" priority="122">
      <formula>OR(F106=2,F106=3)</formula>
    </cfRule>
  </conditionalFormatting>
  <conditionalFormatting sqref="I107:P107">
    <cfRule type="expression" dxfId="345" priority="121">
      <formula>OR(F106=2,F106=3)</formula>
    </cfRule>
  </conditionalFormatting>
  <conditionalFormatting sqref="Z109:AM109">
    <cfRule type="expression" dxfId="344" priority="120">
      <formula>AND(Z109="",BA108=1)</formula>
    </cfRule>
  </conditionalFormatting>
  <conditionalFormatting sqref="J108:M108">
    <cfRule type="expression" dxfId="343" priority="119">
      <formula>OR(F108=2,F108=3)</formula>
    </cfRule>
  </conditionalFormatting>
  <conditionalFormatting sqref="I109:P109">
    <cfRule type="expression" dxfId="342" priority="118">
      <formula>OR(F108=2,F108=3)</formula>
    </cfRule>
  </conditionalFormatting>
  <conditionalFormatting sqref="Z111:AM111">
    <cfRule type="expression" dxfId="341" priority="117">
      <formula>AND(Z111="",BA110=1)</formula>
    </cfRule>
  </conditionalFormatting>
  <conditionalFormatting sqref="J110:M110">
    <cfRule type="expression" dxfId="340" priority="116">
      <formula>OR(F110=2,F110=3)</formula>
    </cfRule>
  </conditionalFormatting>
  <conditionalFormatting sqref="I111:P111">
    <cfRule type="expression" dxfId="339" priority="115">
      <formula>OR(F110=2,F110=3)</formula>
    </cfRule>
  </conditionalFormatting>
  <conditionalFormatting sqref="Z113:AM113">
    <cfRule type="expression" dxfId="338" priority="114">
      <formula>AND(Z113="",BA112=1)</formula>
    </cfRule>
  </conditionalFormatting>
  <conditionalFormatting sqref="J112:M112">
    <cfRule type="expression" dxfId="337" priority="113">
      <formula>OR(F112=2,F112=3)</formula>
    </cfRule>
  </conditionalFormatting>
  <conditionalFormatting sqref="I113:P113">
    <cfRule type="expression" dxfId="336" priority="112">
      <formula>OR(F112=2,F112=3)</formula>
    </cfRule>
  </conditionalFormatting>
  <conditionalFormatting sqref="Z115:AM115">
    <cfRule type="expression" dxfId="335" priority="111">
      <formula>AND(Z115="",BA114=1)</formula>
    </cfRule>
  </conditionalFormatting>
  <conditionalFormatting sqref="J114:M114">
    <cfRule type="expression" dxfId="334" priority="110">
      <formula>OR(F114=2,F114=3)</formula>
    </cfRule>
  </conditionalFormatting>
  <conditionalFormatting sqref="I115:P115">
    <cfRule type="expression" dxfId="333" priority="109">
      <formula>OR(F114=2,F114=3)</formula>
    </cfRule>
  </conditionalFormatting>
  <conditionalFormatting sqref="Z117:AM117">
    <cfRule type="expression" dxfId="332" priority="108">
      <formula>AND(Z117="",BA116=1)</formula>
    </cfRule>
  </conditionalFormatting>
  <conditionalFormatting sqref="J116:M116">
    <cfRule type="expression" dxfId="331" priority="107">
      <formula>OR(F116=2,F116=3)</formula>
    </cfRule>
  </conditionalFormatting>
  <conditionalFormatting sqref="I117:P117">
    <cfRule type="expression" dxfId="330" priority="106">
      <formula>OR(F116=2,F116=3)</formula>
    </cfRule>
  </conditionalFormatting>
  <conditionalFormatting sqref="Z119:AM119">
    <cfRule type="expression" dxfId="329" priority="105">
      <formula>AND(Z119="",BA118=1)</formula>
    </cfRule>
  </conditionalFormatting>
  <conditionalFormatting sqref="J118:M118">
    <cfRule type="expression" dxfId="328" priority="104">
      <formula>OR(F118=2,F118=3)</formula>
    </cfRule>
  </conditionalFormatting>
  <conditionalFormatting sqref="I119:P119">
    <cfRule type="expression" dxfId="327" priority="103">
      <formula>OR(F118=2,F118=3)</formula>
    </cfRule>
  </conditionalFormatting>
  <conditionalFormatting sqref="Z121:AM121">
    <cfRule type="expression" dxfId="326" priority="102">
      <formula>AND(Z121="",BA120=1)</formula>
    </cfRule>
  </conditionalFormatting>
  <conditionalFormatting sqref="J120:M120">
    <cfRule type="expression" dxfId="325" priority="101">
      <formula>OR(F120=2,F120=3)</formula>
    </cfRule>
  </conditionalFormatting>
  <conditionalFormatting sqref="I121:P121">
    <cfRule type="expression" dxfId="324" priority="100">
      <formula>OR(F120=2,F120=3)</formula>
    </cfRule>
  </conditionalFormatting>
  <conditionalFormatting sqref="Z123:AM123">
    <cfRule type="expression" dxfId="323" priority="99">
      <formula>AND(Z123="",BA122=1)</formula>
    </cfRule>
  </conditionalFormatting>
  <conditionalFormatting sqref="J122:M122">
    <cfRule type="expression" dxfId="322" priority="98">
      <formula>OR(F122=2,F122=3)</formula>
    </cfRule>
  </conditionalFormatting>
  <conditionalFormatting sqref="I123:P123">
    <cfRule type="expression" dxfId="321" priority="97">
      <formula>OR(F122=2,F122=3)</formula>
    </cfRule>
  </conditionalFormatting>
  <conditionalFormatting sqref="Z125:AM125">
    <cfRule type="expression" dxfId="320" priority="96">
      <formula>AND(Z125="",BA124=1)</formula>
    </cfRule>
  </conditionalFormatting>
  <conditionalFormatting sqref="J124:M124">
    <cfRule type="expression" dxfId="319" priority="95">
      <formula>OR(F124=2,F124=3)</formula>
    </cfRule>
  </conditionalFormatting>
  <conditionalFormatting sqref="I125:P125">
    <cfRule type="expression" dxfId="318" priority="94">
      <formula>OR(F124=2,F124=3)</formula>
    </cfRule>
  </conditionalFormatting>
  <conditionalFormatting sqref="Z127:AM127">
    <cfRule type="expression" dxfId="317" priority="93">
      <formula>AND(Z127="",BA126=1)</formula>
    </cfRule>
  </conditionalFormatting>
  <conditionalFormatting sqref="J126:M126">
    <cfRule type="expression" dxfId="316" priority="92">
      <formula>OR(F126=2,F126=3)</formula>
    </cfRule>
  </conditionalFormatting>
  <conditionalFormatting sqref="I127:P127">
    <cfRule type="expression" dxfId="315" priority="91">
      <formula>OR(F126=2,F126=3)</formula>
    </cfRule>
  </conditionalFormatting>
  <conditionalFormatting sqref="Z142:AM142">
    <cfRule type="expression" dxfId="314" priority="90">
      <formula>AND(Z142="",BA141=1)</formula>
    </cfRule>
  </conditionalFormatting>
  <conditionalFormatting sqref="J141:M141">
    <cfRule type="expression" dxfId="313" priority="89">
      <formula>OR(F141=2,F141=3)</formula>
    </cfRule>
  </conditionalFormatting>
  <conditionalFormatting sqref="I142:P142">
    <cfRule type="expression" dxfId="312" priority="88">
      <formula>OR(F141=2,F141=3)</formula>
    </cfRule>
  </conditionalFormatting>
  <conditionalFormatting sqref="Z144:AM144">
    <cfRule type="expression" dxfId="311" priority="87">
      <formula>AND(Z144="",BA143=1)</formula>
    </cfRule>
  </conditionalFormatting>
  <conditionalFormatting sqref="J143:M143">
    <cfRule type="expression" dxfId="310" priority="86">
      <formula>OR(F143=2,F143=3)</formula>
    </cfRule>
  </conditionalFormatting>
  <conditionalFormatting sqref="I144:P144">
    <cfRule type="expression" dxfId="309" priority="85">
      <formula>OR(F143=2,F143=3)</formula>
    </cfRule>
  </conditionalFormatting>
  <conditionalFormatting sqref="Z146:AM146">
    <cfRule type="expression" dxfId="308" priority="84">
      <formula>AND(Z146="",BA145=1)</formula>
    </cfRule>
  </conditionalFormatting>
  <conditionalFormatting sqref="J145:M145">
    <cfRule type="expression" dxfId="307" priority="83">
      <formula>OR(F145=2,F145=3)</formula>
    </cfRule>
  </conditionalFormatting>
  <conditionalFormatting sqref="I146:P146">
    <cfRule type="expression" dxfId="306" priority="82">
      <formula>OR(F145=2,F145=3)</formula>
    </cfRule>
  </conditionalFormatting>
  <conditionalFormatting sqref="Z148:AM148">
    <cfRule type="expression" dxfId="305" priority="81">
      <formula>AND(Z148="",BA147=1)</formula>
    </cfRule>
  </conditionalFormatting>
  <conditionalFormatting sqref="J147:M147">
    <cfRule type="expression" dxfId="304" priority="80">
      <formula>OR(F147=2,F147=3)</formula>
    </cfRule>
  </conditionalFormatting>
  <conditionalFormatting sqref="I148:P148">
    <cfRule type="expression" dxfId="303" priority="79">
      <formula>OR(F147=2,F147=3)</formula>
    </cfRule>
  </conditionalFormatting>
  <conditionalFormatting sqref="Z150:AM150">
    <cfRule type="expression" dxfId="302" priority="78">
      <formula>AND(Z150="",BA149=1)</formula>
    </cfRule>
  </conditionalFormatting>
  <conditionalFormatting sqref="J149:M149">
    <cfRule type="expression" dxfId="301" priority="77">
      <formula>OR(F149=2,F149=3)</formula>
    </cfRule>
  </conditionalFormatting>
  <conditionalFormatting sqref="I150:P150">
    <cfRule type="expression" dxfId="300" priority="76">
      <formula>OR(F149=2,F149=3)</formula>
    </cfRule>
  </conditionalFormatting>
  <conditionalFormatting sqref="Z152:AM152">
    <cfRule type="expression" dxfId="299" priority="75">
      <formula>AND(Z152="",BA151=1)</formula>
    </cfRule>
  </conditionalFormatting>
  <conditionalFormatting sqref="J151:M151">
    <cfRule type="expression" dxfId="298" priority="74">
      <formula>OR(F151=2,F151=3)</formula>
    </cfRule>
  </conditionalFormatting>
  <conditionalFormatting sqref="I152:P152">
    <cfRule type="expression" dxfId="297" priority="73">
      <formula>OR(F151=2,F151=3)</formula>
    </cfRule>
  </conditionalFormatting>
  <conditionalFormatting sqref="Z154:AM154">
    <cfRule type="expression" dxfId="296" priority="72">
      <formula>AND(Z154="",BA153=1)</formula>
    </cfRule>
  </conditionalFormatting>
  <conditionalFormatting sqref="J153:M153">
    <cfRule type="expression" dxfId="295" priority="71">
      <formula>OR(F153=2,F153=3)</formula>
    </cfRule>
  </conditionalFormatting>
  <conditionalFormatting sqref="I154:P154">
    <cfRule type="expression" dxfId="294" priority="70">
      <formula>OR(F153=2,F153=3)</formula>
    </cfRule>
  </conditionalFormatting>
  <conditionalFormatting sqref="Z156:AM156">
    <cfRule type="expression" dxfId="293" priority="69">
      <formula>AND(Z156="",BA155=1)</formula>
    </cfRule>
  </conditionalFormatting>
  <conditionalFormatting sqref="J155:M155">
    <cfRule type="expression" dxfId="292" priority="68">
      <formula>OR(F155=2,F155=3)</formula>
    </cfRule>
  </conditionalFormatting>
  <conditionalFormatting sqref="I156:P156">
    <cfRule type="expression" dxfId="291" priority="67">
      <formula>OR(F155=2,F155=3)</formula>
    </cfRule>
  </conditionalFormatting>
  <conditionalFormatting sqref="Z158:AM158">
    <cfRule type="expression" dxfId="290" priority="66">
      <formula>AND(Z158="",BA157=1)</formula>
    </cfRule>
  </conditionalFormatting>
  <conditionalFormatting sqref="J157:M157">
    <cfRule type="expression" dxfId="289" priority="65">
      <formula>OR(F157=2,F157=3)</formula>
    </cfRule>
  </conditionalFormatting>
  <conditionalFormatting sqref="I158:P158">
    <cfRule type="expression" dxfId="288" priority="64">
      <formula>OR(F157=2,F157=3)</formula>
    </cfRule>
  </conditionalFormatting>
  <conditionalFormatting sqref="Z160:AM160">
    <cfRule type="expression" dxfId="287" priority="63">
      <formula>AND(Z160="",BA159=1)</formula>
    </cfRule>
  </conditionalFormatting>
  <conditionalFormatting sqref="J159:M159">
    <cfRule type="expression" dxfId="286" priority="62">
      <formula>OR(F159=2,F159=3)</formula>
    </cfRule>
  </conditionalFormatting>
  <conditionalFormatting sqref="I160:P160">
    <cfRule type="expression" dxfId="285" priority="61">
      <formula>OR(F159=2,F159=3)</formula>
    </cfRule>
  </conditionalFormatting>
  <conditionalFormatting sqref="Z162:AM162">
    <cfRule type="expression" dxfId="284" priority="60">
      <formula>AND(Z162="",BA161=1)</formula>
    </cfRule>
  </conditionalFormatting>
  <conditionalFormatting sqref="J161:M161">
    <cfRule type="expression" dxfId="283" priority="59">
      <formula>OR(F161=2,F161=3)</formula>
    </cfRule>
  </conditionalFormatting>
  <conditionalFormatting sqref="I162:P162">
    <cfRule type="expression" dxfId="282" priority="58">
      <formula>OR(F161=2,F161=3)</formula>
    </cfRule>
  </conditionalFormatting>
  <conditionalFormatting sqref="Z164:AM164">
    <cfRule type="expression" dxfId="281" priority="57">
      <formula>AND(Z164="",BA163=1)</formula>
    </cfRule>
  </conditionalFormatting>
  <conditionalFormatting sqref="J163:M163">
    <cfRule type="expression" dxfId="280" priority="56">
      <formula>OR(F163=2,F163=3)</formula>
    </cfRule>
  </conditionalFormatting>
  <conditionalFormatting sqref="I164:P164">
    <cfRule type="expression" dxfId="279" priority="55">
      <formula>OR(F163=2,F163=3)</formula>
    </cfRule>
  </conditionalFormatting>
  <conditionalFormatting sqref="Z166:AM166">
    <cfRule type="expression" dxfId="278" priority="54">
      <formula>AND(Z166="",BA165=1)</formula>
    </cfRule>
  </conditionalFormatting>
  <conditionalFormatting sqref="J165:M165">
    <cfRule type="expression" dxfId="277" priority="53">
      <formula>OR(F165=2,F165=3)</formula>
    </cfRule>
  </conditionalFormatting>
  <conditionalFormatting sqref="I166:P166">
    <cfRule type="expression" dxfId="276" priority="52">
      <formula>OR(F165=2,F165=3)</formula>
    </cfRule>
  </conditionalFormatting>
  <conditionalFormatting sqref="Z168:AM168">
    <cfRule type="expression" dxfId="275" priority="51">
      <formula>AND(Z168="",BA167=1)</formula>
    </cfRule>
  </conditionalFormatting>
  <conditionalFormatting sqref="J167:M167">
    <cfRule type="expression" dxfId="274" priority="50">
      <formula>OR(F167=2,F167=3)</formula>
    </cfRule>
  </conditionalFormatting>
  <conditionalFormatting sqref="I168:P168">
    <cfRule type="expression" dxfId="273" priority="49">
      <formula>OR(F167=2,F167=3)</formula>
    </cfRule>
  </conditionalFormatting>
  <conditionalFormatting sqref="Z170:AM170">
    <cfRule type="expression" dxfId="272" priority="48">
      <formula>AND(Z170="",BA169=1)</formula>
    </cfRule>
  </conditionalFormatting>
  <conditionalFormatting sqref="J169:M169">
    <cfRule type="expression" dxfId="271" priority="47">
      <formula>OR(F169=2,F169=3)</formula>
    </cfRule>
  </conditionalFormatting>
  <conditionalFormatting sqref="I170:P170">
    <cfRule type="expression" dxfId="270" priority="46">
      <formula>OR(F169=2,F169=3)</formula>
    </cfRule>
  </conditionalFormatting>
  <conditionalFormatting sqref="Z56:AM56">
    <cfRule type="expression" dxfId="269" priority="45">
      <formula>AND(Z56="",BA55=1)</formula>
    </cfRule>
  </conditionalFormatting>
  <conditionalFormatting sqref="J55:M55">
    <cfRule type="expression" dxfId="268" priority="44">
      <formula>OR(F55=2,F55=3)</formula>
    </cfRule>
  </conditionalFormatting>
  <conditionalFormatting sqref="I56:P56">
    <cfRule type="expression" dxfId="267" priority="43">
      <formula>OR(F55=2,F55=3)</formula>
    </cfRule>
  </conditionalFormatting>
  <conditionalFormatting sqref="Z58:AM58">
    <cfRule type="expression" dxfId="266" priority="42">
      <formula>AND(Z58="",BA57=1)</formula>
    </cfRule>
  </conditionalFormatting>
  <conditionalFormatting sqref="J57:M57">
    <cfRule type="expression" dxfId="265" priority="41">
      <formula>OR(F57=2,F57=3)</formula>
    </cfRule>
  </conditionalFormatting>
  <conditionalFormatting sqref="I58:P58">
    <cfRule type="expression" dxfId="264" priority="40">
      <formula>OR(F57=2,F57=3)</formula>
    </cfRule>
  </conditionalFormatting>
  <conditionalFormatting sqref="Z60:AM60">
    <cfRule type="expression" dxfId="263" priority="39">
      <formula>AND(Z60="",BA59=1)</formula>
    </cfRule>
  </conditionalFormatting>
  <conditionalFormatting sqref="J59:M59">
    <cfRule type="expression" dxfId="262" priority="38">
      <formula>OR(F59=2,F59=3)</formula>
    </cfRule>
  </conditionalFormatting>
  <conditionalFormatting sqref="I60:P60">
    <cfRule type="expression" dxfId="261" priority="37">
      <formula>OR(F59=2,F59=3)</formula>
    </cfRule>
  </conditionalFormatting>
  <conditionalFormatting sqref="Z62:AM62">
    <cfRule type="expression" dxfId="260" priority="36">
      <formula>AND(Z62="",BA61=1)</formula>
    </cfRule>
  </conditionalFormatting>
  <conditionalFormatting sqref="J61:M61">
    <cfRule type="expression" dxfId="259" priority="35">
      <formula>OR(F61=2,F61=3)</formula>
    </cfRule>
  </conditionalFormatting>
  <conditionalFormatting sqref="I62:P62">
    <cfRule type="expression" dxfId="258" priority="34">
      <formula>OR(F61=2,F61=3)</formula>
    </cfRule>
  </conditionalFormatting>
  <conditionalFormatting sqref="Z64:AM64">
    <cfRule type="expression" dxfId="257" priority="33">
      <formula>AND(Z64="",BA63=1)</formula>
    </cfRule>
  </conditionalFormatting>
  <conditionalFormatting sqref="J63:M63">
    <cfRule type="expression" dxfId="256" priority="32">
      <formula>OR(F63=2,F63=3)</formula>
    </cfRule>
  </conditionalFormatting>
  <conditionalFormatting sqref="I64:P64">
    <cfRule type="expression" dxfId="255" priority="31">
      <formula>OR(F63=2,F63=3)</formula>
    </cfRule>
  </conditionalFormatting>
  <conditionalFormatting sqref="Z66:AM66">
    <cfRule type="expression" dxfId="254" priority="30">
      <formula>AND(Z66="",BA65=1)</formula>
    </cfRule>
  </conditionalFormatting>
  <conditionalFormatting sqref="J65:M65">
    <cfRule type="expression" dxfId="253" priority="29">
      <formula>OR(F65=2,F65=3)</formula>
    </cfRule>
  </conditionalFormatting>
  <conditionalFormatting sqref="I66:P66">
    <cfRule type="expression" dxfId="252" priority="28">
      <formula>OR(F65=2,F65=3)</formula>
    </cfRule>
  </conditionalFormatting>
  <conditionalFormatting sqref="Z68:AM68">
    <cfRule type="expression" dxfId="251" priority="27">
      <formula>AND(Z68="",BA67=1)</formula>
    </cfRule>
  </conditionalFormatting>
  <conditionalFormatting sqref="J67:M67">
    <cfRule type="expression" dxfId="250" priority="26">
      <formula>OR(F67=2,F67=3)</formula>
    </cfRule>
  </conditionalFormatting>
  <conditionalFormatting sqref="I68:P68">
    <cfRule type="expression" dxfId="249" priority="25">
      <formula>OR(F67=2,F67=3)</formula>
    </cfRule>
  </conditionalFormatting>
  <conditionalFormatting sqref="Z70:AM70">
    <cfRule type="expression" dxfId="248" priority="24">
      <formula>AND(Z70="",BA69=1)</formula>
    </cfRule>
  </conditionalFormatting>
  <conditionalFormatting sqref="J69:M69">
    <cfRule type="expression" dxfId="247" priority="23">
      <formula>OR(F69=2,F69=3)</formula>
    </cfRule>
  </conditionalFormatting>
  <conditionalFormatting sqref="I70:P70">
    <cfRule type="expression" dxfId="246" priority="22">
      <formula>OR(F69=2,F69=3)</formula>
    </cfRule>
  </conditionalFormatting>
  <conditionalFormatting sqref="Z72:AM72">
    <cfRule type="expression" dxfId="245" priority="21">
      <formula>AND(Z72="",BA71=1)</formula>
    </cfRule>
  </conditionalFormatting>
  <conditionalFormatting sqref="J71:M71">
    <cfRule type="expression" dxfId="244" priority="20">
      <formula>OR(F71=2,F71=3)</formula>
    </cfRule>
  </conditionalFormatting>
  <conditionalFormatting sqref="I72:P72">
    <cfRule type="expression" dxfId="243" priority="19">
      <formula>OR(F71=2,F71=3)</formula>
    </cfRule>
  </conditionalFormatting>
  <conditionalFormatting sqref="Z74:AM74">
    <cfRule type="expression" dxfId="242" priority="18">
      <formula>AND(Z74="",BA73=1)</formula>
    </cfRule>
  </conditionalFormatting>
  <conditionalFormatting sqref="J73:M73">
    <cfRule type="expression" dxfId="241" priority="17">
      <formula>OR(F73=2,F73=3)</formula>
    </cfRule>
  </conditionalFormatting>
  <conditionalFormatting sqref="I74:P74">
    <cfRule type="expression" dxfId="240" priority="16">
      <formula>OR(F73=2,F73=3)</formula>
    </cfRule>
  </conditionalFormatting>
  <conditionalFormatting sqref="Z76:AM76">
    <cfRule type="expression" dxfId="239" priority="15">
      <formula>AND(Z76="",BA75=1)</formula>
    </cfRule>
  </conditionalFormatting>
  <conditionalFormatting sqref="J75:M75">
    <cfRule type="expression" dxfId="238" priority="14">
      <formula>OR(F75=2,F75=3)</formula>
    </cfRule>
  </conditionalFormatting>
  <conditionalFormatting sqref="I76:P76">
    <cfRule type="expression" dxfId="237" priority="13">
      <formula>OR(F75=2,F75=3)</formula>
    </cfRule>
  </conditionalFormatting>
  <conditionalFormatting sqref="Z78:AM78">
    <cfRule type="expression" dxfId="236" priority="12">
      <formula>AND(Z78="",BA77=1)</formula>
    </cfRule>
  </conditionalFormatting>
  <conditionalFormatting sqref="J77:M77">
    <cfRule type="expression" dxfId="235" priority="11">
      <formula>OR(F77=2,F77=3)</formula>
    </cfRule>
  </conditionalFormatting>
  <conditionalFormatting sqref="I78:P78">
    <cfRule type="expression" dxfId="234" priority="10">
      <formula>OR(F77=2,F77=3)</formula>
    </cfRule>
  </conditionalFormatting>
  <conditionalFormatting sqref="Z80:AM80">
    <cfRule type="expression" dxfId="233" priority="9">
      <formula>AND(Z80="",BA79=1)</formula>
    </cfRule>
  </conditionalFormatting>
  <conditionalFormatting sqref="J79:M79">
    <cfRule type="expression" dxfId="232" priority="8">
      <formula>OR(F79=2,F79=3)</formula>
    </cfRule>
  </conditionalFormatting>
  <conditionalFormatting sqref="I80:P80">
    <cfRule type="expression" dxfId="231" priority="7">
      <formula>OR(F79=2,F79=3)</formula>
    </cfRule>
  </conditionalFormatting>
  <conditionalFormatting sqref="Z82:AM82">
    <cfRule type="expression" dxfId="230" priority="6">
      <formula>AND(Z82="",BA81=1)</formula>
    </cfRule>
  </conditionalFormatting>
  <conditionalFormatting sqref="J81:M81">
    <cfRule type="expression" dxfId="229" priority="5">
      <formula>OR(F81=2,F81=3)</formula>
    </cfRule>
  </conditionalFormatting>
  <conditionalFormatting sqref="I82:P82">
    <cfRule type="expression" dxfId="228" priority="4">
      <formula>OR(F81=2,F81=3)</formula>
    </cfRule>
  </conditionalFormatting>
  <conditionalFormatting sqref="Z84:AM84">
    <cfRule type="expression" dxfId="227" priority="3">
      <formula>AND(Z84="",BA83=1)</formula>
    </cfRule>
  </conditionalFormatting>
  <conditionalFormatting sqref="J83:M83">
    <cfRule type="expression" dxfId="226" priority="2">
      <formula>OR(F83=2,F83=3)</formula>
    </cfRule>
  </conditionalFormatting>
  <conditionalFormatting sqref="I84:P84">
    <cfRule type="expression" dxfId="225"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22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22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22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22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2200-000004000000}">
      <formula1>"1,2,3"</formula1>
    </dataValidation>
    <dataValidation type="whole" imeMode="off" allowBlank="1" showInputMessage="1" showErrorMessage="1" error="1~31までの数字をご入力ください。" sqref="B141:C170 B12:C41 B184:C213 B98:C127 B55:C84" xr:uid="{00000000-0002-0000-22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22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22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22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22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22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30</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30" t="s">
        <v>83</v>
      </c>
      <c r="BC4" s="129"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9" t="s">
        <v>99</v>
      </c>
      <c r="AV11" s="129" t="s">
        <v>106</v>
      </c>
      <c r="AW11" s="130" t="s">
        <v>105</v>
      </c>
      <c r="AX11" s="129" t="s">
        <v>101</v>
      </c>
      <c r="AY11" s="129" t="s">
        <v>103</v>
      </c>
      <c r="AZ11" s="129" t="s">
        <v>271</v>
      </c>
      <c r="BA11" s="129"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03001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03002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03003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03004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03005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03006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03007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03008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03009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03010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03011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03012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03013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03014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03015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8"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9" t="s">
        <v>99</v>
      </c>
      <c r="AV54" s="129" t="s">
        <v>106</v>
      </c>
      <c r="AW54" s="130" t="s">
        <v>105</v>
      </c>
      <c r="AX54" s="129" t="s">
        <v>101</v>
      </c>
      <c r="AY54" s="129" t="s">
        <v>103</v>
      </c>
      <c r="AZ54" s="129" t="s">
        <v>271</v>
      </c>
      <c r="BA54" s="129"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03016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03017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03018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03019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03020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03021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03022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03023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03024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03025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03026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03027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03028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03029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03030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8"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9" t="s">
        <v>99</v>
      </c>
      <c r="AV97" s="129" t="s">
        <v>106</v>
      </c>
      <c r="AW97" s="130" t="s">
        <v>105</v>
      </c>
      <c r="AX97" s="129" t="s">
        <v>101</v>
      </c>
      <c r="AY97" s="129" t="s">
        <v>103</v>
      </c>
      <c r="AZ97" s="129" t="s">
        <v>271</v>
      </c>
      <c r="BA97" s="129"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03031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03032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03033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03034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03035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03036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03037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03038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03039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03040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03041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03042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03043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03044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03045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8"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9" t="s">
        <v>99</v>
      </c>
      <c r="AV140" s="129" t="s">
        <v>106</v>
      </c>
      <c r="AW140" s="130" t="s">
        <v>105</v>
      </c>
      <c r="AX140" s="129" t="s">
        <v>101</v>
      </c>
      <c r="AY140" s="129" t="s">
        <v>103</v>
      </c>
      <c r="AZ140" s="129" t="s">
        <v>271</v>
      </c>
      <c r="BA140" s="129"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03046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03047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03048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03049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03050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03051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03052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03053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03054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03055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03056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03057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03058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03059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03060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8"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9" t="s">
        <v>99</v>
      </c>
      <c r="AV183" s="129" t="s">
        <v>106</v>
      </c>
      <c r="AW183" s="130" t="s">
        <v>105</v>
      </c>
      <c r="AX183" s="129" t="s">
        <v>101</v>
      </c>
      <c r="AY183" s="129" t="s">
        <v>103</v>
      </c>
      <c r="AZ183" s="129" t="s">
        <v>271</v>
      </c>
      <c r="BA183" s="129"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03061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03062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03063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03064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03065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03066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03067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03068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03069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03070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03071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03072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03073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03074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03075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8"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224" priority="225">
      <formula>AND(Z13="",BA12=1)</formula>
    </cfRule>
  </conditionalFormatting>
  <conditionalFormatting sqref="J12:M12">
    <cfRule type="expression" dxfId="223" priority="224">
      <formula>OR(F12=2,F12=3)</formula>
    </cfRule>
  </conditionalFormatting>
  <conditionalFormatting sqref="I13:P13">
    <cfRule type="expression" dxfId="222" priority="223">
      <formula>OR(F12=2,F12=3)</formula>
    </cfRule>
  </conditionalFormatting>
  <conditionalFormatting sqref="Z15:AM15">
    <cfRule type="expression" dxfId="221" priority="222">
      <formula>AND(Z15="",BA14=1)</formula>
    </cfRule>
  </conditionalFormatting>
  <conditionalFormatting sqref="J14:M14">
    <cfRule type="expression" dxfId="220" priority="221">
      <formula>OR(F14=2,F14=3)</formula>
    </cfRule>
  </conditionalFormatting>
  <conditionalFormatting sqref="I15:P15">
    <cfRule type="expression" dxfId="219" priority="220">
      <formula>OR(F14=2,F14=3)</formula>
    </cfRule>
  </conditionalFormatting>
  <conditionalFormatting sqref="Z17:AM17">
    <cfRule type="expression" dxfId="218" priority="219">
      <formula>AND(Z17="",BA16=1)</formula>
    </cfRule>
  </conditionalFormatting>
  <conditionalFormatting sqref="J16:M16">
    <cfRule type="expression" dxfId="217" priority="218">
      <formula>OR(F16=2,F16=3)</formula>
    </cfRule>
  </conditionalFormatting>
  <conditionalFormatting sqref="I17:P17">
    <cfRule type="expression" dxfId="216" priority="217">
      <formula>OR(F16=2,F16=3)</formula>
    </cfRule>
  </conditionalFormatting>
  <conditionalFormatting sqref="Z19:AM19">
    <cfRule type="expression" dxfId="215" priority="216">
      <formula>AND(Z19="",BA18=1)</formula>
    </cfRule>
  </conditionalFormatting>
  <conditionalFormatting sqref="J18:M18">
    <cfRule type="expression" dxfId="214" priority="215">
      <formula>OR(F18=2,F18=3)</formula>
    </cfRule>
  </conditionalFormatting>
  <conditionalFormatting sqref="I19:P19">
    <cfRule type="expression" dxfId="213" priority="214">
      <formula>OR(F18=2,F18=3)</formula>
    </cfRule>
  </conditionalFormatting>
  <conditionalFormatting sqref="Z21:AM21">
    <cfRule type="expression" dxfId="212" priority="213">
      <formula>AND(Z21="",BA20=1)</formula>
    </cfRule>
  </conditionalFormatting>
  <conditionalFormatting sqref="J20:M20">
    <cfRule type="expression" dxfId="211" priority="212">
      <formula>OR(F20=2,F20=3)</formula>
    </cfRule>
  </conditionalFormatting>
  <conditionalFormatting sqref="I21:P21">
    <cfRule type="expression" dxfId="210" priority="211">
      <formula>OR(F20=2,F20=3)</formula>
    </cfRule>
  </conditionalFormatting>
  <conditionalFormatting sqref="Z23:AM23">
    <cfRule type="expression" dxfId="209" priority="210">
      <formula>AND(Z23="",BA22=1)</formula>
    </cfRule>
  </conditionalFormatting>
  <conditionalFormatting sqref="J22:M22">
    <cfRule type="expression" dxfId="208" priority="209">
      <formula>OR(F22=2,F22=3)</formula>
    </cfRule>
  </conditionalFormatting>
  <conditionalFormatting sqref="I23:P23">
    <cfRule type="expression" dxfId="207" priority="208">
      <formula>OR(F22=2,F22=3)</formula>
    </cfRule>
  </conditionalFormatting>
  <conditionalFormatting sqref="Z25:AM25">
    <cfRule type="expression" dxfId="206" priority="207">
      <formula>AND(Z25="",BA24=1)</formula>
    </cfRule>
  </conditionalFormatting>
  <conditionalFormatting sqref="J24:M24">
    <cfRule type="expression" dxfId="205" priority="206">
      <formula>OR(F24=2,F24=3)</formula>
    </cfRule>
  </conditionalFormatting>
  <conditionalFormatting sqref="I25:P25">
    <cfRule type="expression" dxfId="204" priority="205">
      <formula>OR(F24=2,F24=3)</formula>
    </cfRule>
  </conditionalFormatting>
  <conditionalFormatting sqref="Z27:AM27">
    <cfRule type="expression" dxfId="203" priority="204">
      <formula>AND(Z27="",BA26=1)</formula>
    </cfRule>
  </conditionalFormatting>
  <conditionalFormatting sqref="J26:M26">
    <cfRule type="expression" dxfId="202" priority="203">
      <formula>OR(F26=2,F26=3)</formula>
    </cfRule>
  </conditionalFormatting>
  <conditionalFormatting sqref="I27:P27">
    <cfRule type="expression" dxfId="201" priority="202">
      <formula>OR(F26=2,F26=3)</formula>
    </cfRule>
  </conditionalFormatting>
  <conditionalFormatting sqref="Z29:AM29">
    <cfRule type="expression" dxfId="200" priority="201">
      <formula>AND(Z29="",BA28=1)</formula>
    </cfRule>
  </conditionalFormatting>
  <conditionalFormatting sqref="J28:M28">
    <cfRule type="expression" dxfId="199" priority="200">
      <formula>OR(F28=2,F28=3)</formula>
    </cfRule>
  </conditionalFormatting>
  <conditionalFormatting sqref="I29:P29">
    <cfRule type="expression" dxfId="198" priority="199">
      <formula>OR(F28=2,F28=3)</formula>
    </cfRule>
  </conditionalFormatting>
  <conditionalFormatting sqref="Z31:AM31">
    <cfRule type="expression" dxfId="197" priority="198">
      <formula>AND(Z31="",BA30=1)</formula>
    </cfRule>
  </conditionalFormatting>
  <conditionalFormatting sqref="J30:M30">
    <cfRule type="expression" dxfId="196" priority="197">
      <formula>OR(F30=2,F30=3)</formula>
    </cfRule>
  </conditionalFormatting>
  <conditionalFormatting sqref="I31:P31">
    <cfRule type="expression" dxfId="195" priority="196">
      <formula>OR(F30=2,F30=3)</formula>
    </cfRule>
  </conditionalFormatting>
  <conditionalFormatting sqref="Z33:AM33">
    <cfRule type="expression" dxfId="194" priority="195">
      <formula>AND(Z33="",BA32=1)</formula>
    </cfRule>
  </conditionalFormatting>
  <conditionalFormatting sqref="J32:M32">
    <cfRule type="expression" dxfId="193" priority="194">
      <formula>OR(F32=2,F32=3)</formula>
    </cfRule>
  </conditionalFormatting>
  <conditionalFormatting sqref="I33:P33">
    <cfRule type="expression" dxfId="192" priority="193">
      <formula>OR(F32=2,F32=3)</formula>
    </cfRule>
  </conditionalFormatting>
  <conditionalFormatting sqref="Z35:AM35">
    <cfRule type="expression" dxfId="191" priority="192">
      <formula>AND(Z35="",BA34=1)</formula>
    </cfRule>
  </conditionalFormatting>
  <conditionalFormatting sqref="J34:M34">
    <cfRule type="expression" dxfId="190" priority="191">
      <formula>OR(F34=2,F34=3)</formula>
    </cfRule>
  </conditionalFormatting>
  <conditionalFormatting sqref="I35:P35">
    <cfRule type="expression" dxfId="189" priority="190">
      <formula>OR(F34=2,F34=3)</formula>
    </cfRule>
  </conditionalFormatting>
  <conditionalFormatting sqref="Z37:AM37">
    <cfRule type="expression" dxfId="188" priority="189">
      <formula>AND(Z37="",BA36=1)</formula>
    </cfRule>
  </conditionalFormatting>
  <conditionalFormatting sqref="J36:M36">
    <cfRule type="expression" dxfId="187" priority="188">
      <formula>OR(F36=2,F36=3)</formula>
    </cfRule>
  </conditionalFormatting>
  <conditionalFormatting sqref="I37:P37">
    <cfRule type="expression" dxfId="186" priority="187">
      <formula>OR(F36=2,F36=3)</formula>
    </cfRule>
  </conditionalFormatting>
  <conditionalFormatting sqref="Z39:AM39">
    <cfRule type="expression" dxfId="185" priority="186">
      <formula>AND(Z39="",BA38=1)</formula>
    </cfRule>
  </conditionalFormatting>
  <conditionalFormatting sqref="J38:M38">
    <cfRule type="expression" dxfId="184" priority="185">
      <formula>OR(F38=2,F38=3)</formula>
    </cfRule>
  </conditionalFormatting>
  <conditionalFormatting sqref="I39:P39">
    <cfRule type="expression" dxfId="183" priority="184">
      <formula>OR(F38=2,F38=3)</formula>
    </cfRule>
  </conditionalFormatting>
  <conditionalFormatting sqref="Z41:AM41">
    <cfRule type="expression" dxfId="182" priority="183">
      <formula>AND(Z41="",BA40=1)</formula>
    </cfRule>
  </conditionalFormatting>
  <conditionalFormatting sqref="J40:M40">
    <cfRule type="expression" dxfId="181" priority="182">
      <formula>OR(F40=2,F40=3)</formula>
    </cfRule>
  </conditionalFormatting>
  <conditionalFormatting sqref="I41:P41">
    <cfRule type="expression" dxfId="180" priority="181">
      <formula>OR(F40=2,F40=3)</formula>
    </cfRule>
  </conditionalFormatting>
  <conditionalFormatting sqref="Z185:AM185">
    <cfRule type="expression" dxfId="179" priority="180">
      <formula>AND(Z185="",BA184=1)</formula>
    </cfRule>
  </conditionalFormatting>
  <conditionalFormatting sqref="J184:M184">
    <cfRule type="expression" dxfId="178" priority="179">
      <formula>OR(F184=2,F184=3)</formula>
    </cfRule>
  </conditionalFormatting>
  <conditionalFormatting sqref="I185:P185">
    <cfRule type="expression" dxfId="177" priority="178">
      <formula>OR(F184=2,F184=3)</formula>
    </cfRule>
  </conditionalFormatting>
  <conditionalFormatting sqref="Z187:AM187">
    <cfRule type="expression" dxfId="176" priority="177">
      <formula>AND(Z187="",BA186=1)</formula>
    </cfRule>
  </conditionalFormatting>
  <conditionalFormatting sqref="J186:M186">
    <cfRule type="expression" dxfId="175" priority="176">
      <formula>OR(F186=2,F186=3)</formula>
    </cfRule>
  </conditionalFormatting>
  <conditionalFormatting sqref="I187:P187">
    <cfRule type="expression" dxfId="174" priority="175">
      <formula>OR(F186=2,F186=3)</formula>
    </cfRule>
  </conditionalFormatting>
  <conditionalFormatting sqref="Z189:AM189">
    <cfRule type="expression" dxfId="173" priority="174">
      <formula>AND(Z189="",BA188=1)</formula>
    </cfRule>
  </conditionalFormatting>
  <conditionalFormatting sqref="J188:M188">
    <cfRule type="expression" dxfId="172" priority="173">
      <formula>OR(F188=2,F188=3)</formula>
    </cfRule>
  </conditionalFormatting>
  <conditionalFormatting sqref="I189:P189">
    <cfRule type="expression" dxfId="171" priority="172">
      <formula>OR(F188=2,F188=3)</formula>
    </cfRule>
  </conditionalFormatting>
  <conditionalFormatting sqref="Z191:AM191">
    <cfRule type="expression" dxfId="170" priority="171">
      <formula>AND(Z191="",BA190=1)</formula>
    </cfRule>
  </conditionalFormatting>
  <conditionalFormatting sqref="J190:M190">
    <cfRule type="expression" dxfId="169" priority="170">
      <formula>OR(F190=2,F190=3)</formula>
    </cfRule>
  </conditionalFormatting>
  <conditionalFormatting sqref="I191:P191">
    <cfRule type="expression" dxfId="168" priority="169">
      <formula>OR(F190=2,F190=3)</formula>
    </cfRule>
  </conditionalFormatting>
  <conditionalFormatting sqref="Z193:AM193">
    <cfRule type="expression" dxfId="167" priority="168">
      <formula>AND(Z193="",BA192=1)</formula>
    </cfRule>
  </conditionalFormatting>
  <conditionalFormatting sqref="J192:M192">
    <cfRule type="expression" dxfId="166" priority="167">
      <formula>OR(F192=2,F192=3)</formula>
    </cfRule>
  </conditionalFormatting>
  <conditionalFormatting sqref="I193:P193">
    <cfRule type="expression" dxfId="165" priority="166">
      <formula>OR(F192=2,F192=3)</formula>
    </cfRule>
  </conditionalFormatting>
  <conditionalFormatting sqref="Z195:AM195">
    <cfRule type="expression" dxfId="164" priority="165">
      <formula>AND(Z195="",BA194=1)</formula>
    </cfRule>
  </conditionalFormatting>
  <conditionalFormatting sqref="J194:M194">
    <cfRule type="expression" dxfId="163" priority="164">
      <formula>OR(F194=2,F194=3)</formula>
    </cfRule>
  </conditionalFormatting>
  <conditionalFormatting sqref="I195:P195">
    <cfRule type="expression" dxfId="162" priority="163">
      <formula>OR(F194=2,F194=3)</formula>
    </cfRule>
  </conditionalFormatting>
  <conditionalFormatting sqref="Z197:AM197">
    <cfRule type="expression" dxfId="161" priority="162">
      <formula>AND(Z197="",BA196=1)</formula>
    </cfRule>
  </conditionalFormatting>
  <conditionalFormatting sqref="J196:M196">
    <cfRule type="expression" dxfId="160" priority="161">
      <formula>OR(F196=2,F196=3)</formula>
    </cfRule>
  </conditionalFormatting>
  <conditionalFormatting sqref="I197:P197">
    <cfRule type="expression" dxfId="159" priority="160">
      <formula>OR(F196=2,F196=3)</formula>
    </cfRule>
  </conditionalFormatting>
  <conditionalFormatting sqref="Z199:AM199">
    <cfRule type="expression" dxfId="158" priority="159">
      <formula>AND(Z199="",BA198=1)</formula>
    </cfRule>
  </conditionalFormatting>
  <conditionalFormatting sqref="J198:M198">
    <cfRule type="expression" dxfId="157" priority="158">
      <formula>OR(F198=2,F198=3)</formula>
    </cfRule>
  </conditionalFormatting>
  <conditionalFormatting sqref="I199:P199">
    <cfRule type="expression" dxfId="156" priority="157">
      <formula>OR(F198=2,F198=3)</formula>
    </cfRule>
  </conditionalFormatting>
  <conditionalFormatting sqref="Z201:AM201">
    <cfRule type="expression" dxfId="155" priority="156">
      <formula>AND(Z201="",BA200=1)</formula>
    </cfRule>
  </conditionalFormatting>
  <conditionalFormatting sqref="J200:M200">
    <cfRule type="expression" dxfId="154" priority="155">
      <formula>OR(F200=2,F200=3)</formula>
    </cfRule>
  </conditionalFormatting>
  <conditionalFormatting sqref="I201:P201">
    <cfRule type="expression" dxfId="153" priority="154">
      <formula>OR(F200=2,F200=3)</formula>
    </cfRule>
  </conditionalFormatting>
  <conditionalFormatting sqref="Z203:AM203">
    <cfRule type="expression" dxfId="152" priority="153">
      <formula>AND(Z203="",BA202=1)</formula>
    </cfRule>
  </conditionalFormatting>
  <conditionalFormatting sqref="J202:M202">
    <cfRule type="expression" dxfId="151" priority="152">
      <formula>OR(F202=2,F202=3)</formula>
    </cfRule>
  </conditionalFormatting>
  <conditionalFormatting sqref="I203:P203">
    <cfRule type="expression" dxfId="150" priority="151">
      <formula>OR(F202=2,F202=3)</formula>
    </cfRule>
  </conditionalFormatting>
  <conditionalFormatting sqref="Z205:AM205">
    <cfRule type="expression" dxfId="149" priority="150">
      <formula>AND(Z205="",BA204=1)</formula>
    </cfRule>
  </conditionalFormatting>
  <conditionalFormatting sqref="J204:M204">
    <cfRule type="expression" dxfId="148" priority="149">
      <formula>OR(F204=2,F204=3)</formula>
    </cfRule>
  </conditionalFormatting>
  <conditionalFormatting sqref="I205:P205">
    <cfRule type="expression" dxfId="147" priority="148">
      <formula>OR(F204=2,F204=3)</formula>
    </cfRule>
  </conditionalFormatting>
  <conditionalFormatting sqref="Z207:AM207">
    <cfRule type="expression" dxfId="146" priority="147">
      <formula>AND(Z207="",BA206=1)</formula>
    </cfRule>
  </conditionalFormatting>
  <conditionalFormatting sqref="J206:M206">
    <cfRule type="expression" dxfId="145" priority="146">
      <formula>OR(F206=2,F206=3)</formula>
    </cfRule>
  </conditionalFormatting>
  <conditionalFormatting sqref="I207:P207">
    <cfRule type="expression" dxfId="144" priority="145">
      <formula>OR(F206=2,F206=3)</formula>
    </cfRule>
  </conditionalFormatting>
  <conditionalFormatting sqref="Z209:AM209">
    <cfRule type="expression" dxfId="143" priority="144">
      <formula>AND(Z209="",BA208=1)</formula>
    </cfRule>
  </conditionalFormatting>
  <conditionalFormatting sqref="J208:M208">
    <cfRule type="expression" dxfId="142" priority="143">
      <formula>OR(F208=2,F208=3)</formula>
    </cfRule>
  </conditionalFormatting>
  <conditionalFormatting sqref="I209:P209">
    <cfRule type="expression" dxfId="141" priority="142">
      <formula>OR(F208=2,F208=3)</formula>
    </cfRule>
  </conditionalFormatting>
  <conditionalFormatting sqref="Z211:AM211">
    <cfRule type="expression" dxfId="140" priority="141">
      <formula>AND(Z211="",BA210=1)</formula>
    </cfRule>
  </conditionalFormatting>
  <conditionalFormatting sqref="J210:M210">
    <cfRule type="expression" dxfId="139" priority="140">
      <formula>OR(F210=2,F210=3)</formula>
    </cfRule>
  </conditionalFormatting>
  <conditionalFormatting sqref="I211:P211">
    <cfRule type="expression" dxfId="138" priority="139">
      <formula>OR(F210=2,F210=3)</formula>
    </cfRule>
  </conditionalFormatting>
  <conditionalFormatting sqref="Z213:AM213">
    <cfRule type="expression" dxfId="137" priority="138">
      <formula>AND(Z213="",BA212=1)</formula>
    </cfRule>
  </conditionalFormatting>
  <conditionalFormatting sqref="J212:M212">
    <cfRule type="expression" dxfId="136" priority="137">
      <formula>OR(F212=2,F212=3)</formula>
    </cfRule>
  </conditionalFormatting>
  <conditionalFormatting sqref="I213:P213">
    <cfRule type="expression" dxfId="135" priority="136">
      <formula>OR(F212=2,F212=3)</formula>
    </cfRule>
  </conditionalFormatting>
  <conditionalFormatting sqref="Z99:AM99">
    <cfRule type="expression" dxfId="134" priority="135">
      <formula>AND(Z99="",BA98=1)</formula>
    </cfRule>
  </conditionalFormatting>
  <conditionalFormatting sqref="J98:M98">
    <cfRule type="expression" dxfId="133" priority="134">
      <formula>OR(F98=2,F98=3)</formula>
    </cfRule>
  </conditionalFormatting>
  <conditionalFormatting sqref="I99:P99">
    <cfRule type="expression" dxfId="132" priority="133">
      <formula>OR(F98=2,F98=3)</formula>
    </cfRule>
  </conditionalFormatting>
  <conditionalFormatting sqref="Z101:AM101">
    <cfRule type="expression" dxfId="131" priority="132">
      <formula>AND(Z101="",BA100=1)</formula>
    </cfRule>
  </conditionalFormatting>
  <conditionalFormatting sqref="J100:M100">
    <cfRule type="expression" dxfId="130" priority="131">
      <formula>OR(F100=2,F100=3)</formula>
    </cfRule>
  </conditionalFormatting>
  <conditionalFormatting sqref="I101:P101">
    <cfRule type="expression" dxfId="129" priority="130">
      <formula>OR(F100=2,F100=3)</formula>
    </cfRule>
  </conditionalFormatting>
  <conditionalFormatting sqref="Z103:AM103">
    <cfRule type="expression" dxfId="128" priority="129">
      <formula>AND(Z103="",BA102=1)</formula>
    </cfRule>
  </conditionalFormatting>
  <conditionalFormatting sqref="J102:M102">
    <cfRule type="expression" dxfId="127" priority="128">
      <formula>OR(F102=2,F102=3)</formula>
    </cfRule>
  </conditionalFormatting>
  <conditionalFormatting sqref="I103:P103">
    <cfRule type="expression" dxfId="126" priority="127">
      <formula>OR(F102=2,F102=3)</formula>
    </cfRule>
  </conditionalFormatting>
  <conditionalFormatting sqref="Z105:AM105">
    <cfRule type="expression" dxfId="125" priority="126">
      <formula>AND(Z105="",BA104=1)</formula>
    </cfRule>
  </conditionalFormatting>
  <conditionalFormatting sqref="J104:M104">
    <cfRule type="expression" dxfId="124" priority="125">
      <formula>OR(F104=2,F104=3)</formula>
    </cfRule>
  </conditionalFormatting>
  <conditionalFormatting sqref="I105:P105">
    <cfRule type="expression" dxfId="123" priority="124">
      <formula>OR(F104=2,F104=3)</formula>
    </cfRule>
  </conditionalFormatting>
  <conditionalFormatting sqref="Z107:AM107">
    <cfRule type="expression" dxfId="122" priority="123">
      <formula>AND(Z107="",BA106=1)</formula>
    </cfRule>
  </conditionalFormatting>
  <conditionalFormatting sqref="J106:M106">
    <cfRule type="expression" dxfId="121" priority="122">
      <formula>OR(F106=2,F106=3)</formula>
    </cfRule>
  </conditionalFormatting>
  <conditionalFormatting sqref="I107:P107">
    <cfRule type="expression" dxfId="120" priority="121">
      <formula>OR(F106=2,F106=3)</formula>
    </cfRule>
  </conditionalFormatting>
  <conditionalFormatting sqref="Z109:AM109">
    <cfRule type="expression" dxfId="119" priority="120">
      <formula>AND(Z109="",BA108=1)</formula>
    </cfRule>
  </conditionalFormatting>
  <conditionalFormatting sqref="J108:M108">
    <cfRule type="expression" dxfId="118" priority="119">
      <formula>OR(F108=2,F108=3)</formula>
    </cfRule>
  </conditionalFormatting>
  <conditionalFormatting sqref="I109:P109">
    <cfRule type="expression" dxfId="117" priority="118">
      <formula>OR(F108=2,F108=3)</formula>
    </cfRule>
  </conditionalFormatting>
  <conditionalFormatting sqref="Z111:AM111">
    <cfRule type="expression" dxfId="116" priority="117">
      <formula>AND(Z111="",BA110=1)</formula>
    </cfRule>
  </conditionalFormatting>
  <conditionalFormatting sqref="J110:M110">
    <cfRule type="expression" dxfId="115" priority="116">
      <formula>OR(F110=2,F110=3)</formula>
    </cfRule>
  </conditionalFormatting>
  <conditionalFormatting sqref="I111:P111">
    <cfRule type="expression" dxfId="114" priority="115">
      <formula>OR(F110=2,F110=3)</formula>
    </cfRule>
  </conditionalFormatting>
  <conditionalFormatting sqref="Z113:AM113">
    <cfRule type="expression" dxfId="113" priority="114">
      <formula>AND(Z113="",BA112=1)</formula>
    </cfRule>
  </conditionalFormatting>
  <conditionalFormatting sqref="J112:M112">
    <cfRule type="expression" dxfId="112" priority="113">
      <formula>OR(F112=2,F112=3)</formula>
    </cfRule>
  </conditionalFormatting>
  <conditionalFormatting sqref="I113:P113">
    <cfRule type="expression" dxfId="111" priority="112">
      <formula>OR(F112=2,F112=3)</formula>
    </cfRule>
  </conditionalFormatting>
  <conditionalFormatting sqref="Z115:AM115">
    <cfRule type="expression" dxfId="110" priority="111">
      <formula>AND(Z115="",BA114=1)</formula>
    </cfRule>
  </conditionalFormatting>
  <conditionalFormatting sqref="J114:M114">
    <cfRule type="expression" dxfId="109" priority="110">
      <formula>OR(F114=2,F114=3)</formula>
    </cfRule>
  </conditionalFormatting>
  <conditionalFormatting sqref="I115:P115">
    <cfRule type="expression" dxfId="108" priority="109">
      <formula>OR(F114=2,F114=3)</formula>
    </cfRule>
  </conditionalFormatting>
  <conditionalFormatting sqref="Z117:AM117">
    <cfRule type="expression" dxfId="107" priority="108">
      <formula>AND(Z117="",BA116=1)</formula>
    </cfRule>
  </conditionalFormatting>
  <conditionalFormatting sqref="J116:M116">
    <cfRule type="expression" dxfId="106" priority="107">
      <formula>OR(F116=2,F116=3)</formula>
    </cfRule>
  </conditionalFormatting>
  <conditionalFormatting sqref="I117:P117">
    <cfRule type="expression" dxfId="105" priority="106">
      <formula>OR(F116=2,F116=3)</formula>
    </cfRule>
  </conditionalFormatting>
  <conditionalFormatting sqref="Z119:AM119">
    <cfRule type="expression" dxfId="104" priority="105">
      <formula>AND(Z119="",BA118=1)</formula>
    </cfRule>
  </conditionalFormatting>
  <conditionalFormatting sqref="J118:M118">
    <cfRule type="expression" dxfId="103" priority="104">
      <formula>OR(F118=2,F118=3)</formula>
    </cfRule>
  </conditionalFormatting>
  <conditionalFormatting sqref="I119:P119">
    <cfRule type="expression" dxfId="102" priority="103">
      <formula>OR(F118=2,F118=3)</formula>
    </cfRule>
  </conditionalFormatting>
  <conditionalFormatting sqref="Z121:AM121">
    <cfRule type="expression" dxfId="101" priority="102">
      <formula>AND(Z121="",BA120=1)</formula>
    </cfRule>
  </conditionalFormatting>
  <conditionalFormatting sqref="J120:M120">
    <cfRule type="expression" dxfId="100" priority="101">
      <formula>OR(F120=2,F120=3)</formula>
    </cfRule>
  </conditionalFormatting>
  <conditionalFormatting sqref="I121:P121">
    <cfRule type="expression" dxfId="99" priority="100">
      <formula>OR(F120=2,F120=3)</formula>
    </cfRule>
  </conditionalFormatting>
  <conditionalFormatting sqref="Z123:AM123">
    <cfRule type="expression" dxfId="98" priority="99">
      <formula>AND(Z123="",BA122=1)</formula>
    </cfRule>
  </conditionalFormatting>
  <conditionalFormatting sqref="J122:M122">
    <cfRule type="expression" dxfId="97" priority="98">
      <formula>OR(F122=2,F122=3)</formula>
    </cfRule>
  </conditionalFormatting>
  <conditionalFormatting sqref="I123:P123">
    <cfRule type="expression" dxfId="96" priority="97">
      <formula>OR(F122=2,F122=3)</formula>
    </cfRule>
  </conditionalFormatting>
  <conditionalFormatting sqref="Z125:AM125">
    <cfRule type="expression" dxfId="95" priority="96">
      <formula>AND(Z125="",BA124=1)</formula>
    </cfRule>
  </conditionalFormatting>
  <conditionalFormatting sqref="J124:M124">
    <cfRule type="expression" dxfId="94" priority="95">
      <formula>OR(F124=2,F124=3)</formula>
    </cfRule>
  </conditionalFormatting>
  <conditionalFormatting sqref="I125:P125">
    <cfRule type="expression" dxfId="93" priority="94">
      <formula>OR(F124=2,F124=3)</formula>
    </cfRule>
  </conditionalFormatting>
  <conditionalFormatting sqref="Z127:AM127">
    <cfRule type="expression" dxfId="92" priority="93">
      <formula>AND(Z127="",BA126=1)</formula>
    </cfRule>
  </conditionalFormatting>
  <conditionalFormatting sqref="J126:M126">
    <cfRule type="expression" dxfId="91" priority="92">
      <formula>OR(F126=2,F126=3)</formula>
    </cfRule>
  </conditionalFormatting>
  <conditionalFormatting sqref="I127:P127">
    <cfRule type="expression" dxfId="90" priority="91">
      <formula>OR(F126=2,F126=3)</formula>
    </cfRule>
  </conditionalFormatting>
  <conditionalFormatting sqref="Z142:AM142">
    <cfRule type="expression" dxfId="89" priority="90">
      <formula>AND(Z142="",BA141=1)</formula>
    </cfRule>
  </conditionalFormatting>
  <conditionalFormatting sqref="J141:M141">
    <cfRule type="expression" dxfId="88" priority="89">
      <formula>OR(F141=2,F141=3)</formula>
    </cfRule>
  </conditionalFormatting>
  <conditionalFormatting sqref="I142:P142">
    <cfRule type="expression" dxfId="87" priority="88">
      <formula>OR(F141=2,F141=3)</formula>
    </cfRule>
  </conditionalFormatting>
  <conditionalFormatting sqref="Z144:AM144">
    <cfRule type="expression" dxfId="86" priority="87">
      <formula>AND(Z144="",BA143=1)</formula>
    </cfRule>
  </conditionalFormatting>
  <conditionalFormatting sqref="J143:M143">
    <cfRule type="expression" dxfId="85" priority="86">
      <formula>OR(F143=2,F143=3)</formula>
    </cfRule>
  </conditionalFormatting>
  <conditionalFormatting sqref="I144:P144">
    <cfRule type="expression" dxfId="84" priority="85">
      <formula>OR(F143=2,F143=3)</formula>
    </cfRule>
  </conditionalFormatting>
  <conditionalFormatting sqref="Z146:AM146">
    <cfRule type="expression" dxfId="83" priority="84">
      <formula>AND(Z146="",BA145=1)</formula>
    </cfRule>
  </conditionalFormatting>
  <conditionalFormatting sqref="J145:M145">
    <cfRule type="expression" dxfId="82" priority="83">
      <formula>OR(F145=2,F145=3)</formula>
    </cfRule>
  </conditionalFormatting>
  <conditionalFormatting sqref="I146:P146">
    <cfRule type="expression" dxfId="81" priority="82">
      <formula>OR(F145=2,F145=3)</formula>
    </cfRule>
  </conditionalFormatting>
  <conditionalFormatting sqref="Z148:AM148">
    <cfRule type="expression" dxfId="80" priority="81">
      <formula>AND(Z148="",BA147=1)</formula>
    </cfRule>
  </conditionalFormatting>
  <conditionalFormatting sqref="J147:M147">
    <cfRule type="expression" dxfId="79" priority="80">
      <formula>OR(F147=2,F147=3)</formula>
    </cfRule>
  </conditionalFormatting>
  <conditionalFormatting sqref="I148:P148">
    <cfRule type="expression" dxfId="78" priority="79">
      <formula>OR(F147=2,F147=3)</formula>
    </cfRule>
  </conditionalFormatting>
  <conditionalFormatting sqref="Z150:AM150">
    <cfRule type="expression" dxfId="77" priority="78">
      <formula>AND(Z150="",BA149=1)</formula>
    </cfRule>
  </conditionalFormatting>
  <conditionalFormatting sqref="J149:M149">
    <cfRule type="expression" dxfId="76" priority="77">
      <formula>OR(F149=2,F149=3)</formula>
    </cfRule>
  </conditionalFormatting>
  <conditionalFormatting sqref="I150:P150">
    <cfRule type="expression" dxfId="75" priority="76">
      <formula>OR(F149=2,F149=3)</formula>
    </cfRule>
  </conditionalFormatting>
  <conditionalFormatting sqref="Z152:AM152">
    <cfRule type="expression" dxfId="74" priority="75">
      <formula>AND(Z152="",BA151=1)</formula>
    </cfRule>
  </conditionalFormatting>
  <conditionalFormatting sqref="J151:M151">
    <cfRule type="expression" dxfId="73" priority="74">
      <formula>OR(F151=2,F151=3)</formula>
    </cfRule>
  </conditionalFormatting>
  <conditionalFormatting sqref="I152:P152">
    <cfRule type="expression" dxfId="72" priority="73">
      <formula>OR(F151=2,F151=3)</formula>
    </cfRule>
  </conditionalFormatting>
  <conditionalFormatting sqref="Z154:AM154">
    <cfRule type="expression" dxfId="71" priority="72">
      <formula>AND(Z154="",BA153=1)</formula>
    </cfRule>
  </conditionalFormatting>
  <conditionalFormatting sqref="J153:M153">
    <cfRule type="expression" dxfId="70" priority="71">
      <formula>OR(F153=2,F153=3)</formula>
    </cfRule>
  </conditionalFormatting>
  <conditionalFormatting sqref="I154:P154">
    <cfRule type="expression" dxfId="69" priority="70">
      <formula>OR(F153=2,F153=3)</formula>
    </cfRule>
  </conditionalFormatting>
  <conditionalFormatting sqref="Z156:AM156">
    <cfRule type="expression" dxfId="68" priority="69">
      <formula>AND(Z156="",BA155=1)</formula>
    </cfRule>
  </conditionalFormatting>
  <conditionalFormatting sqref="J155:M155">
    <cfRule type="expression" dxfId="67" priority="68">
      <formula>OR(F155=2,F155=3)</formula>
    </cfRule>
  </conditionalFormatting>
  <conditionalFormatting sqref="I156:P156">
    <cfRule type="expression" dxfId="66" priority="67">
      <formula>OR(F155=2,F155=3)</formula>
    </cfRule>
  </conditionalFormatting>
  <conditionalFormatting sqref="Z158:AM158">
    <cfRule type="expression" dxfId="65" priority="66">
      <formula>AND(Z158="",BA157=1)</formula>
    </cfRule>
  </conditionalFormatting>
  <conditionalFormatting sqref="J157:M157">
    <cfRule type="expression" dxfId="64" priority="65">
      <formula>OR(F157=2,F157=3)</formula>
    </cfRule>
  </conditionalFormatting>
  <conditionalFormatting sqref="I158:P158">
    <cfRule type="expression" dxfId="63" priority="64">
      <formula>OR(F157=2,F157=3)</formula>
    </cfRule>
  </conditionalFormatting>
  <conditionalFormatting sqref="Z160:AM160">
    <cfRule type="expression" dxfId="62" priority="63">
      <formula>AND(Z160="",BA159=1)</formula>
    </cfRule>
  </conditionalFormatting>
  <conditionalFormatting sqref="J159:M159">
    <cfRule type="expression" dxfId="61" priority="62">
      <formula>OR(F159=2,F159=3)</formula>
    </cfRule>
  </conditionalFormatting>
  <conditionalFormatting sqref="I160:P160">
    <cfRule type="expression" dxfId="60" priority="61">
      <formula>OR(F159=2,F159=3)</formula>
    </cfRule>
  </conditionalFormatting>
  <conditionalFormatting sqref="Z162:AM162">
    <cfRule type="expression" dxfId="59" priority="60">
      <formula>AND(Z162="",BA161=1)</formula>
    </cfRule>
  </conditionalFormatting>
  <conditionalFormatting sqref="J161:M161">
    <cfRule type="expression" dxfId="58" priority="59">
      <formula>OR(F161=2,F161=3)</formula>
    </cfRule>
  </conditionalFormatting>
  <conditionalFormatting sqref="I162:P162">
    <cfRule type="expression" dxfId="57" priority="58">
      <formula>OR(F161=2,F161=3)</formula>
    </cfRule>
  </conditionalFormatting>
  <conditionalFormatting sqref="Z164:AM164">
    <cfRule type="expression" dxfId="56" priority="57">
      <formula>AND(Z164="",BA163=1)</formula>
    </cfRule>
  </conditionalFormatting>
  <conditionalFormatting sqref="J163:M163">
    <cfRule type="expression" dxfId="55" priority="56">
      <formula>OR(F163=2,F163=3)</formula>
    </cfRule>
  </conditionalFormatting>
  <conditionalFormatting sqref="I164:P164">
    <cfRule type="expression" dxfId="54" priority="55">
      <formula>OR(F163=2,F163=3)</formula>
    </cfRule>
  </conditionalFormatting>
  <conditionalFormatting sqref="Z166:AM166">
    <cfRule type="expression" dxfId="53" priority="54">
      <formula>AND(Z166="",BA165=1)</formula>
    </cfRule>
  </conditionalFormatting>
  <conditionalFormatting sqref="J165:M165">
    <cfRule type="expression" dxfId="52" priority="53">
      <formula>OR(F165=2,F165=3)</formula>
    </cfRule>
  </conditionalFormatting>
  <conditionalFormatting sqref="I166:P166">
    <cfRule type="expression" dxfId="51" priority="52">
      <formula>OR(F165=2,F165=3)</formula>
    </cfRule>
  </conditionalFormatting>
  <conditionalFormatting sqref="Z168:AM168">
    <cfRule type="expression" dxfId="50" priority="51">
      <formula>AND(Z168="",BA167=1)</formula>
    </cfRule>
  </conditionalFormatting>
  <conditionalFormatting sqref="J167:M167">
    <cfRule type="expression" dxfId="49" priority="50">
      <formula>OR(F167=2,F167=3)</formula>
    </cfRule>
  </conditionalFormatting>
  <conditionalFormatting sqref="I168:P168">
    <cfRule type="expression" dxfId="48" priority="49">
      <formula>OR(F167=2,F167=3)</formula>
    </cfRule>
  </conditionalFormatting>
  <conditionalFormatting sqref="Z170:AM170">
    <cfRule type="expression" dxfId="47" priority="48">
      <formula>AND(Z170="",BA169=1)</formula>
    </cfRule>
  </conditionalFormatting>
  <conditionalFormatting sqref="J169:M169">
    <cfRule type="expression" dxfId="46" priority="47">
      <formula>OR(F169=2,F169=3)</formula>
    </cfRule>
  </conditionalFormatting>
  <conditionalFormatting sqref="I170:P170">
    <cfRule type="expression" dxfId="45" priority="46">
      <formula>OR(F169=2,F169=3)</formula>
    </cfRule>
  </conditionalFormatting>
  <conditionalFormatting sqref="Z56:AM56">
    <cfRule type="expression" dxfId="44" priority="45">
      <formula>AND(Z56="",BA55=1)</formula>
    </cfRule>
  </conditionalFormatting>
  <conditionalFormatting sqref="J55:M55">
    <cfRule type="expression" dxfId="43" priority="44">
      <formula>OR(F55=2,F55=3)</formula>
    </cfRule>
  </conditionalFormatting>
  <conditionalFormatting sqref="I56:P56">
    <cfRule type="expression" dxfId="42" priority="43">
      <formula>OR(F55=2,F55=3)</formula>
    </cfRule>
  </conditionalFormatting>
  <conditionalFormatting sqref="Z58:AM58">
    <cfRule type="expression" dxfId="41" priority="42">
      <formula>AND(Z58="",BA57=1)</formula>
    </cfRule>
  </conditionalFormatting>
  <conditionalFormatting sqref="J57:M57">
    <cfRule type="expression" dxfId="40" priority="41">
      <formula>OR(F57=2,F57=3)</formula>
    </cfRule>
  </conditionalFormatting>
  <conditionalFormatting sqref="I58:P58">
    <cfRule type="expression" dxfId="39" priority="40">
      <formula>OR(F57=2,F57=3)</formula>
    </cfRule>
  </conditionalFormatting>
  <conditionalFormatting sqref="Z60:AM60">
    <cfRule type="expression" dxfId="38" priority="39">
      <formula>AND(Z60="",BA59=1)</formula>
    </cfRule>
  </conditionalFormatting>
  <conditionalFormatting sqref="J59:M59">
    <cfRule type="expression" dxfId="37" priority="38">
      <formula>OR(F59=2,F59=3)</formula>
    </cfRule>
  </conditionalFormatting>
  <conditionalFormatting sqref="I60:P60">
    <cfRule type="expression" dxfId="36" priority="37">
      <formula>OR(F59=2,F59=3)</formula>
    </cfRule>
  </conditionalFormatting>
  <conditionalFormatting sqref="Z62:AM62">
    <cfRule type="expression" dxfId="35" priority="36">
      <formula>AND(Z62="",BA61=1)</formula>
    </cfRule>
  </conditionalFormatting>
  <conditionalFormatting sqref="J61:M61">
    <cfRule type="expression" dxfId="34" priority="35">
      <formula>OR(F61=2,F61=3)</formula>
    </cfRule>
  </conditionalFormatting>
  <conditionalFormatting sqref="I62:P62">
    <cfRule type="expression" dxfId="33" priority="34">
      <formula>OR(F61=2,F61=3)</formula>
    </cfRule>
  </conditionalFormatting>
  <conditionalFormatting sqref="Z64:AM64">
    <cfRule type="expression" dxfId="32" priority="33">
      <formula>AND(Z64="",BA63=1)</formula>
    </cfRule>
  </conditionalFormatting>
  <conditionalFormatting sqref="J63:M63">
    <cfRule type="expression" dxfId="31" priority="32">
      <formula>OR(F63=2,F63=3)</formula>
    </cfRule>
  </conditionalFormatting>
  <conditionalFormatting sqref="I64:P64">
    <cfRule type="expression" dxfId="30" priority="31">
      <formula>OR(F63=2,F63=3)</formula>
    </cfRule>
  </conditionalFormatting>
  <conditionalFormatting sqref="Z66:AM66">
    <cfRule type="expression" dxfId="29" priority="30">
      <formula>AND(Z66="",BA65=1)</formula>
    </cfRule>
  </conditionalFormatting>
  <conditionalFormatting sqref="J65:M65">
    <cfRule type="expression" dxfId="28" priority="29">
      <formula>OR(F65=2,F65=3)</formula>
    </cfRule>
  </conditionalFormatting>
  <conditionalFormatting sqref="I66:P66">
    <cfRule type="expression" dxfId="27" priority="28">
      <formula>OR(F65=2,F65=3)</formula>
    </cfRule>
  </conditionalFormatting>
  <conditionalFormatting sqref="Z68:AM68">
    <cfRule type="expression" dxfId="26" priority="27">
      <formula>AND(Z68="",BA67=1)</formula>
    </cfRule>
  </conditionalFormatting>
  <conditionalFormatting sqref="J67:M67">
    <cfRule type="expression" dxfId="25" priority="26">
      <formula>OR(F67=2,F67=3)</formula>
    </cfRule>
  </conditionalFormatting>
  <conditionalFormatting sqref="I68:P68">
    <cfRule type="expression" dxfId="24" priority="25">
      <formula>OR(F67=2,F67=3)</formula>
    </cfRule>
  </conditionalFormatting>
  <conditionalFormatting sqref="Z70:AM70">
    <cfRule type="expression" dxfId="23" priority="24">
      <formula>AND(Z70="",BA69=1)</formula>
    </cfRule>
  </conditionalFormatting>
  <conditionalFormatting sqref="J69:M69">
    <cfRule type="expression" dxfId="22" priority="23">
      <formula>OR(F69=2,F69=3)</formula>
    </cfRule>
  </conditionalFormatting>
  <conditionalFormatting sqref="I70:P70">
    <cfRule type="expression" dxfId="21" priority="22">
      <formula>OR(F69=2,F69=3)</formula>
    </cfRule>
  </conditionalFormatting>
  <conditionalFormatting sqref="Z72:AM72">
    <cfRule type="expression" dxfId="20" priority="21">
      <formula>AND(Z72="",BA71=1)</formula>
    </cfRule>
  </conditionalFormatting>
  <conditionalFormatting sqref="J71:M71">
    <cfRule type="expression" dxfId="19" priority="20">
      <formula>OR(F71=2,F71=3)</formula>
    </cfRule>
  </conditionalFormatting>
  <conditionalFormatting sqref="I72:P72">
    <cfRule type="expression" dxfId="18" priority="19">
      <formula>OR(F71=2,F71=3)</formula>
    </cfRule>
  </conditionalFormatting>
  <conditionalFormatting sqref="Z74:AM74">
    <cfRule type="expression" dxfId="17" priority="18">
      <formula>AND(Z74="",BA73=1)</formula>
    </cfRule>
  </conditionalFormatting>
  <conditionalFormatting sqref="J73:M73">
    <cfRule type="expression" dxfId="16" priority="17">
      <formula>OR(F73=2,F73=3)</formula>
    </cfRule>
  </conditionalFormatting>
  <conditionalFormatting sqref="I74:P74">
    <cfRule type="expression" dxfId="15" priority="16">
      <formula>OR(F73=2,F73=3)</formula>
    </cfRule>
  </conditionalFormatting>
  <conditionalFormatting sqref="Z76:AM76">
    <cfRule type="expression" dxfId="14" priority="15">
      <formula>AND(Z76="",BA75=1)</formula>
    </cfRule>
  </conditionalFormatting>
  <conditionalFormatting sqref="J75:M75">
    <cfRule type="expression" dxfId="13" priority="14">
      <formula>OR(F75=2,F75=3)</formula>
    </cfRule>
  </conditionalFormatting>
  <conditionalFormatting sqref="I76:P76">
    <cfRule type="expression" dxfId="12" priority="13">
      <formula>OR(F75=2,F75=3)</formula>
    </cfRule>
  </conditionalFormatting>
  <conditionalFormatting sqref="Z78:AM78">
    <cfRule type="expression" dxfId="11" priority="12">
      <formula>AND(Z78="",BA77=1)</formula>
    </cfRule>
  </conditionalFormatting>
  <conditionalFormatting sqref="J77:M77">
    <cfRule type="expression" dxfId="10" priority="11">
      <formula>OR(F77=2,F77=3)</formula>
    </cfRule>
  </conditionalFormatting>
  <conditionalFormatting sqref="I78:P78">
    <cfRule type="expression" dxfId="9" priority="10">
      <formula>OR(F77=2,F77=3)</formula>
    </cfRule>
  </conditionalFormatting>
  <conditionalFormatting sqref="Z80:AM80">
    <cfRule type="expression" dxfId="8" priority="9">
      <formula>AND(Z80="",BA79=1)</formula>
    </cfRule>
  </conditionalFormatting>
  <conditionalFormatting sqref="J79:M79">
    <cfRule type="expression" dxfId="7" priority="8">
      <formula>OR(F79=2,F79=3)</formula>
    </cfRule>
  </conditionalFormatting>
  <conditionalFormatting sqref="I80:P80">
    <cfRule type="expression" dxfId="6" priority="7">
      <formula>OR(F79=2,F79=3)</formula>
    </cfRule>
  </conditionalFormatting>
  <conditionalFormatting sqref="Z82:AM82">
    <cfRule type="expression" dxfId="5" priority="6">
      <formula>AND(Z82="",BA81=1)</formula>
    </cfRule>
  </conditionalFormatting>
  <conditionalFormatting sqref="J81:M81">
    <cfRule type="expression" dxfId="4" priority="5">
      <formula>OR(F81=2,F81=3)</formula>
    </cfRule>
  </conditionalFormatting>
  <conditionalFormatting sqref="I82:P82">
    <cfRule type="expression" dxfId="3" priority="4">
      <formula>OR(F81=2,F81=3)</formula>
    </cfRule>
  </conditionalFormatting>
  <conditionalFormatting sqref="Z84:AM84">
    <cfRule type="expression" dxfId="2" priority="3">
      <formula>AND(Z84="",BA83=1)</formula>
    </cfRule>
  </conditionalFormatting>
  <conditionalFormatting sqref="J83:M83">
    <cfRule type="expression" dxfId="1" priority="2">
      <formula>OR(F83=2,F83=3)</formula>
    </cfRule>
  </conditionalFormatting>
  <conditionalFormatting sqref="I84:P84">
    <cfRule type="expression" dxfId="0"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23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23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23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2300-000003000000}"/>
    <dataValidation type="whole" imeMode="off" allowBlank="1" showInputMessage="1" showErrorMessage="1" error="1~31までの数字をご入力ください。" sqref="B141:C170 B12:C41 B184:C213 B98:C127 B55:C84" xr:uid="{00000000-0002-0000-23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23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23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23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23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23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23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2" tint="-9.9978637043366805E-2"/>
  </sheetPr>
  <dimension ref="A1:A12"/>
  <sheetViews>
    <sheetView workbookViewId="0"/>
  </sheetViews>
  <sheetFormatPr defaultRowHeight="15" customHeight="1"/>
  <cols>
    <col min="1" max="1" width="25" style="3" bestFit="1" customWidth="1"/>
    <col min="2" max="16384" width="9" style="3"/>
  </cols>
  <sheetData>
    <row r="1" spans="1:1" ht="15" customHeight="1">
      <c r="A1" s="3" t="s">
        <v>334</v>
      </c>
    </row>
    <row r="2" spans="1:1" ht="15" customHeight="1">
      <c r="A2" s="3" t="s">
        <v>116</v>
      </c>
    </row>
    <row r="3" spans="1:1" ht="15" customHeight="1">
      <c r="A3" s="3" t="s">
        <v>107</v>
      </c>
    </row>
    <row r="4" spans="1:1" ht="15" customHeight="1">
      <c r="A4" s="3" t="s">
        <v>108</v>
      </c>
    </row>
    <row r="5" spans="1:1" ht="15" customHeight="1">
      <c r="A5" s="3" t="s">
        <v>109</v>
      </c>
    </row>
    <row r="6" spans="1:1" ht="15" customHeight="1">
      <c r="A6" s="3" t="s">
        <v>110</v>
      </c>
    </row>
    <row r="7" spans="1:1" ht="15" customHeight="1">
      <c r="A7" s="3" t="s">
        <v>111</v>
      </c>
    </row>
    <row r="8" spans="1:1" ht="15" customHeight="1">
      <c r="A8" s="3" t="s">
        <v>112</v>
      </c>
    </row>
    <row r="9" spans="1:1" ht="15" customHeight="1">
      <c r="A9" s="3" t="s">
        <v>113</v>
      </c>
    </row>
    <row r="10" spans="1:1" ht="15" customHeight="1">
      <c r="A10" s="3" t="s">
        <v>114</v>
      </c>
    </row>
    <row r="11" spans="1:1" ht="15" customHeight="1">
      <c r="A11" s="3" t="s">
        <v>345</v>
      </c>
    </row>
    <row r="12" spans="1:1" ht="15" customHeight="1">
      <c r="A12" s="3" t="s">
        <v>117</v>
      </c>
    </row>
  </sheetData>
  <sheetProtection algorithmName="SHA-512" hashValue="tSv93HWykYefszjhdYS5vRAGclUwCtFqkAh5qgtyLLOsa1GcmemhO9/kpNGA6KPkRv7VZywBIhiF+qDWDaEXWQ==" saltValue="MYhPDSW0xJJEabjIjns5QQ==" spinCount="100000" sheet="1" objects="1" scenarios="1" selectLockedCells="1"/>
  <phoneticPr fontId="2"/>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9.9978637043366805E-2"/>
  </sheetPr>
  <dimension ref="A1:B31"/>
  <sheetViews>
    <sheetView workbookViewId="0">
      <pane ySplit="1" topLeftCell="A2" activePane="bottomLeft" state="frozen"/>
      <selection pane="bottomLeft"/>
    </sheetView>
  </sheetViews>
  <sheetFormatPr defaultRowHeight="15" customHeight="1"/>
  <cols>
    <col min="1" max="1" width="7.125" style="40" bestFit="1" customWidth="1"/>
    <col min="2" max="2" width="9" style="40"/>
    <col min="3" max="16384" width="9" style="41"/>
  </cols>
  <sheetData>
    <row r="1" spans="1:2" s="40" customFormat="1" ht="15" customHeight="1">
      <c r="A1" s="68" t="s">
        <v>94</v>
      </c>
      <c r="B1" s="69" t="s">
        <v>71</v>
      </c>
    </row>
    <row r="2" spans="1:2" ht="15" customHeight="1">
      <c r="A2" s="40">
        <v>1</v>
      </c>
      <c r="B2" s="40" t="str">
        <f>IFERROR(INDEX(利用者情報!A:A,SMALL(利用者情報!$AD:$AD,ROW(B1))),"")</f>
        <v/>
      </c>
    </row>
    <row r="3" spans="1:2" ht="15" customHeight="1">
      <c r="A3" s="40">
        <v>2</v>
      </c>
      <c r="B3" s="40" t="str">
        <f>IFERROR(INDEX(利用者情報!A:A,SMALL(利用者情報!$AD:$AD,ROW(B2))),"")</f>
        <v/>
      </c>
    </row>
    <row r="4" spans="1:2" ht="15" customHeight="1">
      <c r="A4" s="40">
        <v>3</v>
      </c>
      <c r="B4" s="40" t="str">
        <f>IFERROR(INDEX(利用者情報!A:A,SMALL(利用者情報!$AD:$AD,ROW(B3))),"")</f>
        <v/>
      </c>
    </row>
    <row r="5" spans="1:2" ht="15" customHeight="1">
      <c r="A5" s="40">
        <v>4</v>
      </c>
      <c r="B5" s="40" t="str">
        <f>IFERROR(INDEX(利用者情報!A:A,SMALL(利用者情報!$AD:$AD,ROW(B4))),"")</f>
        <v/>
      </c>
    </row>
    <row r="6" spans="1:2" ht="15" customHeight="1">
      <c r="A6" s="40">
        <v>5</v>
      </c>
      <c r="B6" s="40" t="str">
        <f>IFERROR(INDEX(利用者情報!A:A,SMALL(利用者情報!$AD:$AD,ROW(B5))),"")</f>
        <v/>
      </c>
    </row>
    <row r="7" spans="1:2" ht="15" customHeight="1">
      <c r="A7" s="40">
        <v>6</v>
      </c>
      <c r="B7" s="40" t="str">
        <f>IFERROR(INDEX(利用者情報!A:A,SMALL(利用者情報!$AD:$AD,ROW(B6))),"")</f>
        <v/>
      </c>
    </row>
    <row r="8" spans="1:2" ht="15" customHeight="1">
      <c r="A8" s="40">
        <v>7</v>
      </c>
      <c r="B8" s="40" t="str">
        <f>IFERROR(INDEX(利用者情報!A:A,SMALL(利用者情報!$AD:$AD,ROW(B7))),"")</f>
        <v/>
      </c>
    </row>
    <row r="9" spans="1:2" ht="15" customHeight="1">
      <c r="A9" s="40">
        <v>8</v>
      </c>
      <c r="B9" s="40" t="str">
        <f>IFERROR(INDEX(利用者情報!A:A,SMALL(利用者情報!$AD:$AD,ROW(B8))),"")</f>
        <v/>
      </c>
    </row>
    <row r="10" spans="1:2" ht="15" customHeight="1">
      <c r="A10" s="40">
        <v>9</v>
      </c>
      <c r="B10" s="40" t="str">
        <f>IFERROR(INDEX(利用者情報!A:A,SMALL(利用者情報!$AD:$AD,ROW(B9))),"")</f>
        <v/>
      </c>
    </row>
    <row r="11" spans="1:2" ht="15" customHeight="1">
      <c r="A11" s="40">
        <v>10</v>
      </c>
      <c r="B11" s="40" t="str">
        <f>IFERROR(INDEX(利用者情報!A:A,SMALL(利用者情報!$AD:$AD,ROW(B10))),"")</f>
        <v/>
      </c>
    </row>
    <row r="12" spans="1:2" ht="15" customHeight="1">
      <c r="A12" s="40">
        <v>11</v>
      </c>
      <c r="B12" s="40" t="str">
        <f>IFERROR(INDEX(利用者情報!A:A,SMALL(利用者情報!$AD:$AD,ROW(B11))),"")</f>
        <v/>
      </c>
    </row>
    <row r="13" spans="1:2" ht="15" customHeight="1">
      <c r="A13" s="40">
        <v>12</v>
      </c>
      <c r="B13" s="40" t="str">
        <f>IFERROR(INDEX(利用者情報!A:A,SMALL(利用者情報!$AD:$AD,ROW(B12))),"")</f>
        <v/>
      </c>
    </row>
    <row r="14" spans="1:2" ht="15" customHeight="1">
      <c r="A14" s="40">
        <v>13</v>
      </c>
      <c r="B14" s="40" t="str">
        <f>IFERROR(INDEX(利用者情報!A:A,SMALL(利用者情報!$AD:$AD,ROW(B13))),"")</f>
        <v/>
      </c>
    </row>
    <row r="15" spans="1:2" ht="15" customHeight="1">
      <c r="A15" s="40">
        <v>14</v>
      </c>
      <c r="B15" s="40" t="str">
        <f>IFERROR(INDEX(利用者情報!A:A,SMALL(利用者情報!$AD:$AD,ROW(B14))),"")</f>
        <v/>
      </c>
    </row>
    <row r="16" spans="1:2" ht="15" customHeight="1">
      <c r="A16" s="40">
        <v>15</v>
      </c>
      <c r="B16" s="40" t="str">
        <f>IFERROR(INDEX(利用者情報!A:A,SMALL(利用者情報!$AD:$AD,ROW(B15))),"")</f>
        <v/>
      </c>
    </row>
    <row r="17" spans="1:2" ht="15" customHeight="1">
      <c r="A17" s="40">
        <v>16</v>
      </c>
      <c r="B17" s="40" t="str">
        <f>IFERROR(INDEX(利用者情報!A:A,SMALL(利用者情報!$AD:$AD,ROW(B16))),"")</f>
        <v/>
      </c>
    </row>
    <row r="18" spans="1:2" ht="15" customHeight="1">
      <c r="A18" s="40">
        <v>17</v>
      </c>
      <c r="B18" s="40" t="str">
        <f>IFERROR(INDEX(利用者情報!A:A,SMALL(利用者情報!$AD:$AD,ROW(B17))),"")</f>
        <v/>
      </c>
    </row>
    <row r="19" spans="1:2" ht="15" customHeight="1">
      <c r="A19" s="40">
        <v>18</v>
      </c>
      <c r="B19" s="40" t="str">
        <f>IFERROR(INDEX(利用者情報!A:A,SMALL(利用者情報!$AD:$AD,ROW(B18))),"")</f>
        <v/>
      </c>
    </row>
    <row r="20" spans="1:2" ht="15" customHeight="1">
      <c r="A20" s="40">
        <v>19</v>
      </c>
      <c r="B20" s="40" t="str">
        <f>IFERROR(INDEX(利用者情報!A:A,SMALL(利用者情報!$AD:$AD,ROW(B19))),"")</f>
        <v/>
      </c>
    </row>
    <row r="21" spans="1:2" ht="15" customHeight="1">
      <c r="A21" s="40">
        <v>20</v>
      </c>
      <c r="B21" s="40" t="str">
        <f>IFERROR(INDEX(利用者情報!A:A,SMALL(利用者情報!$AD:$AD,ROW(B20))),"")</f>
        <v/>
      </c>
    </row>
    <row r="22" spans="1:2" ht="15" customHeight="1">
      <c r="A22" s="40">
        <v>21</v>
      </c>
      <c r="B22" s="40" t="str">
        <f>IFERROR(INDEX(利用者情報!A:A,SMALL(利用者情報!$AD:$AD,ROW(B21))),"")</f>
        <v/>
      </c>
    </row>
    <row r="23" spans="1:2" ht="15" customHeight="1">
      <c r="A23" s="40">
        <v>22</v>
      </c>
      <c r="B23" s="40" t="str">
        <f>IFERROR(INDEX(利用者情報!A:A,SMALL(利用者情報!$AD:$AD,ROW(B22))),"")</f>
        <v/>
      </c>
    </row>
    <row r="24" spans="1:2" ht="15" customHeight="1">
      <c r="A24" s="40">
        <v>23</v>
      </c>
      <c r="B24" s="40" t="str">
        <f>IFERROR(INDEX(利用者情報!A:A,SMALL(利用者情報!$AD:$AD,ROW(B23))),"")</f>
        <v/>
      </c>
    </row>
    <row r="25" spans="1:2" ht="15" customHeight="1">
      <c r="A25" s="40">
        <v>24</v>
      </c>
      <c r="B25" s="40" t="str">
        <f>IFERROR(INDEX(利用者情報!A:A,SMALL(利用者情報!$AD:$AD,ROW(B24))),"")</f>
        <v/>
      </c>
    </row>
    <row r="26" spans="1:2" ht="15" customHeight="1">
      <c r="A26" s="40">
        <v>25</v>
      </c>
      <c r="B26" s="40" t="str">
        <f>IFERROR(INDEX(利用者情報!A:A,SMALL(利用者情報!$AD:$AD,ROW(B25))),"")</f>
        <v/>
      </c>
    </row>
    <row r="27" spans="1:2" ht="15" customHeight="1">
      <c r="A27" s="40">
        <v>26</v>
      </c>
      <c r="B27" s="40" t="str">
        <f>IFERROR(INDEX(利用者情報!A:A,SMALL(利用者情報!$AD:$AD,ROW(B26))),"")</f>
        <v/>
      </c>
    </row>
    <row r="28" spans="1:2" ht="15" customHeight="1">
      <c r="A28" s="40">
        <v>27</v>
      </c>
      <c r="B28" s="40" t="str">
        <f>IFERROR(INDEX(利用者情報!A:A,SMALL(利用者情報!$AD:$AD,ROW(B27))),"")</f>
        <v/>
      </c>
    </row>
    <row r="29" spans="1:2" ht="15" customHeight="1">
      <c r="A29" s="40">
        <v>28</v>
      </c>
      <c r="B29" s="40" t="str">
        <f>IFERROR(INDEX(利用者情報!A:A,SMALL(利用者情報!$AD:$AD,ROW(B28))),"")</f>
        <v/>
      </c>
    </row>
    <row r="30" spans="1:2" ht="15" customHeight="1">
      <c r="A30" s="40">
        <v>29</v>
      </c>
      <c r="B30" s="40" t="str">
        <f>IFERROR(INDEX(利用者情報!A:A,SMALL(利用者情報!$AD:$AD,ROW(B29))),"")</f>
        <v/>
      </c>
    </row>
    <row r="31" spans="1:2" ht="15" customHeight="1">
      <c r="A31" s="40">
        <v>30</v>
      </c>
      <c r="B31" s="40" t="str">
        <f>IFERROR(INDEX(利用者情報!A:A,SMALL(利用者情報!$AD:$AD,ROW(B30))),"")</f>
        <v/>
      </c>
    </row>
  </sheetData>
  <sheetProtection algorithmName="SHA-512" hashValue="N9YRZ2qvVdL8g+trpKek/SE/jsYUL/3+rzK+yTJnJK8h9m6bkd1oM9Im3kiYLF/kjw1M3/XFswvMdWaLCxRzdw==" saltValue="RoqpcvQIvwxjWwEWgjAlpg==" spinCount="100000" sheet="1" objects="1" scenarios="1" selectLockedCells="1"/>
  <phoneticPr fontId="2"/>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theme="2" tint="-9.9978637043366805E-2"/>
  </sheetPr>
  <dimension ref="A1:I146"/>
  <sheetViews>
    <sheetView workbookViewId="0">
      <pane ySplit="1" topLeftCell="A2" activePane="bottomLeft" state="frozen"/>
      <selection pane="bottomLeft"/>
    </sheetView>
  </sheetViews>
  <sheetFormatPr defaultRowHeight="15" customHeight="1"/>
  <cols>
    <col min="1" max="1" width="9.875" style="41" customWidth="1"/>
    <col min="2" max="2" width="36.125" style="41" customWidth="1"/>
    <col min="3" max="4" width="9.875" style="42" customWidth="1"/>
    <col min="5" max="5" width="9.875" style="41" bestFit="1" customWidth="1"/>
    <col min="6" max="6" width="10.625" style="43" customWidth="1"/>
    <col min="7" max="7" width="9" style="41"/>
    <col min="8" max="8" width="17.625" style="41" bestFit="1" customWidth="1"/>
    <col min="9" max="16384" width="9" style="41"/>
  </cols>
  <sheetData>
    <row r="1" spans="1:9" s="40" customFormat="1" ht="15" customHeight="1">
      <c r="A1" s="44" t="s">
        <v>101</v>
      </c>
      <c r="B1" s="44" t="s">
        <v>102</v>
      </c>
      <c r="C1" s="44" t="s">
        <v>75</v>
      </c>
      <c r="D1" s="45" t="s">
        <v>77</v>
      </c>
      <c r="E1" s="44" t="s">
        <v>74</v>
      </c>
      <c r="F1" s="46" t="s">
        <v>76</v>
      </c>
      <c r="H1" s="44" t="s">
        <v>100</v>
      </c>
      <c r="I1" s="44" t="s">
        <v>304</v>
      </c>
    </row>
    <row r="2" spans="1:9" ht="15" customHeight="1">
      <c r="A2" s="47">
        <v>11</v>
      </c>
      <c r="B2" s="47" t="s">
        <v>126</v>
      </c>
      <c r="C2" s="48">
        <v>0.5</v>
      </c>
      <c r="D2" s="48" t="str">
        <f>A2&amp;C2</f>
        <v>110.5</v>
      </c>
      <c r="E2" s="47">
        <v>1005</v>
      </c>
      <c r="F2" s="49">
        <v>2300</v>
      </c>
      <c r="H2" s="47">
        <v>10</v>
      </c>
      <c r="I2" s="47" t="s">
        <v>305</v>
      </c>
    </row>
    <row r="3" spans="1:9" ht="15" customHeight="1">
      <c r="A3" s="47">
        <v>11</v>
      </c>
      <c r="B3" s="47" t="s">
        <v>127</v>
      </c>
      <c r="C3" s="50">
        <v>1</v>
      </c>
      <c r="D3" s="48" t="str">
        <f t="shared" ref="D3:D66" si="0">A3&amp;C3</f>
        <v>111</v>
      </c>
      <c r="E3" s="47">
        <v>1010</v>
      </c>
      <c r="F3" s="49">
        <v>4000</v>
      </c>
    </row>
    <row r="4" spans="1:9" ht="15" customHeight="1">
      <c r="A4" s="47">
        <v>11</v>
      </c>
      <c r="B4" s="47" t="s">
        <v>128</v>
      </c>
      <c r="C4" s="48">
        <v>1.5</v>
      </c>
      <c r="D4" s="48" t="str">
        <f t="shared" si="0"/>
        <v>111.5</v>
      </c>
      <c r="E4" s="47">
        <v>1015</v>
      </c>
      <c r="F4" s="49">
        <v>5800</v>
      </c>
    </row>
    <row r="5" spans="1:9" ht="15" customHeight="1">
      <c r="A5" s="47">
        <v>11</v>
      </c>
      <c r="B5" s="47" t="s">
        <v>129</v>
      </c>
      <c r="C5" s="50">
        <v>2</v>
      </c>
      <c r="D5" s="48" t="str">
        <f t="shared" si="0"/>
        <v>112</v>
      </c>
      <c r="E5" s="47">
        <v>1020</v>
      </c>
      <c r="F5" s="49">
        <v>6600</v>
      </c>
    </row>
    <row r="6" spans="1:9" ht="15" customHeight="1">
      <c r="A6" s="47">
        <v>11</v>
      </c>
      <c r="B6" s="47" t="s">
        <v>130</v>
      </c>
      <c r="C6" s="48">
        <v>2.5</v>
      </c>
      <c r="D6" s="48" t="str">
        <f t="shared" si="0"/>
        <v>112.5</v>
      </c>
      <c r="E6" s="47">
        <v>1025</v>
      </c>
      <c r="F6" s="49">
        <v>7300</v>
      </c>
    </row>
    <row r="7" spans="1:9" ht="15" customHeight="1">
      <c r="A7" s="47">
        <v>11</v>
      </c>
      <c r="B7" s="47" t="s">
        <v>131</v>
      </c>
      <c r="C7" s="50">
        <v>3</v>
      </c>
      <c r="D7" s="48" t="str">
        <f t="shared" si="0"/>
        <v>113</v>
      </c>
      <c r="E7" s="47">
        <v>1030</v>
      </c>
      <c r="F7" s="49">
        <v>8000</v>
      </c>
    </row>
    <row r="8" spans="1:9" ht="15" customHeight="1">
      <c r="A8" s="47">
        <v>11</v>
      </c>
      <c r="B8" s="47" t="s">
        <v>132</v>
      </c>
      <c r="C8" s="48">
        <v>3.5</v>
      </c>
      <c r="D8" s="48" t="str">
        <f t="shared" si="0"/>
        <v>113.5</v>
      </c>
      <c r="E8" s="47">
        <v>1035</v>
      </c>
      <c r="F8" s="49">
        <v>8700</v>
      </c>
    </row>
    <row r="9" spans="1:9" ht="15" customHeight="1">
      <c r="A9" s="47">
        <v>11</v>
      </c>
      <c r="B9" s="47" t="s">
        <v>133</v>
      </c>
      <c r="C9" s="50">
        <v>4</v>
      </c>
      <c r="D9" s="48" t="str">
        <f t="shared" si="0"/>
        <v>114</v>
      </c>
      <c r="E9" s="47">
        <v>1040</v>
      </c>
      <c r="F9" s="49">
        <f>F8+700</f>
        <v>9400</v>
      </c>
    </row>
    <row r="10" spans="1:9" ht="15" customHeight="1">
      <c r="A10" s="47">
        <v>11</v>
      </c>
      <c r="B10" s="47" t="s">
        <v>134</v>
      </c>
      <c r="C10" s="48">
        <v>4.5</v>
      </c>
      <c r="D10" s="48" t="str">
        <f t="shared" si="0"/>
        <v>114.5</v>
      </c>
      <c r="E10" s="47">
        <v>1045</v>
      </c>
      <c r="F10" s="49">
        <f t="shared" ref="F10:F49" si="1">F9+700</f>
        <v>10100</v>
      </c>
    </row>
    <row r="11" spans="1:9" ht="15" customHeight="1">
      <c r="A11" s="47">
        <v>11</v>
      </c>
      <c r="B11" s="47" t="s">
        <v>135</v>
      </c>
      <c r="C11" s="50">
        <v>5</v>
      </c>
      <c r="D11" s="48" t="str">
        <f t="shared" si="0"/>
        <v>115</v>
      </c>
      <c r="E11" s="47">
        <v>1050</v>
      </c>
      <c r="F11" s="49">
        <f t="shared" si="1"/>
        <v>10800</v>
      </c>
    </row>
    <row r="12" spans="1:9" ht="15" customHeight="1">
      <c r="A12" s="47">
        <v>11</v>
      </c>
      <c r="B12" s="47" t="s">
        <v>136</v>
      </c>
      <c r="C12" s="48">
        <v>5.5</v>
      </c>
      <c r="D12" s="48" t="str">
        <f t="shared" si="0"/>
        <v>115.5</v>
      </c>
      <c r="E12" s="47">
        <v>1055</v>
      </c>
      <c r="F12" s="49">
        <f t="shared" si="1"/>
        <v>11500</v>
      </c>
    </row>
    <row r="13" spans="1:9" ht="15" customHeight="1">
      <c r="A13" s="47">
        <v>11</v>
      </c>
      <c r="B13" s="47" t="s">
        <v>137</v>
      </c>
      <c r="C13" s="50">
        <v>6</v>
      </c>
      <c r="D13" s="48" t="str">
        <f t="shared" si="0"/>
        <v>116</v>
      </c>
      <c r="E13" s="47">
        <v>1060</v>
      </c>
      <c r="F13" s="49">
        <f t="shared" si="1"/>
        <v>12200</v>
      </c>
    </row>
    <row r="14" spans="1:9" ht="15" customHeight="1">
      <c r="A14" s="47">
        <v>11</v>
      </c>
      <c r="B14" s="47" t="s">
        <v>137</v>
      </c>
      <c r="C14" s="48">
        <v>6.5</v>
      </c>
      <c r="D14" s="48" t="str">
        <f t="shared" si="0"/>
        <v>116.5</v>
      </c>
      <c r="E14" s="47">
        <v>1065</v>
      </c>
      <c r="F14" s="49">
        <f t="shared" si="1"/>
        <v>12900</v>
      </c>
    </row>
    <row r="15" spans="1:9" ht="15" customHeight="1">
      <c r="A15" s="47">
        <v>11</v>
      </c>
      <c r="B15" s="47" t="s">
        <v>138</v>
      </c>
      <c r="C15" s="50">
        <v>7</v>
      </c>
      <c r="D15" s="48" t="str">
        <f t="shared" si="0"/>
        <v>117</v>
      </c>
      <c r="E15" s="47">
        <v>1070</v>
      </c>
      <c r="F15" s="49">
        <f t="shared" si="1"/>
        <v>13600</v>
      </c>
    </row>
    <row r="16" spans="1:9" ht="15" customHeight="1">
      <c r="A16" s="47">
        <v>11</v>
      </c>
      <c r="B16" s="47" t="s">
        <v>139</v>
      </c>
      <c r="C16" s="48">
        <v>7.5</v>
      </c>
      <c r="D16" s="48" t="str">
        <f t="shared" si="0"/>
        <v>117.5</v>
      </c>
      <c r="E16" s="47">
        <v>1075</v>
      </c>
      <c r="F16" s="49">
        <f t="shared" si="1"/>
        <v>14300</v>
      </c>
    </row>
    <row r="17" spans="1:6" ht="15" customHeight="1">
      <c r="A17" s="47">
        <v>11</v>
      </c>
      <c r="B17" s="47" t="s">
        <v>140</v>
      </c>
      <c r="C17" s="50">
        <v>8</v>
      </c>
      <c r="D17" s="48" t="str">
        <f t="shared" si="0"/>
        <v>118</v>
      </c>
      <c r="E17" s="47">
        <v>1080</v>
      </c>
      <c r="F17" s="49">
        <f t="shared" si="1"/>
        <v>15000</v>
      </c>
    </row>
    <row r="18" spans="1:6" ht="15" customHeight="1">
      <c r="A18" s="47">
        <v>11</v>
      </c>
      <c r="B18" s="47" t="s">
        <v>141</v>
      </c>
      <c r="C18" s="48">
        <v>8.5</v>
      </c>
      <c r="D18" s="48" t="str">
        <f t="shared" si="0"/>
        <v>118.5</v>
      </c>
      <c r="E18" s="47">
        <v>1085</v>
      </c>
      <c r="F18" s="49">
        <f t="shared" si="1"/>
        <v>15700</v>
      </c>
    </row>
    <row r="19" spans="1:6" ht="15" customHeight="1">
      <c r="A19" s="47">
        <v>11</v>
      </c>
      <c r="B19" s="47" t="s">
        <v>142</v>
      </c>
      <c r="C19" s="50">
        <v>9</v>
      </c>
      <c r="D19" s="48" t="str">
        <f t="shared" si="0"/>
        <v>119</v>
      </c>
      <c r="E19" s="47">
        <v>1090</v>
      </c>
      <c r="F19" s="49">
        <f t="shared" si="1"/>
        <v>16400</v>
      </c>
    </row>
    <row r="20" spans="1:6" ht="15" customHeight="1">
      <c r="A20" s="47">
        <v>11</v>
      </c>
      <c r="B20" s="47" t="s">
        <v>143</v>
      </c>
      <c r="C20" s="48">
        <v>9.5</v>
      </c>
      <c r="D20" s="48" t="str">
        <f t="shared" si="0"/>
        <v>119.5</v>
      </c>
      <c r="E20" s="47">
        <v>1095</v>
      </c>
      <c r="F20" s="49">
        <f t="shared" si="1"/>
        <v>17100</v>
      </c>
    </row>
    <row r="21" spans="1:6" ht="15" customHeight="1">
      <c r="A21" s="47">
        <v>11</v>
      </c>
      <c r="B21" s="47" t="s">
        <v>144</v>
      </c>
      <c r="C21" s="50">
        <v>10</v>
      </c>
      <c r="D21" s="48" t="str">
        <f t="shared" si="0"/>
        <v>1110</v>
      </c>
      <c r="E21" s="47">
        <v>1100</v>
      </c>
      <c r="F21" s="49">
        <f t="shared" si="1"/>
        <v>17800</v>
      </c>
    </row>
    <row r="22" spans="1:6" ht="15" customHeight="1">
      <c r="A22" s="47">
        <v>11</v>
      </c>
      <c r="B22" s="47" t="s">
        <v>145</v>
      </c>
      <c r="C22" s="48">
        <v>10.5</v>
      </c>
      <c r="D22" s="48" t="str">
        <f t="shared" si="0"/>
        <v>1110.5</v>
      </c>
      <c r="E22" s="47">
        <v>1105</v>
      </c>
      <c r="F22" s="49">
        <f t="shared" si="1"/>
        <v>18500</v>
      </c>
    </row>
    <row r="23" spans="1:6" ht="15" customHeight="1">
      <c r="A23" s="47">
        <v>11</v>
      </c>
      <c r="B23" s="47" t="s">
        <v>146</v>
      </c>
      <c r="C23" s="50">
        <v>11</v>
      </c>
      <c r="D23" s="48" t="str">
        <f t="shared" si="0"/>
        <v>1111</v>
      </c>
      <c r="E23" s="47">
        <v>1110</v>
      </c>
      <c r="F23" s="49">
        <f t="shared" si="1"/>
        <v>19200</v>
      </c>
    </row>
    <row r="24" spans="1:6" ht="15" customHeight="1">
      <c r="A24" s="47">
        <v>11</v>
      </c>
      <c r="B24" s="47" t="s">
        <v>147</v>
      </c>
      <c r="C24" s="48">
        <v>11.5</v>
      </c>
      <c r="D24" s="48" t="str">
        <f t="shared" si="0"/>
        <v>1111.5</v>
      </c>
      <c r="E24" s="47">
        <v>1115</v>
      </c>
      <c r="F24" s="49">
        <f t="shared" si="1"/>
        <v>19900</v>
      </c>
    </row>
    <row r="25" spans="1:6" ht="15" customHeight="1">
      <c r="A25" s="47">
        <v>11</v>
      </c>
      <c r="B25" s="47" t="s">
        <v>148</v>
      </c>
      <c r="C25" s="50">
        <v>12</v>
      </c>
      <c r="D25" s="48" t="str">
        <f t="shared" si="0"/>
        <v>1112</v>
      </c>
      <c r="E25" s="47">
        <v>1120</v>
      </c>
      <c r="F25" s="49">
        <f t="shared" si="1"/>
        <v>20600</v>
      </c>
    </row>
    <row r="26" spans="1:6" ht="15" customHeight="1">
      <c r="A26" s="47">
        <v>11</v>
      </c>
      <c r="B26" s="47" t="s">
        <v>149</v>
      </c>
      <c r="C26" s="48">
        <v>12.5</v>
      </c>
      <c r="D26" s="48" t="str">
        <f t="shared" si="0"/>
        <v>1112.5</v>
      </c>
      <c r="E26" s="47">
        <v>1125</v>
      </c>
      <c r="F26" s="49">
        <f t="shared" si="1"/>
        <v>21300</v>
      </c>
    </row>
    <row r="27" spans="1:6" ht="15" customHeight="1">
      <c r="A27" s="47">
        <v>11</v>
      </c>
      <c r="B27" s="47" t="s">
        <v>150</v>
      </c>
      <c r="C27" s="50">
        <v>13</v>
      </c>
      <c r="D27" s="48" t="str">
        <f t="shared" si="0"/>
        <v>1113</v>
      </c>
      <c r="E27" s="47">
        <v>1130</v>
      </c>
      <c r="F27" s="49">
        <f t="shared" si="1"/>
        <v>22000</v>
      </c>
    </row>
    <row r="28" spans="1:6" ht="15" customHeight="1">
      <c r="A28" s="47">
        <v>11</v>
      </c>
      <c r="B28" s="47" t="s">
        <v>151</v>
      </c>
      <c r="C28" s="48">
        <v>13.5</v>
      </c>
      <c r="D28" s="48" t="str">
        <f t="shared" si="0"/>
        <v>1113.5</v>
      </c>
      <c r="E28" s="47">
        <v>1135</v>
      </c>
      <c r="F28" s="49">
        <f t="shared" si="1"/>
        <v>22700</v>
      </c>
    </row>
    <row r="29" spans="1:6" ht="15" customHeight="1">
      <c r="A29" s="47">
        <v>11</v>
      </c>
      <c r="B29" s="47" t="s">
        <v>152</v>
      </c>
      <c r="C29" s="50">
        <v>14</v>
      </c>
      <c r="D29" s="48" t="str">
        <f t="shared" si="0"/>
        <v>1114</v>
      </c>
      <c r="E29" s="47">
        <v>1140</v>
      </c>
      <c r="F29" s="49">
        <f t="shared" si="1"/>
        <v>23400</v>
      </c>
    </row>
    <row r="30" spans="1:6" ht="15" customHeight="1">
      <c r="A30" s="47">
        <v>11</v>
      </c>
      <c r="B30" s="47" t="s">
        <v>153</v>
      </c>
      <c r="C30" s="48">
        <v>14.5</v>
      </c>
      <c r="D30" s="48" t="str">
        <f t="shared" si="0"/>
        <v>1114.5</v>
      </c>
      <c r="E30" s="47">
        <v>1145</v>
      </c>
      <c r="F30" s="49">
        <f t="shared" si="1"/>
        <v>24100</v>
      </c>
    </row>
    <row r="31" spans="1:6" ht="15" customHeight="1">
      <c r="A31" s="47">
        <v>11</v>
      </c>
      <c r="B31" s="47" t="s">
        <v>154</v>
      </c>
      <c r="C31" s="50">
        <v>15</v>
      </c>
      <c r="D31" s="48" t="str">
        <f t="shared" si="0"/>
        <v>1115</v>
      </c>
      <c r="E31" s="47">
        <v>1150</v>
      </c>
      <c r="F31" s="49">
        <f t="shared" si="1"/>
        <v>24800</v>
      </c>
    </row>
    <row r="32" spans="1:6" ht="15" customHeight="1">
      <c r="A32" s="47">
        <v>11</v>
      </c>
      <c r="B32" s="47" t="s">
        <v>155</v>
      </c>
      <c r="C32" s="48">
        <v>15.5</v>
      </c>
      <c r="D32" s="48" t="str">
        <f t="shared" si="0"/>
        <v>1115.5</v>
      </c>
      <c r="E32" s="47">
        <v>1155</v>
      </c>
      <c r="F32" s="49">
        <f t="shared" si="1"/>
        <v>25500</v>
      </c>
    </row>
    <row r="33" spans="1:6" ht="15" customHeight="1">
      <c r="A33" s="47">
        <v>11</v>
      </c>
      <c r="B33" s="47" t="s">
        <v>156</v>
      </c>
      <c r="C33" s="50">
        <v>16</v>
      </c>
      <c r="D33" s="48" t="str">
        <f t="shared" si="0"/>
        <v>1116</v>
      </c>
      <c r="E33" s="47">
        <v>1160</v>
      </c>
      <c r="F33" s="49">
        <f t="shared" si="1"/>
        <v>26200</v>
      </c>
    </row>
    <row r="34" spans="1:6" ht="15" customHeight="1">
      <c r="A34" s="47">
        <v>11</v>
      </c>
      <c r="B34" s="47" t="s">
        <v>157</v>
      </c>
      <c r="C34" s="48">
        <v>16.5</v>
      </c>
      <c r="D34" s="48" t="str">
        <f t="shared" si="0"/>
        <v>1116.5</v>
      </c>
      <c r="E34" s="47">
        <v>1165</v>
      </c>
      <c r="F34" s="49">
        <f t="shared" si="1"/>
        <v>26900</v>
      </c>
    </row>
    <row r="35" spans="1:6" ht="15" customHeight="1">
      <c r="A35" s="47">
        <v>11</v>
      </c>
      <c r="B35" s="47" t="s">
        <v>158</v>
      </c>
      <c r="C35" s="50">
        <v>17</v>
      </c>
      <c r="D35" s="48" t="str">
        <f t="shared" si="0"/>
        <v>1117</v>
      </c>
      <c r="E35" s="47">
        <v>1170</v>
      </c>
      <c r="F35" s="49">
        <f t="shared" si="1"/>
        <v>27600</v>
      </c>
    </row>
    <row r="36" spans="1:6" ht="15" customHeight="1">
      <c r="A36" s="47">
        <v>11</v>
      </c>
      <c r="B36" s="47" t="s">
        <v>159</v>
      </c>
      <c r="C36" s="48">
        <v>17.5</v>
      </c>
      <c r="D36" s="48" t="str">
        <f t="shared" si="0"/>
        <v>1117.5</v>
      </c>
      <c r="E36" s="47">
        <v>1175</v>
      </c>
      <c r="F36" s="49">
        <f t="shared" si="1"/>
        <v>28300</v>
      </c>
    </row>
    <row r="37" spans="1:6" ht="15" customHeight="1">
      <c r="A37" s="47">
        <v>11</v>
      </c>
      <c r="B37" s="47" t="s">
        <v>160</v>
      </c>
      <c r="C37" s="50">
        <v>18</v>
      </c>
      <c r="D37" s="48" t="str">
        <f t="shared" si="0"/>
        <v>1118</v>
      </c>
      <c r="E37" s="47">
        <v>1180</v>
      </c>
      <c r="F37" s="49">
        <f t="shared" si="1"/>
        <v>29000</v>
      </c>
    </row>
    <row r="38" spans="1:6" ht="15" customHeight="1">
      <c r="A38" s="47">
        <v>11</v>
      </c>
      <c r="B38" s="47" t="s">
        <v>161</v>
      </c>
      <c r="C38" s="48">
        <v>18.5</v>
      </c>
      <c r="D38" s="48" t="str">
        <f t="shared" si="0"/>
        <v>1118.5</v>
      </c>
      <c r="E38" s="47">
        <v>1185</v>
      </c>
      <c r="F38" s="49">
        <f t="shared" si="1"/>
        <v>29700</v>
      </c>
    </row>
    <row r="39" spans="1:6" ht="15" customHeight="1">
      <c r="A39" s="47">
        <v>11</v>
      </c>
      <c r="B39" s="47" t="s">
        <v>162</v>
      </c>
      <c r="C39" s="50">
        <v>19</v>
      </c>
      <c r="D39" s="48" t="str">
        <f t="shared" si="0"/>
        <v>1119</v>
      </c>
      <c r="E39" s="47">
        <v>1190</v>
      </c>
      <c r="F39" s="49">
        <f t="shared" si="1"/>
        <v>30400</v>
      </c>
    </row>
    <row r="40" spans="1:6" ht="15" customHeight="1">
      <c r="A40" s="47">
        <v>11</v>
      </c>
      <c r="B40" s="47" t="s">
        <v>163</v>
      </c>
      <c r="C40" s="48">
        <v>19.5</v>
      </c>
      <c r="D40" s="48" t="str">
        <f t="shared" si="0"/>
        <v>1119.5</v>
      </c>
      <c r="E40" s="47">
        <v>1195</v>
      </c>
      <c r="F40" s="49">
        <f t="shared" si="1"/>
        <v>31100</v>
      </c>
    </row>
    <row r="41" spans="1:6" ht="15" customHeight="1">
      <c r="A41" s="47">
        <v>11</v>
      </c>
      <c r="B41" s="47" t="s">
        <v>164</v>
      </c>
      <c r="C41" s="50">
        <v>20</v>
      </c>
      <c r="D41" s="48" t="str">
        <f t="shared" si="0"/>
        <v>1120</v>
      </c>
      <c r="E41" s="47">
        <v>1200</v>
      </c>
      <c r="F41" s="49">
        <f t="shared" si="1"/>
        <v>31800</v>
      </c>
    </row>
    <row r="42" spans="1:6" ht="15" customHeight="1">
      <c r="A42" s="47">
        <v>11</v>
      </c>
      <c r="B42" s="47" t="s">
        <v>165</v>
      </c>
      <c r="C42" s="48">
        <v>20.5</v>
      </c>
      <c r="D42" s="48" t="str">
        <f t="shared" si="0"/>
        <v>1120.5</v>
      </c>
      <c r="E42" s="47">
        <v>1205</v>
      </c>
      <c r="F42" s="49">
        <f t="shared" si="1"/>
        <v>32500</v>
      </c>
    </row>
    <row r="43" spans="1:6" ht="15" customHeight="1">
      <c r="A43" s="47">
        <v>11</v>
      </c>
      <c r="B43" s="47" t="s">
        <v>166</v>
      </c>
      <c r="C43" s="50">
        <v>21</v>
      </c>
      <c r="D43" s="48" t="str">
        <f t="shared" si="0"/>
        <v>1121</v>
      </c>
      <c r="E43" s="47">
        <v>1210</v>
      </c>
      <c r="F43" s="49">
        <f t="shared" si="1"/>
        <v>33200</v>
      </c>
    </row>
    <row r="44" spans="1:6" ht="15" customHeight="1">
      <c r="A44" s="47">
        <v>11</v>
      </c>
      <c r="B44" s="47" t="s">
        <v>167</v>
      </c>
      <c r="C44" s="48">
        <v>21.5</v>
      </c>
      <c r="D44" s="48" t="str">
        <f t="shared" si="0"/>
        <v>1121.5</v>
      </c>
      <c r="E44" s="47">
        <v>1215</v>
      </c>
      <c r="F44" s="49">
        <f t="shared" si="1"/>
        <v>33900</v>
      </c>
    </row>
    <row r="45" spans="1:6" ht="15" customHeight="1">
      <c r="A45" s="47">
        <v>11</v>
      </c>
      <c r="B45" s="47" t="s">
        <v>168</v>
      </c>
      <c r="C45" s="50">
        <v>22</v>
      </c>
      <c r="D45" s="48" t="str">
        <f t="shared" si="0"/>
        <v>1122</v>
      </c>
      <c r="E45" s="47">
        <v>1220</v>
      </c>
      <c r="F45" s="49">
        <f t="shared" si="1"/>
        <v>34600</v>
      </c>
    </row>
    <row r="46" spans="1:6" ht="15" customHeight="1">
      <c r="A46" s="47">
        <v>11</v>
      </c>
      <c r="B46" s="47" t="s">
        <v>169</v>
      </c>
      <c r="C46" s="48">
        <v>22.5</v>
      </c>
      <c r="D46" s="48" t="str">
        <f t="shared" si="0"/>
        <v>1122.5</v>
      </c>
      <c r="E46" s="47">
        <v>1225</v>
      </c>
      <c r="F46" s="49">
        <f t="shared" si="1"/>
        <v>35300</v>
      </c>
    </row>
    <row r="47" spans="1:6" ht="15" customHeight="1">
      <c r="A47" s="47">
        <v>11</v>
      </c>
      <c r="B47" s="47" t="s">
        <v>170</v>
      </c>
      <c r="C47" s="50">
        <v>23</v>
      </c>
      <c r="D47" s="48" t="str">
        <f t="shared" si="0"/>
        <v>1123</v>
      </c>
      <c r="E47" s="47">
        <v>1230</v>
      </c>
      <c r="F47" s="49">
        <f t="shared" si="1"/>
        <v>36000</v>
      </c>
    </row>
    <row r="48" spans="1:6" ht="15" customHeight="1">
      <c r="A48" s="47">
        <v>11</v>
      </c>
      <c r="B48" s="47" t="s">
        <v>171</v>
      </c>
      <c r="C48" s="48">
        <v>23.5</v>
      </c>
      <c r="D48" s="48" t="str">
        <f t="shared" si="0"/>
        <v>1123.5</v>
      </c>
      <c r="E48" s="47">
        <v>1235</v>
      </c>
      <c r="F48" s="49">
        <f t="shared" si="1"/>
        <v>36700</v>
      </c>
    </row>
    <row r="49" spans="1:6" ht="15" customHeight="1">
      <c r="A49" s="47">
        <v>11</v>
      </c>
      <c r="B49" s="47" t="s">
        <v>172</v>
      </c>
      <c r="C49" s="50">
        <v>24</v>
      </c>
      <c r="D49" s="48" t="str">
        <f t="shared" si="0"/>
        <v>1124</v>
      </c>
      <c r="E49" s="47">
        <v>1240</v>
      </c>
      <c r="F49" s="49">
        <f t="shared" si="1"/>
        <v>37400</v>
      </c>
    </row>
    <row r="50" spans="1:6" ht="15" customHeight="1">
      <c r="A50" s="47">
        <v>12</v>
      </c>
      <c r="B50" s="47" t="s">
        <v>173</v>
      </c>
      <c r="C50" s="48">
        <v>0.5</v>
      </c>
      <c r="D50" s="48" t="str">
        <f t="shared" si="0"/>
        <v>120.5</v>
      </c>
      <c r="E50" s="47">
        <v>2005</v>
      </c>
      <c r="F50" s="49">
        <v>800</v>
      </c>
    </row>
    <row r="51" spans="1:6" ht="15" customHeight="1">
      <c r="A51" s="47">
        <v>12</v>
      </c>
      <c r="B51" s="47" t="s">
        <v>174</v>
      </c>
      <c r="C51" s="50">
        <v>1</v>
      </c>
      <c r="D51" s="48" t="str">
        <f t="shared" si="0"/>
        <v>121</v>
      </c>
      <c r="E51" s="47">
        <v>2010</v>
      </c>
      <c r="F51" s="49">
        <v>1500</v>
      </c>
    </row>
    <row r="52" spans="1:6" ht="15" customHeight="1">
      <c r="A52" s="47">
        <v>12</v>
      </c>
      <c r="B52" s="47" t="s">
        <v>175</v>
      </c>
      <c r="C52" s="48">
        <v>1.5</v>
      </c>
      <c r="D52" s="48" t="str">
        <f t="shared" si="0"/>
        <v>121.5</v>
      </c>
      <c r="E52" s="47">
        <v>2015</v>
      </c>
      <c r="F52" s="49">
        <v>2300</v>
      </c>
    </row>
    <row r="53" spans="1:6" ht="15" customHeight="1">
      <c r="A53" s="47">
        <v>12</v>
      </c>
      <c r="B53" s="47" t="s">
        <v>176</v>
      </c>
      <c r="C53" s="50">
        <v>2</v>
      </c>
      <c r="D53" s="48" t="str">
        <f t="shared" si="0"/>
        <v>122</v>
      </c>
      <c r="E53" s="47">
        <v>2020</v>
      </c>
      <c r="F53" s="49">
        <v>3000</v>
      </c>
    </row>
    <row r="54" spans="1:6" ht="15" customHeight="1">
      <c r="A54" s="47">
        <v>12</v>
      </c>
      <c r="B54" s="47" t="s">
        <v>177</v>
      </c>
      <c r="C54" s="48">
        <v>2.5</v>
      </c>
      <c r="D54" s="48" t="str">
        <f t="shared" si="0"/>
        <v>122.5</v>
      </c>
      <c r="E54" s="47">
        <v>2025</v>
      </c>
      <c r="F54" s="49">
        <v>3700</v>
      </c>
    </row>
    <row r="55" spans="1:6" ht="15" customHeight="1">
      <c r="A55" s="47">
        <v>12</v>
      </c>
      <c r="B55" s="47" t="s">
        <v>178</v>
      </c>
      <c r="C55" s="50">
        <v>3</v>
      </c>
      <c r="D55" s="48" t="str">
        <f t="shared" si="0"/>
        <v>123</v>
      </c>
      <c r="E55" s="47">
        <v>2030</v>
      </c>
      <c r="F55" s="49">
        <v>4400</v>
      </c>
    </row>
    <row r="56" spans="1:6" ht="15" customHeight="1">
      <c r="A56" s="47">
        <v>12</v>
      </c>
      <c r="B56" s="47" t="s">
        <v>179</v>
      </c>
      <c r="C56" s="48">
        <v>3.5</v>
      </c>
      <c r="D56" s="48" t="str">
        <f t="shared" si="0"/>
        <v>123.5</v>
      </c>
      <c r="E56" s="47">
        <v>2035</v>
      </c>
      <c r="F56" s="49">
        <v>5100</v>
      </c>
    </row>
    <row r="57" spans="1:6" ht="15" customHeight="1">
      <c r="A57" s="47">
        <v>12</v>
      </c>
      <c r="B57" s="47" t="s">
        <v>180</v>
      </c>
      <c r="C57" s="50">
        <v>4</v>
      </c>
      <c r="D57" s="48" t="str">
        <f t="shared" si="0"/>
        <v>124</v>
      </c>
      <c r="E57" s="47">
        <v>2040</v>
      </c>
      <c r="F57" s="49">
        <f>F56+700</f>
        <v>5800</v>
      </c>
    </row>
    <row r="58" spans="1:6" ht="15" customHeight="1">
      <c r="A58" s="47">
        <v>12</v>
      </c>
      <c r="B58" s="47" t="s">
        <v>181</v>
      </c>
      <c r="C58" s="48">
        <v>4.5</v>
      </c>
      <c r="D58" s="48" t="str">
        <f t="shared" si="0"/>
        <v>124.5</v>
      </c>
      <c r="E58" s="47">
        <v>2045</v>
      </c>
      <c r="F58" s="49">
        <f t="shared" ref="F58:F87" si="2">F57+700</f>
        <v>6500</v>
      </c>
    </row>
    <row r="59" spans="1:6" ht="15" customHeight="1">
      <c r="A59" s="47">
        <v>12</v>
      </c>
      <c r="B59" s="47" t="s">
        <v>182</v>
      </c>
      <c r="C59" s="50">
        <v>5</v>
      </c>
      <c r="D59" s="48" t="str">
        <f t="shared" si="0"/>
        <v>125</v>
      </c>
      <c r="E59" s="47">
        <v>2050</v>
      </c>
      <c r="F59" s="49">
        <f t="shared" si="2"/>
        <v>7200</v>
      </c>
    </row>
    <row r="60" spans="1:6" ht="15" customHeight="1">
      <c r="A60" s="47">
        <v>12</v>
      </c>
      <c r="B60" s="47" t="s">
        <v>183</v>
      </c>
      <c r="C60" s="48">
        <v>5.5</v>
      </c>
      <c r="D60" s="48" t="str">
        <f t="shared" si="0"/>
        <v>125.5</v>
      </c>
      <c r="E60" s="47">
        <v>2055</v>
      </c>
      <c r="F60" s="49">
        <f t="shared" si="2"/>
        <v>7900</v>
      </c>
    </row>
    <row r="61" spans="1:6" ht="15" customHeight="1">
      <c r="A61" s="47">
        <v>12</v>
      </c>
      <c r="B61" s="47" t="s">
        <v>184</v>
      </c>
      <c r="C61" s="50">
        <v>6</v>
      </c>
      <c r="D61" s="48" t="str">
        <f t="shared" si="0"/>
        <v>126</v>
      </c>
      <c r="E61" s="47">
        <v>2060</v>
      </c>
      <c r="F61" s="49">
        <f t="shared" si="2"/>
        <v>8600</v>
      </c>
    </row>
    <row r="62" spans="1:6" ht="15" customHeight="1">
      <c r="A62" s="47">
        <v>12</v>
      </c>
      <c r="B62" s="47" t="s">
        <v>184</v>
      </c>
      <c r="C62" s="48">
        <v>6.5</v>
      </c>
      <c r="D62" s="48" t="str">
        <f t="shared" si="0"/>
        <v>126.5</v>
      </c>
      <c r="E62" s="47">
        <v>2065</v>
      </c>
      <c r="F62" s="49">
        <f t="shared" si="2"/>
        <v>9300</v>
      </c>
    </row>
    <row r="63" spans="1:6" ht="15" customHeight="1">
      <c r="A63" s="47">
        <v>12</v>
      </c>
      <c r="B63" s="47" t="s">
        <v>185</v>
      </c>
      <c r="C63" s="50">
        <v>7</v>
      </c>
      <c r="D63" s="48" t="str">
        <f t="shared" si="0"/>
        <v>127</v>
      </c>
      <c r="E63" s="47">
        <v>2070</v>
      </c>
      <c r="F63" s="49">
        <f t="shared" si="2"/>
        <v>10000</v>
      </c>
    </row>
    <row r="64" spans="1:6" ht="15" customHeight="1">
      <c r="A64" s="47">
        <v>12</v>
      </c>
      <c r="B64" s="47" t="s">
        <v>186</v>
      </c>
      <c r="C64" s="48">
        <v>7.5</v>
      </c>
      <c r="D64" s="48" t="str">
        <f t="shared" si="0"/>
        <v>127.5</v>
      </c>
      <c r="E64" s="47">
        <v>2075</v>
      </c>
      <c r="F64" s="49">
        <f t="shared" si="2"/>
        <v>10700</v>
      </c>
    </row>
    <row r="65" spans="1:6" ht="15" customHeight="1">
      <c r="A65" s="47">
        <v>12</v>
      </c>
      <c r="B65" s="47" t="s">
        <v>187</v>
      </c>
      <c r="C65" s="50">
        <v>8</v>
      </c>
      <c r="D65" s="48" t="str">
        <f t="shared" si="0"/>
        <v>128</v>
      </c>
      <c r="E65" s="47">
        <v>2080</v>
      </c>
      <c r="F65" s="49">
        <f t="shared" si="2"/>
        <v>11400</v>
      </c>
    </row>
    <row r="66" spans="1:6" ht="15" customHeight="1">
      <c r="A66" s="47">
        <v>12</v>
      </c>
      <c r="B66" s="47" t="s">
        <v>188</v>
      </c>
      <c r="C66" s="48">
        <v>8.5</v>
      </c>
      <c r="D66" s="48" t="str">
        <f t="shared" si="0"/>
        <v>128.5</v>
      </c>
      <c r="E66" s="47">
        <v>2085</v>
      </c>
      <c r="F66" s="49">
        <f t="shared" si="2"/>
        <v>12100</v>
      </c>
    </row>
    <row r="67" spans="1:6" ht="15" customHeight="1">
      <c r="A67" s="47">
        <v>12</v>
      </c>
      <c r="B67" s="47" t="s">
        <v>189</v>
      </c>
      <c r="C67" s="50">
        <v>9</v>
      </c>
      <c r="D67" s="48" t="str">
        <f t="shared" ref="D67:D130" si="3">A67&amp;C67</f>
        <v>129</v>
      </c>
      <c r="E67" s="47">
        <v>2090</v>
      </c>
      <c r="F67" s="49">
        <f t="shared" si="2"/>
        <v>12800</v>
      </c>
    </row>
    <row r="68" spans="1:6" ht="15" customHeight="1">
      <c r="A68" s="47">
        <v>12</v>
      </c>
      <c r="B68" s="47" t="s">
        <v>190</v>
      </c>
      <c r="C68" s="48">
        <v>9.5</v>
      </c>
      <c r="D68" s="48" t="str">
        <f t="shared" si="3"/>
        <v>129.5</v>
      </c>
      <c r="E68" s="47">
        <v>2095</v>
      </c>
      <c r="F68" s="49">
        <f t="shared" si="2"/>
        <v>13500</v>
      </c>
    </row>
    <row r="69" spans="1:6" ht="15" customHeight="1">
      <c r="A69" s="47">
        <v>12</v>
      </c>
      <c r="B69" s="47" t="s">
        <v>191</v>
      </c>
      <c r="C69" s="50">
        <v>10</v>
      </c>
      <c r="D69" s="48" t="str">
        <f t="shared" si="3"/>
        <v>1210</v>
      </c>
      <c r="E69" s="47">
        <v>2100</v>
      </c>
      <c r="F69" s="49">
        <f t="shared" si="2"/>
        <v>14200</v>
      </c>
    </row>
    <row r="70" spans="1:6" ht="15" customHeight="1">
      <c r="A70" s="47">
        <v>12</v>
      </c>
      <c r="B70" s="47" t="s">
        <v>192</v>
      </c>
      <c r="C70" s="48">
        <v>10.5</v>
      </c>
      <c r="D70" s="48" t="str">
        <f t="shared" si="3"/>
        <v>1210.5</v>
      </c>
      <c r="E70" s="47">
        <v>2105</v>
      </c>
      <c r="F70" s="49">
        <f t="shared" si="2"/>
        <v>14900</v>
      </c>
    </row>
    <row r="71" spans="1:6" ht="15" customHeight="1">
      <c r="A71" s="47">
        <v>12</v>
      </c>
      <c r="B71" s="47" t="s">
        <v>193</v>
      </c>
      <c r="C71" s="50">
        <v>11</v>
      </c>
      <c r="D71" s="48" t="str">
        <f t="shared" si="3"/>
        <v>1211</v>
      </c>
      <c r="E71" s="47">
        <v>2110</v>
      </c>
      <c r="F71" s="49">
        <f t="shared" si="2"/>
        <v>15600</v>
      </c>
    </row>
    <row r="72" spans="1:6" ht="15" customHeight="1">
      <c r="A72" s="47">
        <v>12</v>
      </c>
      <c r="B72" s="47" t="s">
        <v>194</v>
      </c>
      <c r="C72" s="48">
        <v>11.5</v>
      </c>
      <c r="D72" s="48" t="str">
        <f t="shared" si="3"/>
        <v>1211.5</v>
      </c>
      <c r="E72" s="47">
        <v>2115</v>
      </c>
      <c r="F72" s="49">
        <f t="shared" si="2"/>
        <v>16300</v>
      </c>
    </row>
    <row r="73" spans="1:6" ht="15" customHeight="1">
      <c r="A73" s="47">
        <v>12</v>
      </c>
      <c r="B73" s="47" t="s">
        <v>195</v>
      </c>
      <c r="C73" s="50">
        <v>12</v>
      </c>
      <c r="D73" s="48" t="str">
        <f t="shared" si="3"/>
        <v>1212</v>
      </c>
      <c r="E73" s="47">
        <v>2120</v>
      </c>
      <c r="F73" s="49">
        <f t="shared" si="2"/>
        <v>17000</v>
      </c>
    </row>
    <row r="74" spans="1:6" ht="15" customHeight="1">
      <c r="A74" s="47">
        <v>12</v>
      </c>
      <c r="B74" s="47" t="s">
        <v>196</v>
      </c>
      <c r="C74" s="48">
        <v>12.5</v>
      </c>
      <c r="D74" s="48" t="str">
        <f t="shared" si="3"/>
        <v>1212.5</v>
      </c>
      <c r="E74" s="47">
        <v>2125</v>
      </c>
      <c r="F74" s="49">
        <f t="shared" si="2"/>
        <v>17700</v>
      </c>
    </row>
    <row r="75" spans="1:6" ht="15" customHeight="1">
      <c r="A75" s="47">
        <v>12</v>
      </c>
      <c r="B75" s="47" t="s">
        <v>197</v>
      </c>
      <c r="C75" s="50">
        <v>13</v>
      </c>
      <c r="D75" s="48" t="str">
        <f t="shared" si="3"/>
        <v>1213</v>
      </c>
      <c r="E75" s="47">
        <v>2130</v>
      </c>
      <c r="F75" s="49">
        <f t="shared" si="2"/>
        <v>18400</v>
      </c>
    </row>
    <row r="76" spans="1:6" ht="15" customHeight="1">
      <c r="A76" s="47">
        <v>12</v>
      </c>
      <c r="B76" s="47" t="s">
        <v>198</v>
      </c>
      <c r="C76" s="48">
        <v>13.5</v>
      </c>
      <c r="D76" s="48" t="str">
        <f t="shared" si="3"/>
        <v>1213.5</v>
      </c>
      <c r="E76" s="47">
        <v>2135</v>
      </c>
      <c r="F76" s="49">
        <f t="shared" si="2"/>
        <v>19100</v>
      </c>
    </row>
    <row r="77" spans="1:6" ht="15" customHeight="1">
      <c r="A77" s="47">
        <v>12</v>
      </c>
      <c r="B77" s="47" t="s">
        <v>199</v>
      </c>
      <c r="C77" s="50">
        <v>14</v>
      </c>
      <c r="D77" s="48" t="str">
        <f t="shared" si="3"/>
        <v>1214</v>
      </c>
      <c r="E77" s="47">
        <v>2140</v>
      </c>
      <c r="F77" s="49">
        <f t="shared" si="2"/>
        <v>19800</v>
      </c>
    </row>
    <row r="78" spans="1:6" ht="15" customHeight="1">
      <c r="A78" s="47">
        <v>12</v>
      </c>
      <c r="B78" s="47" t="s">
        <v>200</v>
      </c>
      <c r="C78" s="48">
        <v>14.5</v>
      </c>
      <c r="D78" s="48" t="str">
        <f t="shared" si="3"/>
        <v>1214.5</v>
      </c>
      <c r="E78" s="47">
        <v>2145</v>
      </c>
      <c r="F78" s="49">
        <f t="shared" si="2"/>
        <v>20500</v>
      </c>
    </row>
    <row r="79" spans="1:6" ht="15" customHeight="1">
      <c r="A79" s="47">
        <v>12</v>
      </c>
      <c r="B79" s="47" t="s">
        <v>201</v>
      </c>
      <c r="C79" s="50">
        <v>15</v>
      </c>
      <c r="D79" s="48" t="str">
        <f t="shared" si="3"/>
        <v>1215</v>
      </c>
      <c r="E79" s="47">
        <v>2150</v>
      </c>
      <c r="F79" s="49">
        <f t="shared" si="2"/>
        <v>21200</v>
      </c>
    </row>
    <row r="80" spans="1:6" ht="15" customHeight="1">
      <c r="A80" s="47">
        <v>12</v>
      </c>
      <c r="B80" s="47" t="s">
        <v>202</v>
      </c>
      <c r="C80" s="48">
        <v>15.5</v>
      </c>
      <c r="D80" s="48" t="str">
        <f t="shared" si="3"/>
        <v>1215.5</v>
      </c>
      <c r="E80" s="47">
        <v>2155</v>
      </c>
      <c r="F80" s="49">
        <f t="shared" si="2"/>
        <v>21900</v>
      </c>
    </row>
    <row r="81" spans="1:6" ht="15" customHeight="1">
      <c r="A81" s="47">
        <v>12</v>
      </c>
      <c r="B81" s="47" t="s">
        <v>203</v>
      </c>
      <c r="C81" s="50">
        <v>16</v>
      </c>
      <c r="D81" s="48" t="str">
        <f t="shared" si="3"/>
        <v>1216</v>
      </c>
      <c r="E81" s="47">
        <v>2160</v>
      </c>
      <c r="F81" s="49">
        <f t="shared" si="2"/>
        <v>22600</v>
      </c>
    </row>
    <row r="82" spans="1:6" ht="15" customHeight="1">
      <c r="A82" s="47">
        <v>12</v>
      </c>
      <c r="B82" s="47" t="s">
        <v>204</v>
      </c>
      <c r="C82" s="48">
        <v>16.5</v>
      </c>
      <c r="D82" s="48" t="str">
        <f t="shared" si="3"/>
        <v>1216.5</v>
      </c>
      <c r="E82" s="47">
        <v>2165</v>
      </c>
      <c r="F82" s="49">
        <f t="shared" si="2"/>
        <v>23300</v>
      </c>
    </row>
    <row r="83" spans="1:6" ht="15" customHeight="1">
      <c r="A83" s="47">
        <v>12</v>
      </c>
      <c r="B83" s="47" t="s">
        <v>205</v>
      </c>
      <c r="C83" s="50">
        <v>17</v>
      </c>
      <c r="D83" s="48" t="str">
        <f t="shared" si="3"/>
        <v>1217</v>
      </c>
      <c r="E83" s="47">
        <v>2170</v>
      </c>
      <c r="F83" s="49">
        <f t="shared" si="2"/>
        <v>24000</v>
      </c>
    </row>
    <row r="84" spans="1:6" ht="15" customHeight="1">
      <c r="A84" s="47">
        <v>12</v>
      </c>
      <c r="B84" s="47" t="s">
        <v>206</v>
      </c>
      <c r="C84" s="48">
        <v>17.5</v>
      </c>
      <c r="D84" s="48" t="str">
        <f t="shared" si="3"/>
        <v>1217.5</v>
      </c>
      <c r="E84" s="47">
        <v>2175</v>
      </c>
      <c r="F84" s="49">
        <f t="shared" si="2"/>
        <v>24700</v>
      </c>
    </row>
    <row r="85" spans="1:6" ht="15" customHeight="1">
      <c r="A85" s="47">
        <v>12</v>
      </c>
      <c r="B85" s="47" t="s">
        <v>207</v>
      </c>
      <c r="C85" s="50">
        <v>18</v>
      </c>
      <c r="D85" s="48" t="str">
        <f t="shared" si="3"/>
        <v>1218</v>
      </c>
      <c r="E85" s="47">
        <v>2180</v>
      </c>
      <c r="F85" s="49">
        <f t="shared" si="2"/>
        <v>25400</v>
      </c>
    </row>
    <row r="86" spans="1:6" ht="15" customHeight="1">
      <c r="A86" s="47">
        <v>12</v>
      </c>
      <c r="B86" s="47" t="s">
        <v>208</v>
      </c>
      <c r="C86" s="48">
        <v>18.5</v>
      </c>
      <c r="D86" s="48" t="str">
        <f t="shared" si="3"/>
        <v>1218.5</v>
      </c>
      <c r="E86" s="47">
        <v>2185</v>
      </c>
      <c r="F86" s="49">
        <f t="shared" si="2"/>
        <v>26100</v>
      </c>
    </row>
    <row r="87" spans="1:6" ht="15" customHeight="1">
      <c r="A87" s="47">
        <v>12</v>
      </c>
      <c r="B87" s="47" t="s">
        <v>209</v>
      </c>
      <c r="C87" s="50">
        <v>19</v>
      </c>
      <c r="D87" s="48" t="str">
        <f t="shared" si="3"/>
        <v>1219</v>
      </c>
      <c r="E87" s="47">
        <v>2190</v>
      </c>
      <c r="F87" s="49">
        <f t="shared" si="2"/>
        <v>26800</v>
      </c>
    </row>
    <row r="88" spans="1:6" ht="15" customHeight="1">
      <c r="A88" s="47">
        <v>12</v>
      </c>
      <c r="B88" s="47" t="s">
        <v>210</v>
      </c>
      <c r="C88" s="48">
        <v>19.5</v>
      </c>
      <c r="D88" s="48" t="str">
        <f t="shared" si="3"/>
        <v>1219.5</v>
      </c>
      <c r="E88" s="47">
        <v>2195</v>
      </c>
      <c r="F88" s="49">
        <f t="shared" ref="F88:F89" si="4">F87+700</f>
        <v>27500</v>
      </c>
    </row>
    <row r="89" spans="1:6" ht="15" customHeight="1">
      <c r="A89" s="47">
        <v>12</v>
      </c>
      <c r="B89" s="47" t="s">
        <v>211</v>
      </c>
      <c r="C89" s="50">
        <v>20</v>
      </c>
      <c r="D89" s="48" t="str">
        <f t="shared" si="3"/>
        <v>1220</v>
      </c>
      <c r="E89" s="47">
        <v>2200</v>
      </c>
      <c r="F89" s="49">
        <f t="shared" si="4"/>
        <v>28200</v>
      </c>
    </row>
    <row r="90" spans="1:6" ht="15" customHeight="1">
      <c r="A90" s="47">
        <v>12</v>
      </c>
      <c r="B90" s="47" t="s">
        <v>212</v>
      </c>
      <c r="C90" s="48">
        <v>20.5</v>
      </c>
      <c r="D90" s="48" t="str">
        <f t="shared" si="3"/>
        <v>1220.5</v>
      </c>
      <c r="E90" s="47">
        <v>2205</v>
      </c>
      <c r="F90" s="49">
        <f t="shared" ref="F90:F97" si="5">F89+700</f>
        <v>28900</v>
      </c>
    </row>
    <row r="91" spans="1:6" ht="15" customHeight="1">
      <c r="A91" s="47">
        <v>12</v>
      </c>
      <c r="B91" s="47" t="s">
        <v>213</v>
      </c>
      <c r="C91" s="50">
        <v>21</v>
      </c>
      <c r="D91" s="48" t="str">
        <f t="shared" si="3"/>
        <v>1221</v>
      </c>
      <c r="E91" s="47">
        <v>2210</v>
      </c>
      <c r="F91" s="49">
        <f t="shared" si="5"/>
        <v>29600</v>
      </c>
    </row>
    <row r="92" spans="1:6" ht="15" customHeight="1">
      <c r="A92" s="47">
        <v>12</v>
      </c>
      <c r="B92" s="47" t="s">
        <v>214</v>
      </c>
      <c r="C92" s="48">
        <v>21.5</v>
      </c>
      <c r="D92" s="48" t="str">
        <f t="shared" si="3"/>
        <v>1221.5</v>
      </c>
      <c r="E92" s="47">
        <v>2215</v>
      </c>
      <c r="F92" s="49">
        <f t="shared" si="5"/>
        <v>30300</v>
      </c>
    </row>
    <row r="93" spans="1:6" ht="15" customHeight="1">
      <c r="A93" s="47">
        <v>12</v>
      </c>
      <c r="B93" s="47" t="s">
        <v>215</v>
      </c>
      <c r="C93" s="50">
        <v>22</v>
      </c>
      <c r="D93" s="48" t="str">
        <f t="shared" si="3"/>
        <v>1222</v>
      </c>
      <c r="E93" s="47">
        <v>2220</v>
      </c>
      <c r="F93" s="49">
        <f t="shared" si="5"/>
        <v>31000</v>
      </c>
    </row>
    <row r="94" spans="1:6" ht="15" customHeight="1">
      <c r="A94" s="47">
        <v>12</v>
      </c>
      <c r="B94" s="47" t="s">
        <v>216</v>
      </c>
      <c r="C94" s="48">
        <v>22.5</v>
      </c>
      <c r="D94" s="48" t="str">
        <f t="shared" si="3"/>
        <v>1222.5</v>
      </c>
      <c r="E94" s="47">
        <v>2225</v>
      </c>
      <c r="F94" s="49">
        <f t="shared" si="5"/>
        <v>31700</v>
      </c>
    </row>
    <row r="95" spans="1:6" ht="15" customHeight="1">
      <c r="A95" s="47">
        <v>12</v>
      </c>
      <c r="B95" s="47" t="s">
        <v>217</v>
      </c>
      <c r="C95" s="50">
        <v>23</v>
      </c>
      <c r="D95" s="48" t="str">
        <f t="shared" si="3"/>
        <v>1223</v>
      </c>
      <c r="E95" s="47">
        <v>2230</v>
      </c>
      <c r="F95" s="49">
        <f t="shared" si="5"/>
        <v>32400</v>
      </c>
    </row>
    <row r="96" spans="1:6" ht="15" customHeight="1">
      <c r="A96" s="47">
        <v>12</v>
      </c>
      <c r="B96" s="47" t="s">
        <v>218</v>
      </c>
      <c r="C96" s="48">
        <v>23.5</v>
      </c>
      <c r="D96" s="48" t="str">
        <f t="shared" si="3"/>
        <v>1223.5</v>
      </c>
      <c r="E96" s="47">
        <v>2235</v>
      </c>
      <c r="F96" s="49">
        <f t="shared" si="5"/>
        <v>33100</v>
      </c>
    </row>
    <row r="97" spans="1:6" ht="15" customHeight="1">
      <c r="A97" s="47">
        <v>12</v>
      </c>
      <c r="B97" s="47" t="s">
        <v>219</v>
      </c>
      <c r="C97" s="50">
        <v>24</v>
      </c>
      <c r="D97" s="48" t="str">
        <f t="shared" si="3"/>
        <v>1224</v>
      </c>
      <c r="E97" s="47">
        <v>2240</v>
      </c>
      <c r="F97" s="49">
        <f t="shared" si="5"/>
        <v>33800</v>
      </c>
    </row>
    <row r="98" spans="1:6" ht="15" customHeight="1">
      <c r="A98" s="47">
        <v>20</v>
      </c>
      <c r="B98" s="47" t="s">
        <v>220</v>
      </c>
      <c r="C98" s="48">
        <v>0.5</v>
      </c>
      <c r="D98" s="48" t="str">
        <f>A98&amp;C98</f>
        <v>200.5</v>
      </c>
      <c r="E98" s="47">
        <v>3001</v>
      </c>
      <c r="F98" s="49">
        <v>540</v>
      </c>
    </row>
    <row r="99" spans="1:6" ht="15" customHeight="1">
      <c r="A99" s="47">
        <v>30</v>
      </c>
      <c r="B99" s="47" t="s">
        <v>221</v>
      </c>
      <c r="C99" s="50">
        <v>0.5</v>
      </c>
      <c r="D99" s="48" t="str">
        <f t="shared" si="3"/>
        <v>300.5</v>
      </c>
      <c r="E99" s="47">
        <v>4001</v>
      </c>
      <c r="F99" s="49">
        <v>800</v>
      </c>
    </row>
    <row r="100" spans="1:6" ht="15" customHeight="1">
      <c r="A100" s="47">
        <v>30</v>
      </c>
      <c r="B100" s="47" t="s">
        <v>222</v>
      </c>
      <c r="C100" s="50">
        <v>1</v>
      </c>
      <c r="D100" s="48" t="str">
        <f t="shared" si="3"/>
        <v>301</v>
      </c>
      <c r="E100" s="47">
        <v>4002</v>
      </c>
      <c r="F100" s="49">
        <f>F99+800</f>
        <v>1600</v>
      </c>
    </row>
    <row r="101" spans="1:6" ht="15" customHeight="1">
      <c r="A101" s="47">
        <v>30</v>
      </c>
      <c r="B101" s="47" t="s">
        <v>223</v>
      </c>
      <c r="C101" s="50">
        <v>1.5</v>
      </c>
      <c r="D101" s="48" t="str">
        <f t="shared" si="3"/>
        <v>301.5</v>
      </c>
      <c r="E101" s="47">
        <v>4003</v>
      </c>
      <c r="F101" s="49">
        <f t="shared" ref="F101:F146" si="6">F100+800</f>
        <v>2400</v>
      </c>
    </row>
    <row r="102" spans="1:6" ht="15" customHeight="1">
      <c r="A102" s="47">
        <v>30</v>
      </c>
      <c r="B102" s="47" t="s">
        <v>224</v>
      </c>
      <c r="C102" s="50">
        <v>2</v>
      </c>
      <c r="D102" s="48" t="str">
        <f t="shared" si="3"/>
        <v>302</v>
      </c>
      <c r="E102" s="47">
        <v>4004</v>
      </c>
      <c r="F102" s="49">
        <f t="shared" si="6"/>
        <v>3200</v>
      </c>
    </row>
    <row r="103" spans="1:6" ht="15" customHeight="1">
      <c r="A103" s="47">
        <v>30</v>
      </c>
      <c r="B103" s="47" t="s">
        <v>225</v>
      </c>
      <c r="C103" s="50">
        <v>2.5</v>
      </c>
      <c r="D103" s="48" t="str">
        <f t="shared" si="3"/>
        <v>302.5</v>
      </c>
      <c r="E103" s="47">
        <v>4005</v>
      </c>
      <c r="F103" s="49">
        <f t="shared" si="6"/>
        <v>4000</v>
      </c>
    </row>
    <row r="104" spans="1:6" ht="15" customHeight="1">
      <c r="A104" s="47">
        <v>30</v>
      </c>
      <c r="B104" s="47" t="s">
        <v>226</v>
      </c>
      <c r="C104" s="50">
        <v>3</v>
      </c>
      <c r="D104" s="48" t="str">
        <f t="shared" si="3"/>
        <v>303</v>
      </c>
      <c r="E104" s="47">
        <v>4006</v>
      </c>
      <c r="F104" s="49">
        <f t="shared" si="6"/>
        <v>4800</v>
      </c>
    </row>
    <row r="105" spans="1:6" ht="15" customHeight="1">
      <c r="A105" s="47">
        <v>30</v>
      </c>
      <c r="B105" s="47" t="s">
        <v>227</v>
      </c>
      <c r="C105" s="50">
        <v>3.5</v>
      </c>
      <c r="D105" s="48" t="str">
        <f t="shared" si="3"/>
        <v>303.5</v>
      </c>
      <c r="E105" s="47">
        <v>4007</v>
      </c>
      <c r="F105" s="49">
        <f t="shared" si="6"/>
        <v>5600</v>
      </c>
    </row>
    <row r="106" spans="1:6" ht="15" customHeight="1">
      <c r="A106" s="47">
        <v>30</v>
      </c>
      <c r="B106" s="47" t="s">
        <v>228</v>
      </c>
      <c r="C106" s="50">
        <v>4</v>
      </c>
      <c r="D106" s="48" t="str">
        <f t="shared" si="3"/>
        <v>304</v>
      </c>
      <c r="E106" s="47">
        <v>4008</v>
      </c>
      <c r="F106" s="49">
        <f t="shared" si="6"/>
        <v>6400</v>
      </c>
    </row>
    <row r="107" spans="1:6" ht="15" customHeight="1">
      <c r="A107" s="47">
        <v>30</v>
      </c>
      <c r="B107" s="47" t="s">
        <v>229</v>
      </c>
      <c r="C107" s="50">
        <v>4.5</v>
      </c>
      <c r="D107" s="48" t="str">
        <f t="shared" si="3"/>
        <v>304.5</v>
      </c>
      <c r="E107" s="47">
        <v>4009</v>
      </c>
      <c r="F107" s="49">
        <f t="shared" si="6"/>
        <v>7200</v>
      </c>
    </row>
    <row r="108" spans="1:6" ht="15" customHeight="1">
      <c r="A108" s="47">
        <v>30</v>
      </c>
      <c r="B108" s="47" t="s">
        <v>230</v>
      </c>
      <c r="C108" s="50">
        <v>5</v>
      </c>
      <c r="D108" s="48" t="str">
        <f t="shared" si="3"/>
        <v>305</v>
      </c>
      <c r="E108" s="47">
        <v>4010</v>
      </c>
      <c r="F108" s="49">
        <f t="shared" si="6"/>
        <v>8000</v>
      </c>
    </row>
    <row r="109" spans="1:6" ht="15" customHeight="1">
      <c r="A109" s="47">
        <v>30</v>
      </c>
      <c r="B109" s="47" t="s">
        <v>231</v>
      </c>
      <c r="C109" s="50">
        <v>5.5</v>
      </c>
      <c r="D109" s="48" t="str">
        <f t="shared" si="3"/>
        <v>305.5</v>
      </c>
      <c r="E109" s="47">
        <v>4011</v>
      </c>
      <c r="F109" s="49">
        <f t="shared" si="6"/>
        <v>8800</v>
      </c>
    </row>
    <row r="110" spans="1:6" ht="15" customHeight="1">
      <c r="A110" s="47">
        <v>30</v>
      </c>
      <c r="B110" s="47" t="s">
        <v>232</v>
      </c>
      <c r="C110" s="50">
        <v>6</v>
      </c>
      <c r="D110" s="48" t="str">
        <f t="shared" si="3"/>
        <v>306</v>
      </c>
      <c r="E110" s="47">
        <v>4012</v>
      </c>
      <c r="F110" s="49">
        <f t="shared" si="6"/>
        <v>9600</v>
      </c>
    </row>
    <row r="111" spans="1:6" ht="15" customHeight="1">
      <c r="A111" s="47">
        <v>30</v>
      </c>
      <c r="B111" s="47" t="s">
        <v>232</v>
      </c>
      <c r="C111" s="50">
        <v>6.5</v>
      </c>
      <c r="D111" s="48" t="str">
        <f t="shared" si="3"/>
        <v>306.5</v>
      </c>
      <c r="E111" s="47">
        <v>4013</v>
      </c>
      <c r="F111" s="49">
        <f t="shared" si="6"/>
        <v>10400</v>
      </c>
    </row>
    <row r="112" spans="1:6" ht="15" customHeight="1">
      <c r="A112" s="47">
        <v>30</v>
      </c>
      <c r="B112" s="47" t="s">
        <v>233</v>
      </c>
      <c r="C112" s="50">
        <v>7</v>
      </c>
      <c r="D112" s="48" t="str">
        <f t="shared" si="3"/>
        <v>307</v>
      </c>
      <c r="E112" s="47">
        <v>4014</v>
      </c>
      <c r="F112" s="49">
        <f t="shared" si="6"/>
        <v>11200</v>
      </c>
    </row>
    <row r="113" spans="1:6" ht="15" customHeight="1">
      <c r="A113" s="47">
        <v>30</v>
      </c>
      <c r="B113" s="47" t="s">
        <v>234</v>
      </c>
      <c r="C113" s="50">
        <v>7.5</v>
      </c>
      <c r="D113" s="48" t="str">
        <f t="shared" si="3"/>
        <v>307.5</v>
      </c>
      <c r="E113" s="47">
        <v>4015</v>
      </c>
      <c r="F113" s="49">
        <f t="shared" si="6"/>
        <v>12000</v>
      </c>
    </row>
    <row r="114" spans="1:6" ht="15" customHeight="1">
      <c r="A114" s="47">
        <v>30</v>
      </c>
      <c r="B114" s="47" t="s">
        <v>235</v>
      </c>
      <c r="C114" s="50">
        <v>8</v>
      </c>
      <c r="D114" s="48" t="str">
        <f t="shared" si="3"/>
        <v>308</v>
      </c>
      <c r="E114" s="47">
        <v>4016</v>
      </c>
      <c r="F114" s="49">
        <f t="shared" si="6"/>
        <v>12800</v>
      </c>
    </row>
    <row r="115" spans="1:6" ht="15" customHeight="1">
      <c r="A115" s="47">
        <v>30</v>
      </c>
      <c r="B115" s="47" t="s">
        <v>236</v>
      </c>
      <c r="C115" s="50">
        <v>8.5</v>
      </c>
      <c r="D115" s="48" t="str">
        <f t="shared" si="3"/>
        <v>308.5</v>
      </c>
      <c r="E115" s="47">
        <v>4017</v>
      </c>
      <c r="F115" s="49">
        <f t="shared" si="6"/>
        <v>13600</v>
      </c>
    </row>
    <row r="116" spans="1:6" ht="15" customHeight="1">
      <c r="A116" s="47">
        <v>30</v>
      </c>
      <c r="B116" s="47" t="s">
        <v>237</v>
      </c>
      <c r="C116" s="50">
        <v>9</v>
      </c>
      <c r="D116" s="48" t="str">
        <f t="shared" si="3"/>
        <v>309</v>
      </c>
      <c r="E116" s="47">
        <v>4018</v>
      </c>
      <c r="F116" s="49">
        <f t="shared" si="6"/>
        <v>14400</v>
      </c>
    </row>
    <row r="117" spans="1:6" ht="15" customHeight="1">
      <c r="A117" s="47">
        <v>30</v>
      </c>
      <c r="B117" s="47" t="s">
        <v>238</v>
      </c>
      <c r="C117" s="50">
        <v>9.5</v>
      </c>
      <c r="D117" s="48" t="str">
        <f t="shared" si="3"/>
        <v>309.5</v>
      </c>
      <c r="E117" s="47">
        <v>4019</v>
      </c>
      <c r="F117" s="49">
        <f t="shared" si="6"/>
        <v>15200</v>
      </c>
    </row>
    <row r="118" spans="1:6" ht="15" customHeight="1">
      <c r="A118" s="47">
        <v>30</v>
      </c>
      <c r="B118" s="47" t="s">
        <v>239</v>
      </c>
      <c r="C118" s="50">
        <v>10</v>
      </c>
      <c r="D118" s="48" t="str">
        <f t="shared" si="3"/>
        <v>3010</v>
      </c>
      <c r="E118" s="47">
        <v>4020</v>
      </c>
      <c r="F118" s="49">
        <f t="shared" si="6"/>
        <v>16000</v>
      </c>
    </row>
    <row r="119" spans="1:6" ht="15" customHeight="1">
      <c r="A119" s="47">
        <v>30</v>
      </c>
      <c r="B119" s="47" t="s">
        <v>240</v>
      </c>
      <c r="C119" s="50">
        <v>10.5</v>
      </c>
      <c r="D119" s="48" t="str">
        <f t="shared" si="3"/>
        <v>3010.5</v>
      </c>
      <c r="E119" s="47">
        <v>4021</v>
      </c>
      <c r="F119" s="49">
        <f t="shared" si="6"/>
        <v>16800</v>
      </c>
    </row>
    <row r="120" spans="1:6" ht="15" customHeight="1">
      <c r="A120" s="47">
        <v>30</v>
      </c>
      <c r="B120" s="47" t="s">
        <v>241</v>
      </c>
      <c r="C120" s="50">
        <v>11</v>
      </c>
      <c r="D120" s="48" t="str">
        <f t="shared" si="3"/>
        <v>3011</v>
      </c>
      <c r="E120" s="47">
        <v>4022</v>
      </c>
      <c r="F120" s="49">
        <f t="shared" si="6"/>
        <v>17600</v>
      </c>
    </row>
    <row r="121" spans="1:6" ht="15" customHeight="1">
      <c r="A121" s="47">
        <v>30</v>
      </c>
      <c r="B121" s="47" t="s">
        <v>242</v>
      </c>
      <c r="C121" s="50">
        <v>11.5</v>
      </c>
      <c r="D121" s="48" t="str">
        <f t="shared" si="3"/>
        <v>3011.5</v>
      </c>
      <c r="E121" s="47">
        <v>4023</v>
      </c>
      <c r="F121" s="49">
        <f t="shared" si="6"/>
        <v>18400</v>
      </c>
    </row>
    <row r="122" spans="1:6" ht="15" customHeight="1">
      <c r="A122" s="47">
        <v>30</v>
      </c>
      <c r="B122" s="47" t="s">
        <v>243</v>
      </c>
      <c r="C122" s="50">
        <v>12</v>
      </c>
      <c r="D122" s="48" t="str">
        <f t="shared" si="3"/>
        <v>3012</v>
      </c>
      <c r="E122" s="47">
        <v>4024</v>
      </c>
      <c r="F122" s="49">
        <f t="shared" si="6"/>
        <v>19200</v>
      </c>
    </row>
    <row r="123" spans="1:6" ht="15" customHeight="1">
      <c r="A123" s="47">
        <v>30</v>
      </c>
      <c r="B123" s="47" t="s">
        <v>244</v>
      </c>
      <c r="C123" s="50">
        <v>12.5</v>
      </c>
      <c r="D123" s="48" t="str">
        <f t="shared" si="3"/>
        <v>3012.5</v>
      </c>
      <c r="E123" s="47">
        <v>4025</v>
      </c>
      <c r="F123" s="49">
        <f t="shared" si="6"/>
        <v>20000</v>
      </c>
    </row>
    <row r="124" spans="1:6" ht="15" customHeight="1">
      <c r="A124" s="47">
        <v>30</v>
      </c>
      <c r="B124" s="47" t="s">
        <v>245</v>
      </c>
      <c r="C124" s="50">
        <v>13</v>
      </c>
      <c r="D124" s="48" t="str">
        <f t="shared" si="3"/>
        <v>3013</v>
      </c>
      <c r="E124" s="47">
        <v>4026</v>
      </c>
      <c r="F124" s="49">
        <f t="shared" si="6"/>
        <v>20800</v>
      </c>
    </row>
    <row r="125" spans="1:6" ht="15" customHeight="1">
      <c r="A125" s="47">
        <v>30</v>
      </c>
      <c r="B125" s="47" t="s">
        <v>246</v>
      </c>
      <c r="C125" s="50">
        <v>13.5</v>
      </c>
      <c r="D125" s="48" t="str">
        <f t="shared" si="3"/>
        <v>3013.5</v>
      </c>
      <c r="E125" s="47">
        <v>4027</v>
      </c>
      <c r="F125" s="49">
        <f t="shared" si="6"/>
        <v>21600</v>
      </c>
    </row>
    <row r="126" spans="1:6" ht="15" customHeight="1">
      <c r="A126" s="47">
        <v>30</v>
      </c>
      <c r="B126" s="47" t="s">
        <v>247</v>
      </c>
      <c r="C126" s="50">
        <v>14</v>
      </c>
      <c r="D126" s="48" t="str">
        <f t="shared" si="3"/>
        <v>3014</v>
      </c>
      <c r="E126" s="47">
        <v>4028</v>
      </c>
      <c r="F126" s="49">
        <f t="shared" si="6"/>
        <v>22400</v>
      </c>
    </row>
    <row r="127" spans="1:6" ht="15" customHeight="1">
      <c r="A127" s="47">
        <v>30</v>
      </c>
      <c r="B127" s="47" t="s">
        <v>248</v>
      </c>
      <c r="C127" s="50">
        <v>14.5</v>
      </c>
      <c r="D127" s="48" t="str">
        <f t="shared" si="3"/>
        <v>3014.5</v>
      </c>
      <c r="E127" s="47">
        <v>4029</v>
      </c>
      <c r="F127" s="49">
        <f t="shared" si="6"/>
        <v>23200</v>
      </c>
    </row>
    <row r="128" spans="1:6" ht="15" customHeight="1">
      <c r="A128" s="47">
        <v>30</v>
      </c>
      <c r="B128" s="47" t="s">
        <v>249</v>
      </c>
      <c r="C128" s="50">
        <v>15</v>
      </c>
      <c r="D128" s="48" t="str">
        <f t="shared" si="3"/>
        <v>3015</v>
      </c>
      <c r="E128" s="47">
        <v>4030</v>
      </c>
      <c r="F128" s="49">
        <f t="shared" si="6"/>
        <v>24000</v>
      </c>
    </row>
    <row r="129" spans="1:6" ht="15" customHeight="1">
      <c r="A129" s="47">
        <v>30</v>
      </c>
      <c r="B129" s="47" t="s">
        <v>250</v>
      </c>
      <c r="C129" s="50">
        <v>15.5</v>
      </c>
      <c r="D129" s="48" t="str">
        <f t="shared" si="3"/>
        <v>3015.5</v>
      </c>
      <c r="E129" s="47">
        <v>4031</v>
      </c>
      <c r="F129" s="49">
        <f t="shared" si="6"/>
        <v>24800</v>
      </c>
    </row>
    <row r="130" spans="1:6" ht="15" customHeight="1">
      <c r="A130" s="47">
        <v>30</v>
      </c>
      <c r="B130" s="47" t="s">
        <v>251</v>
      </c>
      <c r="C130" s="50">
        <v>16</v>
      </c>
      <c r="D130" s="48" t="str">
        <f t="shared" si="3"/>
        <v>3016</v>
      </c>
      <c r="E130" s="47">
        <v>4032</v>
      </c>
      <c r="F130" s="49">
        <f t="shared" si="6"/>
        <v>25600</v>
      </c>
    </row>
    <row r="131" spans="1:6" ht="15" customHeight="1">
      <c r="A131" s="47">
        <v>30</v>
      </c>
      <c r="B131" s="47" t="s">
        <v>252</v>
      </c>
      <c r="C131" s="50">
        <v>16.5</v>
      </c>
      <c r="D131" s="48" t="str">
        <f t="shared" ref="D131:D146" si="7">A131&amp;C131</f>
        <v>3016.5</v>
      </c>
      <c r="E131" s="47">
        <v>4033</v>
      </c>
      <c r="F131" s="49">
        <f t="shared" si="6"/>
        <v>26400</v>
      </c>
    </row>
    <row r="132" spans="1:6" ht="15" customHeight="1">
      <c r="A132" s="47">
        <v>30</v>
      </c>
      <c r="B132" s="47" t="s">
        <v>253</v>
      </c>
      <c r="C132" s="50">
        <v>17</v>
      </c>
      <c r="D132" s="48" t="str">
        <f t="shared" si="7"/>
        <v>3017</v>
      </c>
      <c r="E132" s="47">
        <v>4034</v>
      </c>
      <c r="F132" s="49">
        <f t="shared" si="6"/>
        <v>27200</v>
      </c>
    </row>
    <row r="133" spans="1:6" ht="15" customHeight="1">
      <c r="A133" s="47">
        <v>30</v>
      </c>
      <c r="B133" s="47" t="s">
        <v>254</v>
      </c>
      <c r="C133" s="50">
        <v>17.5</v>
      </c>
      <c r="D133" s="48" t="str">
        <f t="shared" si="7"/>
        <v>3017.5</v>
      </c>
      <c r="E133" s="47">
        <v>4035</v>
      </c>
      <c r="F133" s="49">
        <f t="shared" si="6"/>
        <v>28000</v>
      </c>
    </row>
    <row r="134" spans="1:6" ht="15" customHeight="1">
      <c r="A134" s="47">
        <v>30</v>
      </c>
      <c r="B134" s="47" t="s">
        <v>255</v>
      </c>
      <c r="C134" s="50">
        <v>18</v>
      </c>
      <c r="D134" s="48" t="str">
        <f t="shared" si="7"/>
        <v>3018</v>
      </c>
      <c r="E134" s="47">
        <v>4036</v>
      </c>
      <c r="F134" s="49">
        <f t="shared" si="6"/>
        <v>28800</v>
      </c>
    </row>
    <row r="135" spans="1:6" ht="15" customHeight="1">
      <c r="A135" s="47">
        <v>30</v>
      </c>
      <c r="B135" s="47" t="s">
        <v>256</v>
      </c>
      <c r="C135" s="50">
        <v>18.5</v>
      </c>
      <c r="D135" s="48" t="str">
        <f t="shared" si="7"/>
        <v>3018.5</v>
      </c>
      <c r="E135" s="47">
        <v>4037</v>
      </c>
      <c r="F135" s="49">
        <f t="shared" si="6"/>
        <v>29600</v>
      </c>
    </row>
    <row r="136" spans="1:6" ht="15" customHeight="1">
      <c r="A136" s="47">
        <v>30</v>
      </c>
      <c r="B136" s="47" t="s">
        <v>257</v>
      </c>
      <c r="C136" s="50">
        <v>19</v>
      </c>
      <c r="D136" s="48" t="str">
        <f t="shared" si="7"/>
        <v>3019</v>
      </c>
      <c r="E136" s="47">
        <v>4038</v>
      </c>
      <c r="F136" s="49">
        <f t="shared" si="6"/>
        <v>30400</v>
      </c>
    </row>
    <row r="137" spans="1:6" ht="15" customHeight="1">
      <c r="A137" s="47">
        <v>30</v>
      </c>
      <c r="B137" s="47" t="s">
        <v>258</v>
      </c>
      <c r="C137" s="50">
        <v>19.5</v>
      </c>
      <c r="D137" s="48" t="str">
        <f t="shared" si="7"/>
        <v>3019.5</v>
      </c>
      <c r="E137" s="47">
        <v>4039</v>
      </c>
      <c r="F137" s="49">
        <f t="shared" si="6"/>
        <v>31200</v>
      </c>
    </row>
    <row r="138" spans="1:6" ht="15" customHeight="1">
      <c r="A138" s="47">
        <v>30</v>
      </c>
      <c r="B138" s="47" t="s">
        <v>259</v>
      </c>
      <c r="C138" s="50">
        <v>20</v>
      </c>
      <c r="D138" s="48" t="str">
        <f t="shared" si="7"/>
        <v>3020</v>
      </c>
      <c r="E138" s="47">
        <v>4040</v>
      </c>
      <c r="F138" s="49">
        <f t="shared" si="6"/>
        <v>32000</v>
      </c>
    </row>
    <row r="139" spans="1:6" ht="15" customHeight="1">
      <c r="A139" s="47">
        <v>30</v>
      </c>
      <c r="B139" s="47" t="s">
        <v>260</v>
      </c>
      <c r="C139" s="50">
        <v>20.5</v>
      </c>
      <c r="D139" s="48" t="str">
        <f t="shared" si="7"/>
        <v>3020.5</v>
      </c>
      <c r="E139" s="47">
        <v>4041</v>
      </c>
      <c r="F139" s="49">
        <f t="shared" si="6"/>
        <v>32800</v>
      </c>
    </row>
    <row r="140" spans="1:6" ht="15" customHeight="1">
      <c r="A140" s="47">
        <v>30</v>
      </c>
      <c r="B140" s="47" t="s">
        <v>261</v>
      </c>
      <c r="C140" s="50">
        <v>21</v>
      </c>
      <c r="D140" s="48" t="str">
        <f t="shared" si="7"/>
        <v>3021</v>
      </c>
      <c r="E140" s="47">
        <v>4042</v>
      </c>
      <c r="F140" s="49">
        <f t="shared" si="6"/>
        <v>33600</v>
      </c>
    </row>
    <row r="141" spans="1:6" ht="15" customHeight="1">
      <c r="A141" s="47">
        <v>30</v>
      </c>
      <c r="B141" s="47" t="s">
        <v>262</v>
      </c>
      <c r="C141" s="50">
        <v>21.5</v>
      </c>
      <c r="D141" s="48" t="str">
        <f t="shared" si="7"/>
        <v>3021.5</v>
      </c>
      <c r="E141" s="47">
        <v>4043</v>
      </c>
      <c r="F141" s="49">
        <f t="shared" si="6"/>
        <v>34400</v>
      </c>
    </row>
    <row r="142" spans="1:6" ht="15" customHeight="1">
      <c r="A142" s="47">
        <v>30</v>
      </c>
      <c r="B142" s="47" t="s">
        <v>263</v>
      </c>
      <c r="C142" s="50">
        <v>22</v>
      </c>
      <c r="D142" s="48" t="str">
        <f t="shared" si="7"/>
        <v>3022</v>
      </c>
      <c r="E142" s="47">
        <v>4044</v>
      </c>
      <c r="F142" s="49">
        <f t="shared" si="6"/>
        <v>35200</v>
      </c>
    </row>
    <row r="143" spans="1:6" ht="15" customHeight="1">
      <c r="A143" s="47">
        <v>30</v>
      </c>
      <c r="B143" s="47" t="s">
        <v>264</v>
      </c>
      <c r="C143" s="50">
        <v>22.5</v>
      </c>
      <c r="D143" s="48" t="str">
        <f t="shared" si="7"/>
        <v>3022.5</v>
      </c>
      <c r="E143" s="47">
        <v>4045</v>
      </c>
      <c r="F143" s="49">
        <f t="shared" si="6"/>
        <v>36000</v>
      </c>
    </row>
    <row r="144" spans="1:6" ht="15" customHeight="1">
      <c r="A144" s="47">
        <v>30</v>
      </c>
      <c r="B144" s="47" t="s">
        <v>265</v>
      </c>
      <c r="C144" s="50">
        <v>23</v>
      </c>
      <c r="D144" s="48" t="str">
        <f t="shared" si="7"/>
        <v>3023</v>
      </c>
      <c r="E144" s="47">
        <v>4046</v>
      </c>
      <c r="F144" s="49">
        <f t="shared" si="6"/>
        <v>36800</v>
      </c>
    </row>
    <row r="145" spans="1:6" ht="15" customHeight="1">
      <c r="A145" s="47">
        <v>30</v>
      </c>
      <c r="B145" s="47" t="s">
        <v>266</v>
      </c>
      <c r="C145" s="50">
        <v>23.5</v>
      </c>
      <c r="D145" s="48" t="str">
        <f t="shared" si="7"/>
        <v>3023.5</v>
      </c>
      <c r="E145" s="47">
        <v>4047</v>
      </c>
      <c r="F145" s="49">
        <f t="shared" si="6"/>
        <v>37600</v>
      </c>
    </row>
    <row r="146" spans="1:6" ht="15" customHeight="1">
      <c r="A146" s="47">
        <v>30</v>
      </c>
      <c r="B146" s="47" t="s">
        <v>267</v>
      </c>
      <c r="C146" s="50">
        <v>24</v>
      </c>
      <c r="D146" s="48" t="str">
        <f t="shared" si="7"/>
        <v>3024</v>
      </c>
      <c r="E146" s="47">
        <v>4048</v>
      </c>
      <c r="F146" s="49">
        <f t="shared" si="6"/>
        <v>38400</v>
      </c>
    </row>
  </sheetData>
  <sheetProtection algorithmName="SHA-512" hashValue="4Zwp5IWmZk4AoS0TxRFRxBnlLteiOFtkh/laK5jsa5p/5Y195a9F//es1gT5nCgjsDVzh2G+ILbaulJzVSUxng==" saltValue="NrUAvr4k1IK703N9hiN6zg==" spinCount="100000" sheet="1" objects="1" scenarios="1" selectLockedCells="1"/>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AM56"/>
  <sheetViews>
    <sheetView view="pageBreakPreview" zoomScaleNormal="100" zoomScaleSheetLayoutView="100" workbookViewId="0">
      <selection activeCell="M21" sqref="M21:AI24"/>
    </sheetView>
  </sheetViews>
  <sheetFormatPr defaultColWidth="2.25" defaultRowHeight="13.5"/>
  <cols>
    <col min="1" max="16384" width="2.25" style="18"/>
  </cols>
  <sheetData>
    <row r="1" spans="1:39">
      <c r="V1" s="197" t="s">
        <v>37</v>
      </c>
      <c r="W1" s="197"/>
      <c r="X1" s="197"/>
      <c r="Y1" s="197"/>
      <c r="Z1" s="197"/>
      <c r="AA1" s="197"/>
      <c r="AB1" s="197"/>
      <c r="AC1" s="197"/>
      <c r="AD1" s="197"/>
      <c r="AE1" s="197"/>
      <c r="AF1" s="197"/>
      <c r="AG1" s="197"/>
      <c r="AH1" s="197"/>
      <c r="AI1" s="197"/>
      <c r="AJ1" s="197"/>
      <c r="AK1" s="197"/>
      <c r="AL1" s="197"/>
      <c r="AM1" s="197"/>
    </row>
    <row r="2" spans="1:39">
      <c r="V2" s="197"/>
      <c r="W2" s="197"/>
      <c r="X2" s="197"/>
      <c r="Y2" s="197"/>
      <c r="Z2" s="197"/>
      <c r="AA2" s="197"/>
      <c r="AB2" s="197"/>
      <c r="AC2" s="197"/>
      <c r="AD2" s="197"/>
      <c r="AE2" s="197"/>
      <c r="AF2" s="197"/>
      <c r="AG2" s="197"/>
      <c r="AH2" s="197"/>
      <c r="AI2" s="197"/>
      <c r="AJ2" s="197"/>
      <c r="AK2" s="197"/>
      <c r="AL2" s="197"/>
      <c r="AM2" s="197"/>
    </row>
    <row r="13" spans="1:39">
      <c r="A13" s="198" t="s">
        <v>38</v>
      </c>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row>
    <row r="14" spans="1:39">
      <c r="A14" s="198"/>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row>
    <row r="15" spans="1:39">
      <c r="A15" s="198"/>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row>
    <row r="16" spans="1:39">
      <c r="A16" s="198"/>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row>
    <row r="21" spans="5:35" ht="13.5" customHeight="1">
      <c r="E21" s="199" t="s">
        <v>39</v>
      </c>
      <c r="F21" s="200"/>
      <c r="G21" s="200"/>
      <c r="H21" s="200"/>
      <c r="I21" s="200"/>
      <c r="J21" s="200"/>
      <c r="K21" s="200"/>
      <c r="L21" s="201"/>
      <c r="M21" s="208" t="str">
        <f ca="1">IF(明細書!AE11=0,"",明細書!AE11)</f>
        <v/>
      </c>
      <c r="N21" s="209"/>
      <c r="O21" s="209"/>
      <c r="P21" s="209"/>
      <c r="Q21" s="209"/>
      <c r="R21" s="209"/>
      <c r="S21" s="209"/>
      <c r="T21" s="209"/>
      <c r="U21" s="209"/>
      <c r="V21" s="209"/>
      <c r="W21" s="209"/>
      <c r="X21" s="209"/>
      <c r="Y21" s="209"/>
      <c r="Z21" s="209"/>
      <c r="AA21" s="209"/>
      <c r="AB21" s="209"/>
      <c r="AC21" s="209"/>
      <c r="AD21" s="209"/>
      <c r="AE21" s="209"/>
      <c r="AF21" s="209"/>
      <c r="AG21" s="209"/>
      <c r="AH21" s="209"/>
      <c r="AI21" s="210"/>
    </row>
    <row r="22" spans="5:35" ht="13.5" customHeight="1">
      <c r="E22" s="202"/>
      <c r="F22" s="203"/>
      <c r="G22" s="203"/>
      <c r="H22" s="203"/>
      <c r="I22" s="203"/>
      <c r="J22" s="203"/>
      <c r="K22" s="203"/>
      <c r="L22" s="204"/>
      <c r="M22" s="211"/>
      <c r="N22" s="212"/>
      <c r="O22" s="212"/>
      <c r="P22" s="212"/>
      <c r="Q22" s="212"/>
      <c r="R22" s="212"/>
      <c r="S22" s="212"/>
      <c r="T22" s="212"/>
      <c r="U22" s="212"/>
      <c r="V22" s="212"/>
      <c r="W22" s="212"/>
      <c r="X22" s="212"/>
      <c r="Y22" s="212"/>
      <c r="Z22" s="212"/>
      <c r="AA22" s="212"/>
      <c r="AB22" s="212"/>
      <c r="AC22" s="212"/>
      <c r="AD22" s="212"/>
      <c r="AE22" s="212"/>
      <c r="AF22" s="212"/>
      <c r="AG22" s="212"/>
      <c r="AH22" s="212"/>
      <c r="AI22" s="213"/>
    </row>
    <row r="23" spans="5:35" ht="13.5" customHeight="1">
      <c r="E23" s="202"/>
      <c r="F23" s="203"/>
      <c r="G23" s="203"/>
      <c r="H23" s="203"/>
      <c r="I23" s="203"/>
      <c r="J23" s="203"/>
      <c r="K23" s="203"/>
      <c r="L23" s="204"/>
      <c r="M23" s="211"/>
      <c r="N23" s="212"/>
      <c r="O23" s="212"/>
      <c r="P23" s="212"/>
      <c r="Q23" s="212"/>
      <c r="R23" s="212"/>
      <c r="S23" s="212"/>
      <c r="T23" s="212"/>
      <c r="U23" s="212"/>
      <c r="V23" s="212"/>
      <c r="W23" s="212"/>
      <c r="X23" s="212"/>
      <c r="Y23" s="212"/>
      <c r="Z23" s="212"/>
      <c r="AA23" s="212"/>
      <c r="AB23" s="212"/>
      <c r="AC23" s="212"/>
      <c r="AD23" s="212"/>
      <c r="AE23" s="212"/>
      <c r="AF23" s="212"/>
      <c r="AG23" s="212"/>
      <c r="AH23" s="212"/>
      <c r="AI23" s="213"/>
    </row>
    <row r="24" spans="5:35" ht="13.5" customHeight="1">
      <c r="E24" s="205"/>
      <c r="F24" s="206"/>
      <c r="G24" s="206"/>
      <c r="H24" s="206"/>
      <c r="I24" s="206"/>
      <c r="J24" s="206"/>
      <c r="K24" s="206"/>
      <c r="L24" s="207"/>
      <c r="M24" s="214"/>
      <c r="N24" s="215"/>
      <c r="O24" s="215"/>
      <c r="P24" s="215"/>
      <c r="Q24" s="215"/>
      <c r="R24" s="215"/>
      <c r="S24" s="215"/>
      <c r="T24" s="215"/>
      <c r="U24" s="215"/>
      <c r="V24" s="215"/>
      <c r="W24" s="215"/>
      <c r="X24" s="215"/>
      <c r="Y24" s="215"/>
      <c r="Z24" s="215"/>
      <c r="AA24" s="215"/>
      <c r="AB24" s="215"/>
      <c r="AC24" s="215"/>
      <c r="AD24" s="215"/>
      <c r="AE24" s="215"/>
      <c r="AF24" s="215"/>
      <c r="AG24" s="215"/>
      <c r="AH24" s="215"/>
      <c r="AI24" s="216"/>
    </row>
    <row r="29" spans="5:35" ht="18.75" customHeight="1">
      <c r="P29" s="19" t="s">
        <v>301</v>
      </c>
      <c r="Q29" s="196" t="str">
        <f>IF(利用者情報!$AE$3="","",TEXT(利用者情報!$AE$3,"ggge"&amp;"年"&amp;"m"&amp;"月"))</f>
        <v/>
      </c>
      <c r="R29" s="196"/>
      <c r="S29" s="196"/>
      <c r="T29" s="196"/>
      <c r="U29" s="196"/>
      <c r="V29" s="196"/>
      <c r="W29" s="196"/>
      <c r="X29" s="196"/>
      <c r="Y29" s="196"/>
      <c r="Z29" s="18" t="s">
        <v>78</v>
      </c>
      <c r="AA29" s="20"/>
      <c r="AB29" s="20"/>
    </row>
    <row r="32" spans="5:35">
      <c r="F32" s="18" t="s">
        <v>40</v>
      </c>
    </row>
    <row r="37" spans="8:37" ht="14.25" customHeight="1">
      <c r="H37" s="191" t="s">
        <v>41</v>
      </c>
      <c r="I37" s="191"/>
      <c r="J37" s="191"/>
      <c r="K37" s="191"/>
      <c r="L37" s="191"/>
      <c r="M37" s="191"/>
      <c r="N37" s="191"/>
      <c r="O37" s="191"/>
      <c r="P37" s="191"/>
      <c r="Q37" s="191"/>
    </row>
    <row r="38" spans="8:37" ht="13.5" customHeight="1">
      <c r="H38" s="191"/>
      <c r="I38" s="191"/>
      <c r="J38" s="191"/>
      <c r="K38" s="191"/>
      <c r="L38" s="191"/>
      <c r="M38" s="191"/>
      <c r="N38" s="191"/>
      <c r="O38" s="191"/>
      <c r="P38" s="191"/>
      <c r="Q38" s="191"/>
    </row>
    <row r="42" spans="8:37" ht="13.5" customHeight="1">
      <c r="V42" s="21" t="s">
        <v>42</v>
      </c>
      <c r="W42" s="192" t="str">
        <f>IF(事業所情報!$B$6="","",事業所情報!$B$6)</f>
        <v/>
      </c>
      <c r="X42" s="192"/>
      <c r="Y42" s="192"/>
      <c r="Z42" s="192"/>
      <c r="AA42" s="192"/>
      <c r="AB42" s="192"/>
      <c r="AC42" s="192"/>
      <c r="AD42" s="192"/>
      <c r="AE42" s="192"/>
      <c r="AF42" s="192"/>
      <c r="AG42" s="192"/>
      <c r="AH42" s="21"/>
      <c r="AI42" s="21"/>
      <c r="AJ42" s="21"/>
      <c r="AK42" s="21"/>
    </row>
    <row r="43" spans="8:37" ht="13.5" customHeight="1">
      <c r="O43" s="189" t="s">
        <v>43</v>
      </c>
      <c r="P43" s="189"/>
      <c r="Q43" s="189"/>
      <c r="R43" s="189"/>
      <c r="S43" s="189"/>
      <c r="T43" s="189"/>
      <c r="V43" s="192" t="str">
        <f>IF(事業所情報!$B$7="","",事業所情報!$B$7)</f>
        <v/>
      </c>
      <c r="W43" s="192"/>
      <c r="X43" s="192"/>
      <c r="Y43" s="192"/>
      <c r="Z43" s="192"/>
      <c r="AA43" s="192"/>
      <c r="AB43" s="192"/>
      <c r="AC43" s="192"/>
      <c r="AD43" s="192"/>
      <c r="AE43" s="192"/>
      <c r="AF43" s="192"/>
      <c r="AG43" s="192"/>
      <c r="AH43" s="192"/>
      <c r="AI43" s="192"/>
      <c r="AJ43" s="192"/>
      <c r="AK43" s="192"/>
    </row>
    <row r="44" spans="8:37">
      <c r="V44" s="192"/>
      <c r="W44" s="192"/>
      <c r="X44" s="192"/>
      <c r="Y44" s="192"/>
      <c r="Z44" s="192"/>
      <c r="AA44" s="192"/>
      <c r="AB44" s="192"/>
      <c r="AC44" s="192"/>
      <c r="AD44" s="192"/>
      <c r="AE44" s="192"/>
      <c r="AF44" s="192"/>
      <c r="AG44" s="192"/>
      <c r="AH44" s="192"/>
      <c r="AI44" s="192"/>
      <c r="AJ44" s="192"/>
      <c r="AK44" s="192"/>
    </row>
    <row r="45" spans="8:37">
      <c r="V45" s="192"/>
      <c r="W45" s="192"/>
      <c r="X45" s="192"/>
      <c r="Y45" s="192"/>
      <c r="Z45" s="192"/>
      <c r="AA45" s="192"/>
      <c r="AB45" s="192"/>
      <c r="AC45" s="192"/>
      <c r="AD45" s="192"/>
      <c r="AE45" s="192"/>
      <c r="AF45" s="192"/>
      <c r="AG45" s="192"/>
      <c r="AH45" s="192"/>
      <c r="AI45" s="192"/>
      <c r="AJ45" s="192"/>
      <c r="AK45" s="192"/>
    </row>
    <row r="46" spans="8:37" ht="13.5" customHeight="1">
      <c r="O46" s="189" t="s">
        <v>44</v>
      </c>
      <c r="P46" s="189"/>
      <c r="Q46" s="189"/>
      <c r="R46" s="189"/>
      <c r="S46" s="189"/>
      <c r="T46" s="189"/>
      <c r="V46" s="193" t="str">
        <f>IF(事業所情報!$B$8="","",事業所情報!$B$8)</f>
        <v/>
      </c>
      <c r="W46" s="193"/>
      <c r="X46" s="193"/>
      <c r="Y46" s="193"/>
      <c r="Z46" s="193"/>
      <c r="AA46" s="193"/>
      <c r="AB46" s="193"/>
      <c r="AC46" s="193"/>
      <c r="AD46" s="193"/>
      <c r="AE46" s="193"/>
      <c r="AF46" s="193"/>
      <c r="AG46" s="193"/>
      <c r="AH46" s="193"/>
      <c r="AI46" s="193"/>
      <c r="AJ46" s="193"/>
      <c r="AK46" s="193"/>
    </row>
    <row r="47" spans="8:37" ht="13.5" customHeight="1">
      <c r="O47" s="189"/>
      <c r="P47" s="189"/>
      <c r="Q47" s="189"/>
      <c r="R47" s="189"/>
      <c r="S47" s="189"/>
      <c r="T47" s="189"/>
      <c r="V47" s="193"/>
      <c r="W47" s="193"/>
      <c r="X47" s="193"/>
      <c r="Y47" s="193"/>
      <c r="Z47" s="193"/>
      <c r="AA47" s="193"/>
      <c r="AB47" s="193"/>
      <c r="AC47" s="193"/>
      <c r="AD47" s="193"/>
      <c r="AE47" s="193"/>
      <c r="AF47" s="193"/>
      <c r="AG47" s="193"/>
      <c r="AH47" s="193"/>
      <c r="AI47" s="193"/>
      <c r="AJ47" s="193"/>
      <c r="AK47" s="193"/>
    </row>
    <row r="48" spans="8:37" ht="13.5" customHeight="1">
      <c r="O48" s="189"/>
      <c r="P48" s="189"/>
      <c r="Q48" s="189"/>
      <c r="R48" s="189"/>
      <c r="S48" s="189"/>
      <c r="T48" s="189"/>
      <c r="V48" s="193" t="str">
        <f>IF(事業所情報!$B$9="","",事業所情報!$B$9)</f>
        <v/>
      </c>
      <c r="W48" s="193"/>
      <c r="X48" s="193"/>
      <c r="Y48" s="193"/>
      <c r="Z48" s="193"/>
      <c r="AA48" s="193"/>
      <c r="AB48" s="193"/>
      <c r="AC48" s="193"/>
      <c r="AD48" s="193"/>
      <c r="AE48" s="193"/>
      <c r="AF48" s="193"/>
      <c r="AG48" s="193"/>
      <c r="AH48" s="193"/>
      <c r="AI48" s="193"/>
      <c r="AJ48" s="193"/>
      <c r="AK48" s="193"/>
    </row>
    <row r="49" spans="15:37" ht="13.5" customHeight="1">
      <c r="O49" s="189"/>
      <c r="P49" s="189"/>
      <c r="Q49" s="189"/>
      <c r="R49" s="189"/>
      <c r="S49" s="189"/>
      <c r="T49" s="189"/>
      <c r="V49" s="193"/>
      <c r="W49" s="193"/>
      <c r="X49" s="193"/>
      <c r="Y49" s="193"/>
      <c r="Z49" s="193"/>
      <c r="AA49" s="193"/>
      <c r="AB49" s="193"/>
      <c r="AC49" s="193"/>
      <c r="AD49" s="193"/>
      <c r="AE49" s="193"/>
      <c r="AF49" s="193"/>
      <c r="AG49" s="193"/>
      <c r="AH49" s="193"/>
      <c r="AI49" s="193"/>
      <c r="AJ49" s="193"/>
      <c r="AK49" s="193"/>
    </row>
    <row r="50" spans="15:37" ht="13.5" customHeight="1">
      <c r="O50" s="189" t="s">
        <v>45</v>
      </c>
      <c r="P50" s="189"/>
      <c r="Q50" s="189"/>
      <c r="R50" s="189"/>
      <c r="S50" s="189"/>
      <c r="T50" s="189"/>
      <c r="V50" s="22"/>
      <c r="W50" s="22"/>
      <c r="X50" s="194" t="str">
        <f>IF(事業所情報!$B$10="","",事業所情報!$B$10)</f>
        <v/>
      </c>
      <c r="Y50" s="194"/>
      <c r="Z50" s="194"/>
      <c r="AA50" s="194"/>
      <c r="AB50" s="194"/>
      <c r="AC50" s="194"/>
      <c r="AD50" s="194"/>
      <c r="AE50" s="194"/>
      <c r="AF50" s="194"/>
      <c r="AG50" s="194"/>
      <c r="AH50" s="194"/>
      <c r="AI50" s="194"/>
      <c r="AJ50" s="22"/>
      <c r="AK50" s="22"/>
    </row>
    <row r="51" spans="15:37">
      <c r="O51" s="189"/>
      <c r="P51" s="189"/>
      <c r="Q51" s="189"/>
      <c r="R51" s="189"/>
      <c r="S51" s="189"/>
      <c r="T51" s="189"/>
      <c r="V51" s="22"/>
      <c r="W51" s="22"/>
      <c r="X51" s="194"/>
      <c r="Y51" s="194"/>
      <c r="Z51" s="194"/>
      <c r="AA51" s="194"/>
      <c r="AB51" s="194"/>
      <c r="AC51" s="194"/>
      <c r="AD51" s="194"/>
      <c r="AE51" s="194"/>
      <c r="AF51" s="194"/>
      <c r="AG51" s="194"/>
      <c r="AH51" s="194"/>
      <c r="AI51" s="194"/>
      <c r="AJ51" s="22"/>
      <c r="AK51" s="22"/>
    </row>
    <row r="52" spans="15:37" ht="13.5" customHeight="1">
      <c r="O52" s="189"/>
      <c r="P52" s="189"/>
      <c r="Q52" s="189"/>
      <c r="R52" s="189"/>
      <c r="S52" s="189"/>
      <c r="T52" s="189"/>
      <c r="V52" s="195" t="str">
        <f>IF(事業所情報!$B$11="","",事業所情報!$B$11)</f>
        <v/>
      </c>
      <c r="W52" s="195"/>
      <c r="X52" s="195"/>
      <c r="Y52" s="195"/>
      <c r="Z52" s="195"/>
      <c r="AA52" s="195"/>
      <c r="AB52" s="195"/>
      <c r="AC52" s="195"/>
      <c r="AD52" s="195"/>
      <c r="AE52" s="195"/>
      <c r="AF52" s="195"/>
      <c r="AG52" s="195"/>
      <c r="AH52" s="195"/>
      <c r="AI52" s="195"/>
      <c r="AJ52" s="196" t="s">
        <v>46</v>
      </c>
      <c r="AK52" s="196"/>
    </row>
    <row r="53" spans="15:37" ht="13.5" customHeight="1">
      <c r="O53" s="189"/>
      <c r="P53" s="189"/>
      <c r="Q53" s="189"/>
      <c r="R53" s="189"/>
      <c r="S53" s="189"/>
      <c r="T53" s="189"/>
      <c r="V53" s="195"/>
      <c r="W53" s="195"/>
      <c r="X53" s="195"/>
      <c r="Y53" s="195"/>
      <c r="Z53" s="195"/>
      <c r="AA53" s="195"/>
      <c r="AB53" s="195"/>
      <c r="AC53" s="195"/>
      <c r="AD53" s="195"/>
      <c r="AE53" s="195"/>
      <c r="AF53" s="195"/>
      <c r="AG53" s="195"/>
      <c r="AH53" s="195"/>
      <c r="AI53" s="195"/>
      <c r="AJ53" s="196"/>
      <c r="AK53" s="196"/>
    </row>
    <row r="55" spans="15:37" ht="13.5" customHeight="1">
      <c r="O55" s="189" t="s">
        <v>47</v>
      </c>
      <c r="P55" s="189"/>
      <c r="Q55" s="189"/>
      <c r="R55" s="189"/>
      <c r="S55" s="189"/>
      <c r="T55" s="189"/>
      <c r="V55" s="190" t="str">
        <f>IF(事業所情報!$B$12="","",事業所情報!$B$12)</f>
        <v/>
      </c>
      <c r="W55" s="190"/>
      <c r="X55" s="190"/>
      <c r="Y55" s="190"/>
      <c r="Z55" s="190"/>
      <c r="AA55" s="190"/>
      <c r="AB55" s="190"/>
      <c r="AC55" s="190"/>
      <c r="AD55" s="190"/>
      <c r="AE55" s="190"/>
      <c r="AF55" s="190"/>
      <c r="AG55" s="190"/>
      <c r="AH55" s="190"/>
      <c r="AI55" s="190"/>
      <c r="AJ55" s="190"/>
      <c r="AK55" s="190"/>
    </row>
    <row r="56" spans="15:37">
      <c r="O56" s="189"/>
      <c r="P56" s="189"/>
      <c r="Q56" s="189"/>
      <c r="R56" s="189"/>
      <c r="S56" s="189"/>
      <c r="T56" s="189"/>
      <c r="V56" s="190"/>
      <c r="W56" s="190"/>
      <c r="X56" s="190"/>
      <c r="Y56" s="190"/>
      <c r="Z56" s="190"/>
      <c r="AA56" s="190"/>
      <c r="AB56" s="190"/>
      <c r="AC56" s="190"/>
      <c r="AD56" s="190"/>
      <c r="AE56" s="190"/>
      <c r="AF56" s="190"/>
      <c r="AG56" s="190"/>
      <c r="AH56" s="190"/>
      <c r="AI56" s="190"/>
      <c r="AJ56" s="190"/>
      <c r="AK56" s="190"/>
    </row>
  </sheetData>
  <sheetProtection algorithmName="SHA-512" hashValue="7jEWnA2RJ9xrrh6YdEMiqe2nVz1BzqPssSAcsL7xp3Pwp6MzvmiN1e9lP/rYKO1K/ZCEZnOLS4ir83C6aOg+MA==" saltValue="uMl6UgadHTlIjgnNKwHPaw==" spinCount="100000" sheet="1" objects="1" scenarios="1" selectLockedCells="1"/>
  <mergeCells count="18">
    <mergeCell ref="V1:AM2"/>
    <mergeCell ref="A13:AM16"/>
    <mergeCell ref="E21:L24"/>
    <mergeCell ref="M21:AI24"/>
    <mergeCell ref="Q29:Y29"/>
    <mergeCell ref="O55:T56"/>
    <mergeCell ref="V55:AK56"/>
    <mergeCell ref="H37:Q38"/>
    <mergeCell ref="W42:AG42"/>
    <mergeCell ref="O43:T43"/>
    <mergeCell ref="O46:T49"/>
    <mergeCell ref="V46:AK47"/>
    <mergeCell ref="V48:AK49"/>
    <mergeCell ref="O50:T53"/>
    <mergeCell ref="X50:AI51"/>
    <mergeCell ref="V52:AI53"/>
    <mergeCell ref="AJ52:AK53"/>
    <mergeCell ref="V43:AK45"/>
  </mergeCells>
  <phoneticPr fontId="2"/>
  <conditionalFormatting sqref="Q29:Y29">
    <cfRule type="cellIs" dxfId="6757" priority="8" operator="equal">
      <formula>""</formula>
    </cfRule>
  </conditionalFormatting>
  <conditionalFormatting sqref="M21:AI24">
    <cfRule type="cellIs" dxfId="6756" priority="7" operator="equal">
      <formula>""</formula>
    </cfRule>
  </conditionalFormatting>
  <conditionalFormatting sqref="W42:AG42">
    <cfRule type="cellIs" dxfId="6755" priority="6" operator="equal">
      <formula>""</formula>
    </cfRule>
  </conditionalFormatting>
  <conditionalFormatting sqref="V43">
    <cfRule type="cellIs" dxfId="6754" priority="5" operator="equal">
      <formula>""</formula>
    </cfRule>
  </conditionalFormatting>
  <conditionalFormatting sqref="V46:AK47">
    <cfRule type="cellIs" dxfId="6753" priority="4" operator="equal">
      <formula>""</formula>
    </cfRule>
  </conditionalFormatting>
  <conditionalFormatting sqref="X50:AI51">
    <cfRule type="cellIs" dxfId="6752" priority="3" operator="equal">
      <formula>""</formula>
    </cfRule>
  </conditionalFormatting>
  <conditionalFormatting sqref="V52:AI53">
    <cfRule type="cellIs" dxfId="6751" priority="2" operator="equal">
      <formula>""</formula>
    </cfRule>
  </conditionalFormatting>
  <conditionalFormatting sqref="V55:AK56">
    <cfRule type="cellIs" dxfId="6750" priority="1" operator="equal">
      <formula>""</formula>
    </cfRule>
  </conditionalFormatting>
  <pageMargins left="0.7" right="0.7" top="0.75" bottom="0.75" header="0.3" footer="0.3"/>
  <pageSetup paperSize="9" scale="9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Q63"/>
  <sheetViews>
    <sheetView view="pageBreakPreview" zoomScaleNormal="100" zoomScaleSheetLayoutView="100" workbookViewId="0">
      <selection activeCell="AE14" sqref="AE14:AM14"/>
    </sheetView>
  </sheetViews>
  <sheetFormatPr defaultColWidth="2.25" defaultRowHeight="13.5"/>
  <cols>
    <col min="1" max="40" width="2.25" style="23"/>
    <col min="41" max="41" width="11.625" style="24" hidden="1" customWidth="1"/>
    <col min="42" max="43" width="7.5" style="23" hidden="1" customWidth="1"/>
    <col min="44" max="16384" width="2.25" style="23"/>
  </cols>
  <sheetData>
    <row r="1" spans="1:43">
      <c r="AM1" s="39" t="str">
        <f>IF(事業所情報!$B$5="","",事業所情報!$B$5)</f>
        <v/>
      </c>
    </row>
    <row r="2" spans="1:43" s="25" customFormat="1" ht="14.25" customHeight="1">
      <c r="A2" s="227" t="s">
        <v>302</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O2" s="26"/>
    </row>
    <row r="3" spans="1:43" s="25" customFormat="1" ht="14.25" customHeight="1">
      <c r="A3" s="227"/>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O3" s="26"/>
    </row>
    <row r="4" spans="1:43" s="25" customFormat="1" ht="22.5" customHeight="1">
      <c r="AC4" s="28"/>
      <c r="AD4" s="28"/>
      <c r="AE4" s="28"/>
      <c r="AF4" s="28"/>
      <c r="AG4" s="28"/>
      <c r="AH4" s="28"/>
      <c r="AI4" s="28"/>
      <c r="AJ4" s="28"/>
      <c r="AK4" s="28"/>
      <c r="AL4" s="28"/>
      <c r="AM4" s="28"/>
    </row>
    <row r="5" spans="1:43" s="25" customFormat="1" ht="22.5" customHeight="1">
      <c r="B5" s="223" t="s">
        <v>335</v>
      </c>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8"/>
    </row>
    <row r="6" spans="1:43" s="25" customFormat="1" ht="27" customHeight="1">
      <c r="B6" s="234" t="s">
        <v>336</v>
      </c>
      <c r="C6" s="234"/>
      <c r="D6" s="234"/>
      <c r="E6" s="234"/>
      <c r="F6" s="234"/>
      <c r="G6" s="234"/>
      <c r="H6" s="234"/>
      <c r="I6" s="234"/>
      <c r="J6" s="234"/>
      <c r="K6" s="234"/>
      <c r="L6" s="234"/>
      <c r="M6" s="217" t="str">
        <f>IF(事業所情報!$B$10="","",事業所情報!$B$10)</f>
        <v/>
      </c>
      <c r="N6" s="217"/>
      <c r="O6" s="217"/>
      <c r="P6" s="217"/>
      <c r="Q6" s="217"/>
      <c r="R6" s="217"/>
      <c r="S6" s="217"/>
      <c r="T6" s="217"/>
      <c r="U6" s="217" t="str">
        <f>IF(事業所情報!$B$11="","",事業所情報!$B$11)</f>
        <v/>
      </c>
      <c r="V6" s="217"/>
      <c r="W6" s="217"/>
      <c r="X6" s="217"/>
      <c r="Y6" s="217"/>
      <c r="Z6" s="217"/>
      <c r="AA6" s="217"/>
      <c r="AB6" s="217"/>
      <c r="AC6" s="217"/>
      <c r="AD6" s="217"/>
      <c r="AE6" s="217"/>
      <c r="AF6" s="217"/>
      <c r="AG6" s="217"/>
      <c r="AH6" s="217"/>
      <c r="AI6" s="217"/>
      <c r="AJ6" s="222" t="s">
        <v>119</v>
      </c>
      <c r="AK6" s="222"/>
      <c r="AM6" s="28"/>
    </row>
    <row r="7" spans="1:43" s="25" customFormat="1" ht="15" customHeight="1">
      <c r="AF7" s="28"/>
      <c r="AG7" s="28"/>
      <c r="AH7" s="28"/>
      <c r="AI7" s="28"/>
      <c r="AJ7" s="28"/>
      <c r="AK7" s="28"/>
      <c r="AL7" s="28"/>
      <c r="AM7" s="28"/>
      <c r="AO7" s="26"/>
    </row>
    <row r="8" spans="1:43" s="25" customFormat="1" ht="22.5" customHeight="1">
      <c r="B8" s="228" t="s">
        <v>44</v>
      </c>
      <c r="C8" s="228"/>
      <c r="D8" s="228"/>
      <c r="E8" s="228"/>
      <c r="F8" s="228"/>
      <c r="G8" s="228"/>
      <c r="I8" s="231" t="str">
        <f>IF(事業所情報!$B$8="","",事業所情報!$B$8)</f>
        <v/>
      </c>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O8" s="26"/>
    </row>
    <row r="9" spans="1:43" s="25" customFormat="1" ht="22.5" customHeight="1">
      <c r="B9" s="229" t="s">
        <v>50</v>
      </c>
      <c r="C9" s="229"/>
      <c r="D9" s="229"/>
      <c r="E9" s="229"/>
      <c r="F9" s="229"/>
      <c r="G9" s="229"/>
      <c r="H9" s="27"/>
      <c r="I9" s="230" t="str">
        <f>IF(事業所情報!$B$9="","",事業所情報!$B$9)</f>
        <v/>
      </c>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O9" s="26"/>
    </row>
    <row r="10" spans="1:43" s="25" customFormat="1" ht="15" customHeight="1">
      <c r="AC10" s="28"/>
      <c r="AD10" s="28"/>
      <c r="AE10" s="28"/>
      <c r="AF10" s="28"/>
      <c r="AG10" s="28"/>
      <c r="AH10" s="28"/>
      <c r="AI10" s="28"/>
      <c r="AJ10" s="28"/>
      <c r="AK10" s="28"/>
      <c r="AL10" s="28"/>
      <c r="AM10" s="28"/>
      <c r="AO10" s="26"/>
    </row>
    <row r="11" spans="1:43" s="25" customFormat="1" ht="22.5" customHeight="1">
      <c r="B11" s="234" t="str">
        <f>IF(利用者情報!$AE$3="","",TEXT(利用者情報!$AE$3,"ggge"&amp;"年"&amp;"m"))</f>
        <v/>
      </c>
      <c r="C11" s="234"/>
      <c r="D11" s="234"/>
      <c r="E11" s="234"/>
      <c r="F11" s="234"/>
      <c r="G11" s="235" t="s">
        <v>80</v>
      </c>
      <c r="H11" s="235"/>
      <c r="I11" s="235"/>
      <c r="J11" s="224" t="s">
        <v>120</v>
      </c>
      <c r="K11" s="225"/>
      <c r="L11" s="225"/>
      <c r="M11" s="225"/>
      <c r="N11" s="225"/>
      <c r="O11" s="225" t="str">
        <f ca="1">IF(COUNTIF(B14:U63,"?*")=0,"",COUNTIF(B14:U63,"?*"))</f>
        <v/>
      </c>
      <c r="P11" s="225"/>
      <c r="Q11" s="225"/>
      <c r="R11" s="225"/>
      <c r="S11" s="225"/>
      <c r="T11" s="225" t="s">
        <v>121</v>
      </c>
      <c r="U11" s="226"/>
      <c r="V11" s="224" t="s">
        <v>122</v>
      </c>
      <c r="W11" s="225"/>
      <c r="X11" s="225"/>
      <c r="Y11" s="225"/>
      <c r="Z11" s="225"/>
      <c r="AA11" s="225"/>
      <c r="AB11" s="225"/>
      <c r="AC11" s="225"/>
      <c r="AD11" s="225"/>
      <c r="AE11" s="232" t="str">
        <f ca="1">IF(SUM(V14:AD63)=0,"",SUM(V14:AD63))</f>
        <v/>
      </c>
      <c r="AF11" s="232"/>
      <c r="AG11" s="232"/>
      <c r="AH11" s="232"/>
      <c r="AI11" s="232"/>
      <c r="AJ11" s="232"/>
      <c r="AK11" s="232"/>
      <c r="AL11" s="232"/>
      <c r="AM11" s="233"/>
      <c r="AO11" s="26"/>
    </row>
    <row r="12" spans="1:43" s="25" customFormat="1" ht="15" customHeight="1">
      <c r="AF12" s="27"/>
      <c r="AG12" s="27"/>
      <c r="AH12" s="27"/>
      <c r="AI12" s="27"/>
      <c r="AJ12" s="27"/>
      <c r="AK12" s="27"/>
      <c r="AL12" s="27"/>
      <c r="AM12" s="27"/>
      <c r="AO12" s="26"/>
    </row>
    <row r="13" spans="1:43" s="25" customFormat="1" ht="24.75" customHeight="1">
      <c r="B13" s="224" t="s">
        <v>48</v>
      </c>
      <c r="C13" s="225"/>
      <c r="D13" s="225"/>
      <c r="E13" s="225"/>
      <c r="F13" s="225"/>
      <c r="G13" s="225"/>
      <c r="H13" s="225"/>
      <c r="I13" s="225"/>
      <c r="J13" s="225"/>
      <c r="K13" s="225"/>
      <c r="L13" s="225"/>
      <c r="M13" s="225"/>
      <c r="N13" s="225"/>
      <c r="O13" s="225"/>
      <c r="P13" s="225"/>
      <c r="Q13" s="225"/>
      <c r="R13" s="225"/>
      <c r="S13" s="225"/>
      <c r="T13" s="225"/>
      <c r="U13" s="226"/>
      <c r="V13" s="224" t="s">
        <v>49</v>
      </c>
      <c r="W13" s="225"/>
      <c r="X13" s="225"/>
      <c r="Y13" s="225"/>
      <c r="Z13" s="225"/>
      <c r="AA13" s="225"/>
      <c r="AB13" s="225"/>
      <c r="AC13" s="225"/>
      <c r="AD13" s="226"/>
      <c r="AE13" s="224" t="s">
        <v>312</v>
      </c>
      <c r="AF13" s="225"/>
      <c r="AG13" s="225"/>
      <c r="AH13" s="225"/>
      <c r="AI13" s="225"/>
      <c r="AJ13" s="225"/>
      <c r="AK13" s="225"/>
      <c r="AL13" s="225"/>
      <c r="AM13" s="226"/>
      <c r="AO13" s="29" t="s">
        <v>36</v>
      </c>
      <c r="AP13" s="29" t="s">
        <v>94</v>
      </c>
      <c r="AQ13" s="29" t="s">
        <v>306</v>
      </c>
    </row>
    <row r="14" spans="1:43" s="25" customFormat="1" ht="24.75" customHeight="1">
      <c r="B14" s="221" t="str">
        <f ca="1">IFERROR(IF(INDIRECT(AQ14&amp;"!$AV$8")="","",IF(INDIRECT(AQ14&amp;"!$AY$8")="",INDIRECT(AQ14&amp;"!$AV$8"),INDIRECT(AQ14&amp;"!$AV$8")&amp;"　（"&amp;INDIRECT(AQ14&amp;"!$AY$8")&amp;"）")),"")</f>
        <v/>
      </c>
      <c r="C14" s="221"/>
      <c r="D14" s="221"/>
      <c r="E14" s="221"/>
      <c r="F14" s="221"/>
      <c r="G14" s="221"/>
      <c r="H14" s="221"/>
      <c r="I14" s="221"/>
      <c r="J14" s="221"/>
      <c r="K14" s="221"/>
      <c r="L14" s="221"/>
      <c r="M14" s="221"/>
      <c r="N14" s="221"/>
      <c r="O14" s="221"/>
      <c r="P14" s="221"/>
      <c r="Q14" s="221"/>
      <c r="R14" s="221"/>
      <c r="S14" s="221"/>
      <c r="T14" s="221"/>
      <c r="U14" s="221"/>
      <c r="V14" s="219" t="str">
        <f ca="1">IFERROR(IF(AQ14="","",INDIRECT(AQ14&amp;"!$AX$2")),"")</f>
        <v/>
      </c>
      <c r="W14" s="220"/>
      <c r="X14" s="220"/>
      <c r="Y14" s="220"/>
      <c r="Z14" s="220"/>
      <c r="AA14" s="220"/>
      <c r="AB14" s="220"/>
      <c r="AC14" s="220"/>
      <c r="AD14" s="220"/>
      <c r="AE14" s="218"/>
      <c r="AF14" s="218"/>
      <c r="AG14" s="218"/>
      <c r="AH14" s="218"/>
      <c r="AI14" s="218"/>
      <c r="AJ14" s="218"/>
      <c r="AK14" s="218"/>
      <c r="AL14" s="218"/>
      <c r="AM14" s="218"/>
      <c r="AO14" s="29" t="str">
        <f ca="1">IFERROR(IF(AQ14="","",INDIRECT(AQ14&amp;"!$F$3")),"")</f>
        <v/>
      </c>
      <c r="AP14" s="29">
        <v>1</v>
      </c>
      <c r="AQ14" s="29" t="str">
        <f>明細元!B2</f>
        <v/>
      </c>
    </row>
    <row r="15" spans="1:43" s="25" customFormat="1" ht="24.75" customHeight="1">
      <c r="B15" s="221" t="str">
        <f t="shared" ref="B15:B43" ca="1" si="0">IFERROR(IF(INDIRECT(AQ15&amp;"!$AV$8")="","",IF(INDIRECT(AQ15&amp;"!$AY$8")="",INDIRECT(AQ15&amp;"!$AV$8"),INDIRECT(AQ15&amp;"!$AV$8")&amp;"　（"&amp;INDIRECT(AQ15&amp;"!$AY$8")&amp;"）")),"")</f>
        <v/>
      </c>
      <c r="C15" s="221"/>
      <c r="D15" s="221"/>
      <c r="E15" s="221"/>
      <c r="F15" s="221"/>
      <c r="G15" s="221"/>
      <c r="H15" s="221"/>
      <c r="I15" s="221"/>
      <c r="J15" s="221"/>
      <c r="K15" s="221"/>
      <c r="L15" s="221"/>
      <c r="M15" s="221"/>
      <c r="N15" s="221"/>
      <c r="O15" s="221"/>
      <c r="P15" s="221"/>
      <c r="Q15" s="221"/>
      <c r="R15" s="221"/>
      <c r="S15" s="221"/>
      <c r="T15" s="221"/>
      <c r="U15" s="221"/>
      <c r="V15" s="219" t="str">
        <f t="shared" ref="V15:V43" ca="1" si="1">IFERROR(IF(AQ15="","",INDIRECT(AQ15&amp;"!$AX$2")),"")</f>
        <v/>
      </c>
      <c r="W15" s="220"/>
      <c r="X15" s="220"/>
      <c r="Y15" s="220"/>
      <c r="Z15" s="220"/>
      <c r="AA15" s="220"/>
      <c r="AB15" s="220"/>
      <c r="AC15" s="220"/>
      <c r="AD15" s="220"/>
      <c r="AE15" s="218"/>
      <c r="AF15" s="218"/>
      <c r="AG15" s="218"/>
      <c r="AH15" s="218"/>
      <c r="AI15" s="218"/>
      <c r="AJ15" s="218"/>
      <c r="AK15" s="218"/>
      <c r="AL15" s="218"/>
      <c r="AM15" s="218"/>
      <c r="AO15" s="29" t="str">
        <f t="shared" ref="AO15:AO43" ca="1" si="2">IFERROR(IF(AQ15="","",INDIRECT(AQ15&amp;"!$F$3")),"")</f>
        <v/>
      </c>
      <c r="AP15" s="29">
        <v>2</v>
      </c>
      <c r="AQ15" s="29" t="str">
        <f>明細元!B3</f>
        <v/>
      </c>
    </row>
    <row r="16" spans="1:43" s="25" customFormat="1" ht="24.75" customHeight="1">
      <c r="B16" s="221" t="str">
        <f t="shared" ca="1" si="0"/>
        <v/>
      </c>
      <c r="C16" s="221"/>
      <c r="D16" s="221"/>
      <c r="E16" s="221"/>
      <c r="F16" s="221"/>
      <c r="G16" s="221"/>
      <c r="H16" s="221"/>
      <c r="I16" s="221"/>
      <c r="J16" s="221"/>
      <c r="K16" s="221"/>
      <c r="L16" s="221"/>
      <c r="M16" s="221"/>
      <c r="N16" s="221"/>
      <c r="O16" s="221"/>
      <c r="P16" s="221"/>
      <c r="Q16" s="221"/>
      <c r="R16" s="221"/>
      <c r="S16" s="221"/>
      <c r="T16" s="221"/>
      <c r="U16" s="221"/>
      <c r="V16" s="219" t="str">
        <f t="shared" ca="1" si="1"/>
        <v/>
      </c>
      <c r="W16" s="220"/>
      <c r="X16" s="220"/>
      <c r="Y16" s="220"/>
      <c r="Z16" s="220"/>
      <c r="AA16" s="220"/>
      <c r="AB16" s="220"/>
      <c r="AC16" s="220"/>
      <c r="AD16" s="220"/>
      <c r="AE16" s="218"/>
      <c r="AF16" s="218"/>
      <c r="AG16" s="218"/>
      <c r="AH16" s="218"/>
      <c r="AI16" s="218"/>
      <c r="AJ16" s="218"/>
      <c r="AK16" s="218"/>
      <c r="AL16" s="218"/>
      <c r="AM16" s="218"/>
      <c r="AO16" s="29" t="str">
        <f t="shared" ca="1" si="2"/>
        <v/>
      </c>
      <c r="AP16" s="29">
        <v>3</v>
      </c>
      <c r="AQ16" s="29" t="str">
        <f>明細元!B4</f>
        <v/>
      </c>
    </row>
    <row r="17" spans="2:43" s="25" customFormat="1" ht="24.75" customHeight="1">
      <c r="B17" s="221" t="str">
        <f t="shared" ca="1" si="0"/>
        <v/>
      </c>
      <c r="C17" s="221"/>
      <c r="D17" s="221"/>
      <c r="E17" s="221"/>
      <c r="F17" s="221"/>
      <c r="G17" s="221"/>
      <c r="H17" s="221"/>
      <c r="I17" s="221"/>
      <c r="J17" s="221"/>
      <c r="K17" s="221"/>
      <c r="L17" s="221"/>
      <c r="M17" s="221"/>
      <c r="N17" s="221"/>
      <c r="O17" s="221"/>
      <c r="P17" s="221"/>
      <c r="Q17" s="221"/>
      <c r="R17" s="221"/>
      <c r="S17" s="221"/>
      <c r="T17" s="221"/>
      <c r="U17" s="221"/>
      <c r="V17" s="219" t="str">
        <f t="shared" ca="1" si="1"/>
        <v/>
      </c>
      <c r="W17" s="220"/>
      <c r="X17" s="220"/>
      <c r="Y17" s="220"/>
      <c r="Z17" s="220"/>
      <c r="AA17" s="220"/>
      <c r="AB17" s="220"/>
      <c r="AC17" s="220"/>
      <c r="AD17" s="220"/>
      <c r="AE17" s="218"/>
      <c r="AF17" s="218"/>
      <c r="AG17" s="218"/>
      <c r="AH17" s="218"/>
      <c r="AI17" s="218"/>
      <c r="AJ17" s="218"/>
      <c r="AK17" s="218"/>
      <c r="AL17" s="218"/>
      <c r="AM17" s="218"/>
      <c r="AO17" s="29" t="str">
        <f t="shared" ca="1" si="2"/>
        <v/>
      </c>
      <c r="AP17" s="29">
        <v>4</v>
      </c>
      <c r="AQ17" s="29" t="str">
        <f>明細元!B5</f>
        <v/>
      </c>
    </row>
    <row r="18" spans="2:43" s="25" customFormat="1" ht="24.75" customHeight="1">
      <c r="B18" s="221" t="str">
        <f t="shared" ca="1" si="0"/>
        <v/>
      </c>
      <c r="C18" s="221"/>
      <c r="D18" s="221"/>
      <c r="E18" s="221"/>
      <c r="F18" s="221"/>
      <c r="G18" s="221"/>
      <c r="H18" s="221"/>
      <c r="I18" s="221"/>
      <c r="J18" s="221"/>
      <c r="K18" s="221"/>
      <c r="L18" s="221"/>
      <c r="M18" s="221"/>
      <c r="N18" s="221"/>
      <c r="O18" s="221"/>
      <c r="P18" s="221"/>
      <c r="Q18" s="221"/>
      <c r="R18" s="221"/>
      <c r="S18" s="221"/>
      <c r="T18" s="221"/>
      <c r="U18" s="221"/>
      <c r="V18" s="219" t="str">
        <f t="shared" ca="1" si="1"/>
        <v/>
      </c>
      <c r="W18" s="220"/>
      <c r="X18" s="220"/>
      <c r="Y18" s="220"/>
      <c r="Z18" s="220"/>
      <c r="AA18" s="220"/>
      <c r="AB18" s="220"/>
      <c r="AC18" s="220"/>
      <c r="AD18" s="220"/>
      <c r="AE18" s="218"/>
      <c r="AF18" s="218"/>
      <c r="AG18" s="218"/>
      <c r="AH18" s="218"/>
      <c r="AI18" s="218"/>
      <c r="AJ18" s="218"/>
      <c r="AK18" s="218"/>
      <c r="AL18" s="218"/>
      <c r="AM18" s="218"/>
      <c r="AO18" s="29" t="str">
        <f t="shared" ca="1" si="2"/>
        <v/>
      </c>
      <c r="AP18" s="29">
        <v>5</v>
      </c>
      <c r="AQ18" s="29" t="str">
        <f>明細元!B6</f>
        <v/>
      </c>
    </row>
    <row r="19" spans="2:43" s="25" customFormat="1" ht="24.75" customHeight="1">
      <c r="B19" s="221" t="str">
        <f t="shared" ca="1" si="0"/>
        <v/>
      </c>
      <c r="C19" s="221"/>
      <c r="D19" s="221"/>
      <c r="E19" s="221"/>
      <c r="F19" s="221"/>
      <c r="G19" s="221"/>
      <c r="H19" s="221"/>
      <c r="I19" s="221"/>
      <c r="J19" s="221"/>
      <c r="K19" s="221"/>
      <c r="L19" s="221"/>
      <c r="M19" s="221"/>
      <c r="N19" s="221"/>
      <c r="O19" s="221"/>
      <c r="P19" s="221"/>
      <c r="Q19" s="221"/>
      <c r="R19" s="221"/>
      <c r="S19" s="221"/>
      <c r="T19" s="221"/>
      <c r="U19" s="221"/>
      <c r="V19" s="219" t="str">
        <f t="shared" ca="1" si="1"/>
        <v/>
      </c>
      <c r="W19" s="220"/>
      <c r="X19" s="220"/>
      <c r="Y19" s="220"/>
      <c r="Z19" s="220"/>
      <c r="AA19" s="220"/>
      <c r="AB19" s="220"/>
      <c r="AC19" s="220"/>
      <c r="AD19" s="220"/>
      <c r="AE19" s="218"/>
      <c r="AF19" s="218"/>
      <c r="AG19" s="218"/>
      <c r="AH19" s="218"/>
      <c r="AI19" s="218"/>
      <c r="AJ19" s="218"/>
      <c r="AK19" s="218"/>
      <c r="AL19" s="218"/>
      <c r="AM19" s="218"/>
      <c r="AO19" s="29" t="str">
        <f t="shared" ca="1" si="2"/>
        <v/>
      </c>
      <c r="AP19" s="29">
        <v>6</v>
      </c>
      <c r="AQ19" s="29" t="str">
        <f>明細元!B7</f>
        <v/>
      </c>
    </row>
    <row r="20" spans="2:43" s="25" customFormat="1" ht="24.75" customHeight="1">
      <c r="B20" s="221" t="str">
        <f t="shared" ca="1" si="0"/>
        <v/>
      </c>
      <c r="C20" s="221"/>
      <c r="D20" s="221"/>
      <c r="E20" s="221"/>
      <c r="F20" s="221"/>
      <c r="G20" s="221"/>
      <c r="H20" s="221"/>
      <c r="I20" s="221"/>
      <c r="J20" s="221"/>
      <c r="K20" s="221"/>
      <c r="L20" s="221"/>
      <c r="M20" s="221"/>
      <c r="N20" s="221"/>
      <c r="O20" s="221"/>
      <c r="P20" s="221"/>
      <c r="Q20" s="221"/>
      <c r="R20" s="221"/>
      <c r="S20" s="221"/>
      <c r="T20" s="221"/>
      <c r="U20" s="221"/>
      <c r="V20" s="219" t="str">
        <f t="shared" ca="1" si="1"/>
        <v/>
      </c>
      <c r="W20" s="220"/>
      <c r="X20" s="220"/>
      <c r="Y20" s="220"/>
      <c r="Z20" s="220"/>
      <c r="AA20" s="220"/>
      <c r="AB20" s="220"/>
      <c r="AC20" s="220"/>
      <c r="AD20" s="220"/>
      <c r="AE20" s="218"/>
      <c r="AF20" s="218"/>
      <c r="AG20" s="218"/>
      <c r="AH20" s="218"/>
      <c r="AI20" s="218"/>
      <c r="AJ20" s="218"/>
      <c r="AK20" s="218"/>
      <c r="AL20" s="218"/>
      <c r="AM20" s="218"/>
      <c r="AO20" s="29" t="str">
        <f t="shared" ca="1" si="2"/>
        <v/>
      </c>
      <c r="AP20" s="29">
        <v>7</v>
      </c>
      <c r="AQ20" s="29" t="str">
        <f>明細元!B8</f>
        <v/>
      </c>
    </row>
    <row r="21" spans="2:43" s="25" customFormat="1" ht="24.75" customHeight="1">
      <c r="B21" s="221" t="str">
        <f t="shared" ca="1" si="0"/>
        <v/>
      </c>
      <c r="C21" s="221"/>
      <c r="D21" s="221"/>
      <c r="E21" s="221"/>
      <c r="F21" s="221"/>
      <c r="G21" s="221"/>
      <c r="H21" s="221"/>
      <c r="I21" s="221"/>
      <c r="J21" s="221"/>
      <c r="K21" s="221"/>
      <c r="L21" s="221"/>
      <c r="M21" s="221"/>
      <c r="N21" s="221"/>
      <c r="O21" s="221"/>
      <c r="P21" s="221"/>
      <c r="Q21" s="221"/>
      <c r="R21" s="221"/>
      <c r="S21" s="221"/>
      <c r="T21" s="221"/>
      <c r="U21" s="221"/>
      <c r="V21" s="219" t="str">
        <f t="shared" ca="1" si="1"/>
        <v/>
      </c>
      <c r="W21" s="220"/>
      <c r="X21" s="220"/>
      <c r="Y21" s="220"/>
      <c r="Z21" s="220"/>
      <c r="AA21" s="220"/>
      <c r="AB21" s="220"/>
      <c r="AC21" s="220"/>
      <c r="AD21" s="220"/>
      <c r="AE21" s="218"/>
      <c r="AF21" s="218"/>
      <c r="AG21" s="218"/>
      <c r="AH21" s="218"/>
      <c r="AI21" s="218"/>
      <c r="AJ21" s="218"/>
      <c r="AK21" s="218"/>
      <c r="AL21" s="218"/>
      <c r="AM21" s="218"/>
      <c r="AO21" s="29" t="str">
        <f t="shared" ca="1" si="2"/>
        <v/>
      </c>
      <c r="AP21" s="29">
        <v>8</v>
      </c>
      <c r="AQ21" s="29" t="str">
        <f>明細元!B9</f>
        <v/>
      </c>
    </row>
    <row r="22" spans="2:43" s="25" customFormat="1" ht="24.75" customHeight="1">
      <c r="B22" s="221" t="str">
        <f t="shared" ca="1" si="0"/>
        <v/>
      </c>
      <c r="C22" s="221"/>
      <c r="D22" s="221"/>
      <c r="E22" s="221"/>
      <c r="F22" s="221"/>
      <c r="G22" s="221"/>
      <c r="H22" s="221"/>
      <c r="I22" s="221"/>
      <c r="J22" s="221"/>
      <c r="K22" s="221"/>
      <c r="L22" s="221"/>
      <c r="M22" s="221"/>
      <c r="N22" s="221"/>
      <c r="O22" s="221"/>
      <c r="P22" s="221"/>
      <c r="Q22" s="221"/>
      <c r="R22" s="221"/>
      <c r="S22" s="221"/>
      <c r="T22" s="221"/>
      <c r="U22" s="221"/>
      <c r="V22" s="219" t="str">
        <f t="shared" ca="1" si="1"/>
        <v/>
      </c>
      <c r="W22" s="220"/>
      <c r="X22" s="220"/>
      <c r="Y22" s="220"/>
      <c r="Z22" s="220"/>
      <c r="AA22" s="220"/>
      <c r="AB22" s="220"/>
      <c r="AC22" s="220"/>
      <c r="AD22" s="220"/>
      <c r="AE22" s="218"/>
      <c r="AF22" s="218"/>
      <c r="AG22" s="218"/>
      <c r="AH22" s="218"/>
      <c r="AI22" s="218"/>
      <c r="AJ22" s="218"/>
      <c r="AK22" s="218"/>
      <c r="AL22" s="218"/>
      <c r="AM22" s="218"/>
      <c r="AO22" s="29" t="str">
        <f t="shared" ca="1" si="2"/>
        <v/>
      </c>
      <c r="AP22" s="29">
        <v>9</v>
      </c>
      <c r="AQ22" s="29" t="str">
        <f>明細元!B10</f>
        <v/>
      </c>
    </row>
    <row r="23" spans="2:43" s="25" customFormat="1" ht="24.75" customHeight="1">
      <c r="B23" s="221" t="str">
        <f t="shared" ca="1" si="0"/>
        <v/>
      </c>
      <c r="C23" s="221"/>
      <c r="D23" s="221"/>
      <c r="E23" s="221"/>
      <c r="F23" s="221"/>
      <c r="G23" s="221"/>
      <c r="H23" s="221"/>
      <c r="I23" s="221"/>
      <c r="J23" s="221"/>
      <c r="K23" s="221"/>
      <c r="L23" s="221"/>
      <c r="M23" s="221"/>
      <c r="N23" s="221"/>
      <c r="O23" s="221"/>
      <c r="P23" s="221"/>
      <c r="Q23" s="221"/>
      <c r="R23" s="221"/>
      <c r="S23" s="221"/>
      <c r="T23" s="221"/>
      <c r="U23" s="221"/>
      <c r="V23" s="219" t="str">
        <f t="shared" ca="1" si="1"/>
        <v/>
      </c>
      <c r="W23" s="220"/>
      <c r="X23" s="220"/>
      <c r="Y23" s="220"/>
      <c r="Z23" s="220"/>
      <c r="AA23" s="220"/>
      <c r="AB23" s="220"/>
      <c r="AC23" s="220"/>
      <c r="AD23" s="220"/>
      <c r="AE23" s="218"/>
      <c r="AF23" s="218"/>
      <c r="AG23" s="218"/>
      <c r="AH23" s="218"/>
      <c r="AI23" s="218"/>
      <c r="AJ23" s="218"/>
      <c r="AK23" s="218"/>
      <c r="AL23" s="218"/>
      <c r="AM23" s="218"/>
      <c r="AO23" s="29" t="str">
        <f t="shared" ca="1" si="2"/>
        <v/>
      </c>
      <c r="AP23" s="29">
        <v>10</v>
      </c>
      <c r="AQ23" s="29" t="str">
        <f>明細元!B11</f>
        <v/>
      </c>
    </row>
    <row r="24" spans="2:43" s="25" customFormat="1" ht="24.75" customHeight="1">
      <c r="B24" s="221" t="str">
        <f t="shared" ca="1" si="0"/>
        <v/>
      </c>
      <c r="C24" s="221"/>
      <c r="D24" s="221"/>
      <c r="E24" s="221"/>
      <c r="F24" s="221"/>
      <c r="G24" s="221"/>
      <c r="H24" s="221"/>
      <c r="I24" s="221"/>
      <c r="J24" s="221"/>
      <c r="K24" s="221"/>
      <c r="L24" s="221"/>
      <c r="M24" s="221"/>
      <c r="N24" s="221"/>
      <c r="O24" s="221"/>
      <c r="P24" s="221"/>
      <c r="Q24" s="221"/>
      <c r="R24" s="221"/>
      <c r="S24" s="221"/>
      <c r="T24" s="221"/>
      <c r="U24" s="221"/>
      <c r="V24" s="219" t="str">
        <f t="shared" ca="1" si="1"/>
        <v/>
      </c>
      <c r="W24" s="220"/>
      <c r="X24" s="220"/>
      <c r="Y24" s="220"/>
      <c r="Z24" s="220"/>
      <c r="AA24" s="220"/>
      <c r="AB24" s="220"/>
      <c r="AC24" s="220"/>
      <c r="AD24" s="220"/>
      <c r="AE24" s="218"/>
      <c r="AF24" s="218"/>
      <c r="AG24" s="218"/>
      <c r="AH24" s="218"/>
      <c r="AI24" s="218"/>
      <c r="AJ24" s="218"/>
      <c r="AK24" s="218"/>
      <c r="AL24" s="218"/>
      <c r="AM24" s="218"/>
      <c r="AO24" s="29" t="str">
        <f t="shared" ca="1" si="2"/>
        <v/>
      </c>
      <c r="AP24" s="29">
        <v>11</v>
      </c>
      <c r="AQ24" s="29" t="str">
        <f>明細元!B12</f>
        <v/>
      </c>
    </row>
    <row r="25" spans="2:43" s="25" customFormat="1" ht="24.75" customHeight="1">
      <c r="B25" s="221" t="str">
        <f t="shared" ca="1" si="0"/>
        <v/>
      </c>
      <c r="C25" s="221"/>
      <c r="D25" s="221"/>
      <c r="E25" s="221"/>
      <c r="F25" s="221"/>
      <c r="G25" s="221"/>
      <c r="H25" s="221"/>
      <c r="I25" s="221"/>
      <c r="J25" s="221"/>
      <c r="K25" s="221"/>
      <c r="L25" s="221"/>
      <c r="M25" s="221"/>
      <c r="N25" s="221"/>
      <c r="O25" s="221"/>
      <c r="P25" s="221"/>
      <c r="Q25" s="221"/>
      <c r="R25" s="221"/>
      <c r="S25" s="221"/>
      <c r="T25" s="221"/>
      <c r="U25" s="221"/>
      <c r="V25" s="219" t="str">
        <f t="shared" ca="1" si="1"/>
        <v/>
      </c>
      <c r="W25" s="220"/>
      <c r="X25" s="220"/>
      <c r="Y25" s="220"/>
      <c r="Z25" s="220"/>
      <c r="AA25" s="220"/>
      <c r="AB25" s="220"/>
      <c r="AC25" s="220"/>
      <c r="AD25" s="220"/>
      <c r="AE25" s="218"/>
      <c r="AF25" s="218"/>
      <c r="AG25" s="218"/>
      <c r="AH25" s="218"/>
      <c r="AI25" s="218"/>
      <c r="AJ25" s="218"/>
      <c r="AK25" s="218"/>
      <c r="AL25" s="218"/>
      <c r="AM25" s="218"/>
      <c r="AO25" s="29" t="str">
        <f t="shared" ca="1" si="2"/>
        <v/>
      </c>
      <c r="AP25" s="29">
        <v>12</v>
      </c>
      <c r="AQ25" s="29" t="str">
        <f>明細元!B13</f>
        <v/>
      </c>
    </row>
    <row r="26" spans="2:43" s="25" customFormat="1" ht="24.75" customHeight="1">
      <c r="B26" s="221" t="str">
        <f t="shared" ca="1" si="0"/>
        <v/>
      </c>
      <c r="C26" s="221"/>
      <c r="D26" s="221"/>
      <c r="E26" s="221"/>
      <c r="F26" s="221"/>
      <c r="G26" s="221"/>
      <c r="H26" s="221"/>
      <c r="I26" s="221"/>
      <c r="J26" s="221"/>
      <c r="K26" s="221"/>
      <c r="L26" s="221"/>
      <c r="M26" s="221"/>
      <c r="N26" s="221"/>
      <c r="O26" s="221"/>
      <c r="P26" s="221"/>
      <c r="Q26" s="221"/>
      <c r="R26" s="221"/>
      <c r="S26" s="221"/>
      <c r="T26" s="221"/>
      <c r="U26" s="221"/>
      <c r="V26" s="219" t="str">
        <f t="shared" ca="1" si="1"/>
        <v/>
      </c>
      <c r="W26" s="220"/>
      <c r="X26" s="220"/>
      <c r="Y26" s="220"/>
      <c r="Z26" s="220"/>
      <c r="AA26" s="220"/>
      <c r="AB26" s="220"/>
      <c r="AC26" s="220"/>
      <c r="AD26" s="220"/>
      <c r="AE26" s="218"/>
      <c r="AF26" s="218"/>
      <c r="AG26" s="218"/>
      <c r="AH26" s="218"/>
      <c r="AI26" s="218"/>
      <c r="AJ26" s="218"/>
      <c r="AK26" s="218"/>
      <c r="AL26" s="218"/>
      <c r="AM26" s="218"/>
      <c r="AO26" s="29" t="str">
        <f t="shared" ca="1" si="2"/>
        <v/>
      </c>
      <c r="AP26" s="29">
        <v>13</v>
      </c>
      <c r="AQ26" s="29" t="str">
        <f>明細元!B14</f>
        <v/>
      </c>
    </row>
    <row r="27" spans="2:43" s="25" customFormat="1" ht="24.75" customHeight="1">
      <c r="B27" s="221" t="str">
        <f t="shared" ca="1" si="0"/>
        <v/>
      </c>
      <c r="C27" s="221"/>
      <c r="D27" s="221"/>
      <c r="E27" s="221"/>
      <c r="F27" s="221"/>
      <c r="G27" s="221"/>
      <c r="H27" s="221"/>
      <c r="I27" s="221"/>
      <c r="J27" s="221"/>
      <c r="K27" s="221"/>
      <c r="L27" s="221"/>
      <c r="M27" s="221"/>
      <c r="N27" s="221"/>
      <c r="O27" s="221"/>
      <c r="P27" s="221"/>
      <c r="Q27" s="221"/>
      <c r="R27" s="221"/>
      <c r="S27" s="221"/>
      <c r="T27" s="221"/>
      <c r="U27" s="221"/>
      <c r="V27" s="219" t="str">
        <f t="shared" ca="1" si="1"/>
        <v/>
      </c>
      <c r="W27" s="220"/>
      <c r="X27" s="220"/>
      <c r="Y27" s="220"/>
      <c r="Z27" s="220"/>
      <c r="AA27" s="220"/>
      <c r="AB27" s="220"/>
      <c r="AC27" s="220"/>
      <c r="AD27" s="220"/>
      <c r="AE27" s="218"/>
      <c r="AF27" s="218"/>
      <c r="AG27" s="218"/>
      <c r="AH27" s="218"/>
      <c r="AI27" s="218"/>
      <c r="AJ27" s="218"/>
      <c r="AK27" s="218"/>
      <c r="AL27" s="218"/>
      <c r="AM27" s="218"/>
      <c r="AO27" s="29" t="str">
        <f t="shared" ca="1" si="2"/>
        <v/>
      </c>
      <c r="AP27" s="29">
        <v>14</v>
      </c>
      <c r="AQ27" s="29" t="str">
        <f>明細元!B15</f>
        <v/>
      </c>
    </row>
    <row r="28" spans="2:43" s="25" customFormat="1" ht="24.75" customHeight="1">
      <c r="B28" s="221" t="str">
        <f t="shared" ca="1" si="0"/>
        <v/>
      </c>
      <c r="C28" s="221"/>
      <c r="D28" s="221"/>
      <c r="E28" s="221"/>
      <c r="F28" s="221"/>
      <c r="G28" s="221"/>
      <c r="H28" s="221"/>
      <c r="I28" s="221"/>
      <c r="J28" s="221"/>
      <c r="K28" s="221"/>
      <c r="L28" s="221"/>
      <c r="M28" s="221"/>
      <c r="N28" s="221"/>
      <c r="O28" s="221"/>
      <c r="P28" s="221"/>
      <c r="Q28" s="221"/>
      <c r="R28" s="221"/>
      <c r="S28" s="221"/>
      <c r="T28" s="221"/>
      <c r="U28" s="221"/>
      <c r="V28" s="219" t="str">
        <f t="shared" ca="1" si="1"/>
        <v/>
      </c>
      <c r="W28" s="220"/>
      <c r="X28" s="220"/>
      <c r="Y28" s="220"/>
      <c r="Z28" s="220"/>
      <c r="AA28" s="220"/>
      <c r="AB28" s="220"/>
      <c r="AC28" s="220"/>
      <c r="AD28" s="220"/>
      <c r="AE28" s="218"/>
      <c r="AF28" s="218"/>
      <c r="AG28" s="218"/>
      <c r="AH28" s="218"/>
      <c r="AI28" s="218"/>
      <c r="AJ28" s="218"/>
      <c r="AK28" s="218"/>
      <c r="AL28" s="218"/>
      <c r="AM28" s="218"/>
      <c r="AO28" s="29" t="str">
        <f t="shared" ca="1" si="2"/>
        <v/>
      </c>
      <c r="AP28" s="29">
        <v>15</v>
      </c>
      <c r="AQ28" s="29" t="str">
        <f>明細元!B16</f>
        <v/>
      </c>
    </row>
    <row r="29" spans="2:43" s="25" customFormat="1" ht="24.75" customHeight="1">
      <c r="B29" s="221" t="str">
        <f t="shared" ca="1" si="0"/>
        <v/>
      </c>
      <c r="C29" s="221"/>
      <c r="D29" s="221"/>
      <c r="E29" s="221"/>
      <c r="F29" s="221"/>
      <c r="G29" s="221"/>
      <c r="H29" s="221"/>
      <c r="I29" s="221"/>
      <c r="J29" s="221"/>
      <c r="K29" s="221"/>
      <c r="L29" s="221"/>
      <c r="M29" s="221"/>
      <c r="N29" s="221"/>
      <c r="O29" s="221"/>
      <c r="P29" s="221"/>
      <c r="Q29" s="221"/>
      <c r="R29" s="221"/>
      <c r="S29" s="221"/>
      <c r="T29" s="221"/>
      <c r="U29" s="221"/>
      <c r="V29" s="219" t="str">
        <f t="shared" ca="1" si="1"/>
        <v/>
      </c>
      <c r="W29" s="220"/>
      <c r="X29" s="220"/>
      <c r="Y29" s="220"/>
      <c r="Z29" s="220"/>
      <c r="AA29" s="220"/>
      <c r="AB29" s="220"/>
      <c r="AC29" s="220"/>
      <c r="AD29" s="220"/>
      <c r="AE29" s="218"/>
      <c r="AF29" s="218"/>
      <c r="AG29" s="218"/>
      <c r="AH29" s="218"/>
      <c r="AI29" s="218"/>
      <c r="AJ29" s="218"/>
      <c r="AK29" s="218"/>
      <c r="AL29" s="218"/>
      <c r="AM29" s="218"/>
      <c r="AO29" s="29" t="str">
        <f t="shared" ca="1" si="2"/>
        <v/>
      </c>
      <c r="AP29" s="29">
        <v>16</v>
      </c>
      <c r="AQ29" s="29" t="str">
        <f>明細元!B17</f>
        <v/>
      </c>
    </row>
    <row r="30" spans="2:43" s="25" customFormat="1" ht="24.75" customHeight="1">
      <c r="B30" s="221" t="str">
        <f t="shared" ca="1" si="0"/>
        <v/>
      </c>
      <c r="C30" s="221"/>
      <c r="D30" s="221"/>
      <c r="E30" s="221"/>
      <c r="F30" s="221"/>
      <c r="G30" s="221"/>
      <c r="H30" s="221"/>
      <c r="I30" s="221"/>
      <c r="J30" s="221"/>
      <c r="K30" s="221"/>
      <c r="L30" s="221"/>
      <c r="M30" s="221"/>
      <c r="N30" s="221"/>
      <c r="O30" s="221"/>
      <c r="P30" s="221"/>
      <c r="Q30" s="221"/>
      <c r="R30" s="221"/>
      <c r="S30" s="221"/>
      <c r="T30" s="221"/>
      <c r="U30" s="221"/>
      <c r="V30" s="219" t="str">
        <f t="shared" ca="1" si="1"/>
        <v/>
      </c>
      <c r="W30" s="220"/>
      <c r="X30" s="220"/>
      <c r="Y30" s="220"/>
      <c r="Z30" s="220"/>
      <c r="AA30" s="220"/>
      <c r="AB30" s="220"/>
      <c r="AC30" s="220"/>
      <c r="AD30" s="220"/>
      <c r="AE30" s="218"/>
      <c r="AF30" s="218"/>
      <c r="AG30" s="218"/>
      <c r="AH30" s="218"/>
      <c r="AI30" s="218"/>
      <c r="AJ30" s="218"/>
      <c r="AK30" s="218"/>
      <c r="AL30" s="218"/>
      <c r="AM30" s="218"/>
      <c r="AO30" s="29" t="str">
        <f t="shared" ca="1" si="2"/>
        <v/>
      </c>
      <c r="AP30" s="29">
        <v>17</v>
      </c>
      <c r="AQ30" s="29" t="str">
        <f>明細元!B18</f>
        <v/>
      </c>
    </row>
    <row r="31" spans="2:43" s="25" customFormat="1" ht="24.75" customHeight="1">
      <c r="B31" s="221" t="str">
        <f t="shared" ca="1" si="0"/>
        <v/>
      </c>
      <c r="C31" s="221"/>
      <c r="D31" s="221"/>
      <c r="E31" s="221"/>
      <c r="F31" s="221"/>
      <c r="G31" s="221"/>
      <c r="H31" s="221"/>
      <c r="I31" s="221"/>
      <c r="J31" s="221"/>
      <c r="K31" s="221"/>
      <c r="L31" s="221"/>
      <c r="M31" s="221"/>
      <c r="N31" s="221"/>
      <c r="O31" s="221"/>
      <c r="P31" s="221"/>
      <c r="Q31" s="221"/>
      <c r="R31" s="221"/>
      <c r="S31" s="221"/>
      <c r="T31" s="221"/>
      <c r="U31" s="221"/>
      <c r="V31" s="219" t="str">
        <f t="shared" ca="1" si="1"/>
        <v/>
      </c>
      <c r="W31" s="220"/>
      <c r="X31" s="220"/>
      <c r="Y31" s="220"/>
      <c r="Z31" s="220"/>
      <c r="AA31" s="220"/>
      <c r="AB31" s="220"/>
      <c r="AC31" s="220"/>
      <c r="AD31" s="220"/>
      <c r="AE31" s="218"/>
      <c r="AF31" s="218"/>
      <c r="AG31" s="218"/>
      <c r="AH31" s="218"/>
      <c r="AI31" s="218"/>
      <c r="AJ31" s="218"/>
      <c r="AK31" s="218"/>
      <c r="AL31" s="218"/>
      <c r="AM31" s="218"/>
      <c r="AO31" s="29" t="str">
        <f t="shared" ca="1" si="2"/>
        <v/>
      </c>
      <c r="AP31" s="29">
        <v>18</v>
      </c>
      <c r="AQ31" s="29" t="str">
        <f>明細元!B19</f>
        <v/>
      </c>
    </row>
    <row r="32" spans="2:43" s="25" customFormat="1" ht="24.75" customHeight="1">
      <c r="B32" s="221" t="str">
        <f t="shared" ca="1" si="0"/>
        <v/>
      </c>
      <c r="C32" s="221"/>
      <c r="D32" s="221"/>
      <c r="E32" s="221"/>
      <c r="F32" s="221"/>
      <c r="G32" s="221"/>
      <c r="H32" s="221"/>
      <c r="I32" s="221"/>
      <c r="J32" s="221"/>
      <c r="K32" s="221"/>
      <c r="L32" s="221"/>
      <c r="M32" s="221"/>
      <c r="N32" s="221"/>
      <c r="O32" s="221"/>
      <c r="P32" s="221"/>
      <c r="Q32" s="221"/>
      <c r="R32" s="221"/>
      <c r="S32" s="221"/>
      <c r="T32" s="221"/>
      <c r="U32" s="221"/>
      <c r="V32" s="219" t="str">
        <f t="shared" ca="1" si="1"/>
        <v/>
      </c>
      <c r="W32" s="220"/>
      <c r="X32" s="220"/>
      <c r="Y32" s="220"/>
      <c r="Z32" s="220"/>
      <c r="AA32" s="220"/>
      <c r="AB32" s="220"/>
      <c r="AC32" s="220"/>
      <c r="AD32" s="220"/>
      <c r="AE32" s="218"/>
      <c r="AF32" s="218"/>
      <c r="AG32" s="218"/>
      <c r="AH32" s="218"/>
      <c r="AI32" s="218"/>
      <c r="AJ32" s="218"/>
      <c r="AK32" s="218"/>
      <c r="AL32" s="218"/>
      <c r="AM32" s="218"/>
      <c r="AO32" s="29" t="str">
        <f t="shared" ca="1" si="2"/>
        <v/>
      </c>
      <c r="AP32" s="29">
        <v>19</v>
      </c>
      <c r="AQ32" s="29" t="str">
        <f>明細元!B20</f>
        <v/>
      </c>
    </row>
    <row r="33" spans="2:43" s="25" customFormat="1" ht="24.75" customHeight="1">
      <c r="B33" s="221" t="str">
        <f t="shared" ca="1" si="0"/>
        <v/>
      </c>
      <c r="C33" s="221"/>
      <c r="D33" s="221"/>
      <c r="E33" s="221"/>
      <c r="F33" s="221"/>
      <c r="G33" s="221"/>
      <c r="H33" s="221"/>
      <c r="I33" s="221"/>
      <c r="J33" s="221"/>
      <c r="K33" s="221"/>
      <c r="L33" s="221"/>
      <c r="M33" s="221"/>
      <c r="N33" s="221"/>
      <c r="O33" s="221"/>
      <c r="P33" s="221"/>
      <c r="Q33" s="221"/>
      <c r="R33" s="221"/>
      <c r="S33" s="221"/>
      <c r="T33" s="221"/>
      <c r="U33" s="221"/>
      <c r="V33" s="219" t="str">
        <f t="shared" ca="1" si="1"/>
        <v/>
      </c>
      <c r="W33" s="220"/>
      <c r="X33" s="220"/>
      <c r="Y33" s="220"/>
      <c r="Z33" s="220"/>
      <c r="AA33" s="220"/>
      <c r="AB33" s="220"/>
      <c r="AC33" s="220"/>
      <c r="AD33" s="220"/>
      <c r="AE33" s="218"/>
      <c r="AF33" s="218"/>
      <c r="AG33" s="218"/>
      <c r="AH33" s="218"/>
      <c r="AI33" s="218"/>
      <c r="AJ33" s="218"/>
      <c r="AK33" s="218"/>
      <c r="AL33" s="218"/>
      <c r="AM33" s="218"/>
      <c r="AO33" s="29" t="str">
        <f t="shared" ca="1" si="2"/>
        <v/>
      </c>
      <c r="AP33" s="29">
        <v>20</v>
      </c>
      <c r="AQ33" s="29" t="str">
        <f>明細元!B21</f>
        <v/>
      </c>
    </row>
    <row r="34" spans="2:43" s="25" customFormat="1" ht="24.75" customHeight="1">
      <c r="B34" s="221" t="str">
        <f t="shared" ca="1" si="0"/>
        <v/>
      </c>
      <c r="C34" s="221"/>
      <c r="D34" s="221"/>
      <c r="E34" s="221"/>
      <c r="F34" s="221"/>
      <c r="G34" s="221"/>
      <c r="H34" s="221"/>
      <c r="I34" s="221"/>
      <c r="J34" s="221"/>
      <c r="K34" s="221"/>
      <c r="L34" s="221"/>
      <c r="M34" s="221"/>
      <c r="N34" s="221"/>
      <c r="O34" s="221"/>
      <c r="P34" s="221"/>
      <c r="Q34" s="221"/>
      <c r="R34" s="221"/>
      <c r="S34" s="221"/>
      <c r="T34" s="221"/>
      <c r="U34" s="221"/>
      <c r="V34" s="219" t="str">
        <f t="shared" ca="1" si="1"/>
        <v/>
      </c>
      <c r="W34" s="220"/>
      <c r="X34" s="220"/>
      <c r="Y34" s="220"/>
      <c r="Z34" s="220"/>
      <c r="AA34" s="220"/>
      <c r="AB34" s="220"/>
      <c r="AC34" s="220"/>
      <c r="AD34" s="220"/>
      <c r="AE34" s="218"/>
      <c r="AF34" s="218"/>
      <c r="AG34" s="218"/>
      <c r="AH34" s="218"/>
      <c r="AI34" s="218"/>
      <c r="AJ34" s="218"/>
      <c r="AK34" s="218"/>
      <c r="AL34" s="218"/>
      <c r="AM34" s="218"/>
      <c r="AO34" s="29" t="str">
        <f t="shared" ca="1" si="2"/>
        <v/>
      </c>
      <c r="AP34" s="29">
        <v>21</v>
      </c>
      <c r="AQ34" s="29" t="str">
        <f>明細元!B22</f>
        <v/>
      </c>
    </row>
    <row r="35" spans="2:43" s="25" customFormat="1" ht="24.75" customHeight="1">
      <c r="B35" s="221" t="str">
        <f t="shared" ca="1" si="0"/>
        <v/>
      </c>
      <c r="C35" s="221"/>
      <c r="D35" s="221"/>
      <c r="E35" s="221"/>
      <c r="F35" s="221"/>
      <c r="G35" s="221"/>
      <c r="H35" s="221"/>
      <c r="I35" s="221"/>
      <c r="J35" s="221"/>
      <c r="K35" s="221"/>
      <c r="L35" s="221"/>
      <c r="M35" s="221"/>
      <c r="N35" s="221"/>
      <c r="O35" s="221"/>
      <c r="P35" s="221"/>
      <c r="Q35" s="221"/>
      <c r="R35" s="221"/>
      <c r="S35" s="221"/>
      <c r="T35" s="221"/>
      <c r="U35" s="221"/>
      <c r="V35" s="219" t="str">
        <f t="shared" ca="1" si="1"/>
        <v/>
      </c>
      <c r="W35" s="220"/>
      <c r="X35" s="220"/>
      <c r="Y35" s="220"/>
      <c r="Z35" s="220"/>
      <c r="AA35" s="220"/>
      <c r="AB35" s="220"/>
      <c r="AC35" s="220"/>
      <c r="AD35" s="220"/>
      <c r="AE35" s="218"/>
      <c r="AF35" s="218"/>
      <c r="AG35" s="218"/>
      <c r="AH35" s="218"/>
      <c r="AI35" s="218"/>
      <c r="AJ35" s="218"/>
      <c r="AK35" s="218"/>
      <c r="AL35" s="218"/>
      <c r="AM35" s="218"/>
      <c r="AO35" s="29" t="str">
        <f t="shared" ca="1" si="2"/>
        <v/>
      </c>
      <c r="AP35" s="29">
        <v>22</v>
      </c>
      <c r="AQ35" s="29" t="str">
        <f>明細元!B23</f>
        <v/>
      </c>
    </row>
    <row r="36" spans="2:43" s="25" customFormat="1" ht="24.75" customHeight="1">
      <c r="B36" s="221" t="str">
        <f t="shared" ca="1" si="0"/>
        <v/>
      </c>
      <c r="C36" s="221"/>
      <c r="D36" s="221"/>
      <c r="E36" s="221"/>
      <c r="F36" s="221"/>
      <c r="G36" s="221"/>
      <c r="H36" s="221"/>
      <c r="I36" s="221"/>
      <c r="J36" s="221"/>
      <c r="K36" s="221"/>
      <c r="L36" s="221"/>
      <c r="M36" s="221"/>
      <c r="N36" s="221"/>
      <c r="O36" s="221"/>
      <c r="P36" s="221"/>
      <c r="Q36" s="221"/>
      <c r="R36" s="221"/>
      <c r="S36" s="221"/>
      <c r="T36" s="221"/>
      <c r="U36" s="221"/>
      <c r="V36" s="219" t="str">
        <f t="shared" ca="1" si="1"/>
        <v/>
      </c>
      <c r="W36" s="220"/>
      <c r="X36" s="220"/>
      <c r="Y36" s="220"/>
      <c r="Z36" s="220"/>
      <c r="AA36" s="220"/>
      <c r="AB36" s="220"/>
      <c r="AC36" s="220"/>
      <c r="AD36" s="220"/>
      <c r="AE36" s="218"/>
      <c r="AF36" s="218"/>
      <c r="AG36" s="218"/>
      <c r="AH36" s="218"/>
      <c r="AI36" s="218"/>
      <c r="AJ36" s="218"/>
      <c r="AK36" s="218"/>
      <c r="AL36" s="218"/>
      <c r="AM36" s="218"/>
      <c r="AO36" s="29" t="str">
        <f t="shared" ca="1" si="2"/>
        <v/>
      </c>
      <c r="AP36" s="29">
        <v>23</v>
      </c>
      <c r="AQ36" s="29" t="str">
        <f>明細元!B24</f>
        <v/>
      </c>
    </row>
    <row r="37" spans="2:43" s="25" customFormat="1" ht="24.75" customHeight="1">
      <c r="B37" s="221" t="str">
        <f t="shared" ca="1" si="0"/>
        <v/>
      </c>
      <c r="C37" s="221"/>
      <c r="D37" s="221"/>
      <c r="E37" s="221"/>
      <c r="F37" s="221"/>
      <c r="G37" s="221"/>
      <c r="H37" s="221"/>
      <c r="I37" s="221"/>
      <c r="J37" s="221"/>
      <c r="K37" s="221"/>
      <c r="L37" s="221"/>
      <c r="M37" s="221"/>
      <c r="N37" s="221"/>
      <c r="O37" s="221"/>
      <c r="P37" s="221"/>
      <c r="Q37" s="221"/>
      <c r="R37" s="221"/>
      <c r="S37" s="221"/>
      <c r="T37" s="221"/>
      <c r="U37" s="221"/>
      <c r="V37" s="219" t="str">
        <f t="shared" ca="1" si="1"/>
        <v/>
      </c>
      <c r="W37" s="220"/>
      <c r="X37" s="220"/>
      <c r="Y37" s="220"/>
      <c r="Z37" s="220"/>
      <c r="AA37" s="220"/>
      <c r="AB37" s="220"/>
      <c r="AC37" s="220"/>
      <c r="AD37" s="220"/>
      <c r="AE37" s="218"/>
      <c r="AF37" s="218"/>
      <c r="AG37" s="218"/>
      <c r="AH37" s="218"/>
      <c r="AI37" s="218"/>
      <c r="AJ37" s="218"/>
      <c r="AK37" s="218"/>
      <c r="AL37" s="218"/>
      <c r="AM37" s="218"/>
      <c r="AO37" s="29" t="str">
        <f t="shared" ca="1" si="2"/>
        <v/>
      </c>
      <c r="AP37" s="29">
        <v>24</v>
      </c>
      <c r="AQ37" s="29" t="str">
        <f>明細元!B25</f>
        <v/>
      </c>
    </row>
    <row r="38" spans="2:43" s="25" customFormat="1" ht="24.75" customHeight="1">
      <c r="B38" s="221" t="str">
        <f t="shared" ca="1" si="0"/>
        <v/>
      </c>
      <c r="C38" s="221"/>
      <c r="D38" s="221"/>
      <c r="E38" s="221"/>
      <c r="F38" s="221"/>
      <c r="G38" s="221"/>
      <c r="H38" s="221"/>
      <c r="I38" s="221"/>
      <c r="J38" s="221"/>
      <c r="K38" s="221"/>
      <c r="L38" s="221"/>
      <c r="M38" s="221"/>
      <c r="N38" s="221"/>
      <c r="O38" s="221"/>
      <c r="P38" s="221"/>
      <c r="Q38" s="221"/>
      <c r="R38" s="221"/>
      <c r="S38" s="221"/>
      <c r="T38" s="221"/>
      <c r="U38" s="221"/>
      <c r="V38" s="219" t="str">
        <f t="shared" ca="1" si="1"/>
        <v/>
      </c>
      <c r="W38" s="220"/>
      <c r="X38" s="220"/>
      <c r="Y38" s="220"/>
      <c r="Z38" s="220"/>
      <c r="AA38" s="220"/>
      <c r="AB38" s="220"/>
      <c r="AC38" s="220"/>
      <c r="AD38" s="220"/>
      <c r="AE38" s="218"/>
      <c r="AF38" s="218"/>
      <c r="AG38" s="218"/>
      <c r="AH38" s="218"/>
      <c r="AI38" s="218"/>
      <c r="AJ38" s="218"/>
      <c r="AK38" s="218"/>
      <c r="AL38" s="218"/>
      <c r="AM38" s="218"/>
      <c r="AO38" s="29" t="str">
        <f t="shared" ca="1" si="2"/>
        <v/>
      </c>
      <c r="AP38" s="29">
        <v>25</v>
      </c>
      <c r="AQ38" s="29" t="str">
        <f>明細元!B26</f>
        <v/>
      </c>
    </row>
    <row r="39" spans="2:43" s="25" customFormat="1" ht="24.75" customHeight="1">
      <c r="B39" s="221" t="str">
        <f t="shared" ca="1" si="0"/>
        <v/>
      </c>
      <c r="C39" s="221"/>
      <c r="D39" s="221"/>
      <c r="E39" s="221"/>
      <c r="F39" s="221"/>
      <c r="G39" s="221"/>
      <c r="H39" s="221"/>
      <c r="I39" s="221"/>
      <c r="J39" s="221"/>
      <c r="K39" s="221"/>
      <c r="L39" s="221"/>
      <c r="M39" s="221"/>
      <c r="N39" s="221"/>
      <c r="O39" s="221"/>
      <c r="P39" s="221"/>
      <c r="Q39" s="221"/>
      <c r="R39" s="221"/>
      <c r="S39" s="221"/>
      <c r="T39" s="221"/>
      <c r="U39" s="221"/>
      <c r="V39" s="219" t="str">
        <f t="shared" ca="1" si="1"/>
        <v/>
      </c>
      <c r="W39" s="220"/>
      <c r="X39" s="220"/>
      <c r="Y39" s="220"/>
      <c r="Z39" s="220"/>
      <c r="AA39" s="220"/>
      <c r="AB39" s="220"/>
      <c r="AC39" s="220"/>
      <c r="AD39" s="220"/>
      <c r="AE39" s="218"/>
      <c r="AF39" s="218"/>
      <c r="AG39" s="218"/>
      <c r="AH39" s="218"/>
      <c r="AI39" s="218"/>
      <c r="AJ39" s="218"/>
      <c r="AK39" s="218"/>
      <c r="AL39" s="218"/>
      <c r="AM39" s="218"/>
      <c r="AO39" s="29" t="str">
        <f t="shared" ca="1" si="2"/>
        <v/>
      </c>
      <c r="AP39" s="29">
        <v>26</v>
      </c>
      <c r="AQ39" s="29" t="str">
        <f>明細元!B27</f>
        <v/>
      </c>
    </row>
    <row r="40" spans="2:43" s="25" customFormat="1" ht="24.75" customHeight="1">
      <c r="B40" s="221" t="str">
        <f t="shared" ca="1" si="0"/>
        <v/>
      </c>
      <c r="C40" s="221"/>
      <c r="D40" s="221"/>
      <c r="E40" s="221"/>
      <c r="F40" s="221"/>
      <c r="G40" s="221"/>
      <c r="H40" s="221"/>
      <c r="I40" s="221"/>
      <c r="J40" s="221"/>
      <c r="K40" s="221"/>
      <c r="L40" s="221"/>
      <c r="M40" s="221"/>
      <c r="N40" s="221"/>
      <c r="O40" s="221"/>
      <c r="P40" s="221"/>
      <c r="Q40" s="221"/>
      <c r="R40" s="221"/>
      <c r="S40" s="221"/>
      <c r="T40" s="221"/>
      <c r="U40" s="221"/>
      <c r="V40" s="219" t="str">
        <f t="shared" ca="1" si="1"/>
        <v/>
      </c>
      <c r="W40" s="220"/>
      <c r="X40" s="220"/>
      <c r="Y40" s="220"/>
      <c r="Z40" s="220"/>
      <c r="AA40" s="220"/>
      <c r="AB40" s="220"/>
      <c r="AC40" s="220"/>
      <c r="AD40" s="220"/>
      <c r="AE40" s="218"/>
      <c r="AF40" s="218"/>
      <c r="AG40" s="218"/>
      <c r="AH40" s="218"/>
      <c r="AI40" s="218"/>
      <c r="AJ40" s="218"/>
      <c r="AK40" s="218"/>
      <c r="AL40" s="218"/>
      <c r="AM40" s="218"/>
      <c r="AO40" s="29" t="str">
        <f t="shared" ca="1" si="2"/>
        <v/>
      </c>
      <c r="AP40" s="29">
        <v>27</v>
      </c>
      <c r="AQ40" s="29" t="str">
        <f>明細元!B28</f>
        <v/>
      </c>
    </row>
    <row r="41" spans="2:43" s="25" customFormat="1" ht="24.75" customHeight="1">
      <c r="B41" s="221" t="str">
        <f t="shared" ca="1" si="0"/>
        <v/>
      </c>
      <c r="C41" s="221"/>
      <c r="D41" s="221"/>
      <c r="E41" s="221"/>
      <c r="F41" s="221"/>
      <c r="G41" s="221"/>
      <c r="H41" s="221"/>
      <c r="I41" s="221"/>
      <c r="J41" s="221"/>
      <c r="K41" s="221"/>
      <c r="L41" s="221"/>
      <c r="M41" s="221"/>
      <c r="N41" s="221"/>
      <c r="O41" s="221"/>
      <c r="P41" s="221"/>
      <c r="Q41" s="221"/>
      <c r="R41" s="221"/>
      <c r="S41" s="221"/>
      <c r="T41" s="221"/>
      <c r="U41" s="221"/>
      <c r="V41" s="219" t="str">
        <f t="shared" ca="1" si="1"/>
        <v/>
      </c>
      <c r="W41" s="220"/>
      <c r="X41" s="220"/>
      <c r="Y41" s="220"/>
      <c r="Z41" s="220"/>
      <c r="AA41" s="220"/>
      <c r="AB41" s="220"/>
      <c r="AC41" s="220"/>
      <c r="AD41" s="220"/>
      <c r="AE41" s="218"/>
      <c r="AF41" s="218"/>
      <c r="AG41" s="218"/>
      <c r="AH41" s="218"/>
      <c r="AI41" s="218"/>
      <c r="AJ41" s="218"/>
      <c r="AK41" s="218"/>
      <c r="AL41" s="218"/>
      <c r="AM41" s="218"/>
      <c r="AO41" s="29" t="str">
        <f t="shared" ca="1" si="2"/>
        <v/>
      </c>
      <c r="AP41" s="29">
        <v>28</v>
      </c>
      <c r="AQ41" s="29" t="str">
        <f>明細元!B29</f>
        <v/>
      </c>
    </row>
    <row r="42" spans="2:43" s="25" customFormat="1" ht="24.75" customHeight="1">
      <c r="B42" s="221" t="str">
        <f t="shared" ca="1" si="0"/>
        <v/>
      </c>
      <c r="C42" s="221"/>
      <c r="D42" s="221"/>
      <c r="E42" s="221"/>
      <c r="F42" s="221"/>
      <c r="G42" s="221"/>
      <c r="H42" s="221"/>
      <c r="I42" s="221"/>
      <c r="J42" s="221"/>
      <c r="K42" s="221"/>
      <c r="L42" s="221"/>
      <c r="M42" s="221"/>
      <c r="N42" s="221"/>
      <c r="O42" s="221"/>
      <c r="P42" s="221"/>
      <c r="Q42" s="221"/>
      <c r="R42" s="221"/>
      <c r="S42" s="221"/>
      <c r="T42" s="221"/>
      <c r="U42" s="221"/>
      <c r="V42" s="219" t="str">
        <f t="shared" ca="1" si="1"/>
        <v/>
      </c>
      <c r="W42" s="220"/>
      <c r="X42" s="220"/>
      <c r="Y42" s="220"/>
      <c r="Z42" s="220"/>
      <c r="AA42" s="220"/>
      <c r="AB42" s="220"/>
      <c r="AC42" s="220"/>
      <c r="AD42" s="220"/>
      <c r="AE42" s="218"/>
      <c r="AF42" s="218"/>
      <c r="AG42" s="218"/>
      <c r="AH42" s="218"/>
      <c r="AI42" s="218"/>
      <c r="AJ42" s="218"/>
      <c r="AK42" s="218"/>
      <c r="AL42" s="218"/>
      <c r="AM42" s="218"/>
      <c r="AO42" s="29" t="str">
        <f t="shared" ca="1" si="2"/>
        <v/>
      </c>
      <c r="AP42" s="29">
        <v>29</v>
      </c>
      <c r="AQ42" s="29" t="str">
        <f>明細元!B30</f>
        <v/>
      </c>
    </row>
    <row r="43" spans="2:43" s="25" customFormat="1" ht="24.75" customHeight="1">
      <c r="B43" s="221" t="str">
        <f t="shared" ca="1" si="0"/>
        <v/>
      </c>
      <c r="C43" s="221"/>
      <c r="D43" s="221"/>
      <c r="E43" s="221"/>
      <c r="F43" s="221"/>
      <c r="G43" s="221"/>
      <c r="H43" s="221"/>
      <c r="I43" s="221"/>
      <c r="J43" s="221"/>
      <c r="K43" s="221"/>
      <c r="L43" s="221"/>
      <c r="M43" s="221"/>
      <c r="N43" s="221"/>
      <c r="O43" s="221"/>
      <c r="P43" s="221"/>
      <c r="Q43" s="221"/>
      <c r="R43" s="221"/>
      <c r="S43" s="221"/>
      <c r="T43" s="221"/>
      <c r="U43" s="221"/>
      <c r="V43" s="219" t="str">
        <f t="shared" ca="1" si="1"/>
        <v/>
      </c>
      <c r="W43" s="220"/>
      <c r="X43" s="220"/>
      <c r="Y43" s="220"/>
      <c r="Z43" s="220"/>
      <c r="AA43" s="220"/>
      <c r="AB43" s="220"/>
      <c r="AC43" s="220"/>
      <c r="AD43" s="220"/>
      <c r="AE43" s="218"/>
      <c r="AF43" s="218"/>
      <c r="AG43" s="218"/>
      <c r="AH43" s="218"/>
      <c r="AI43" s="218"/>
      <c r="AJ43" s="218"/>
      <c r="AK43" s="218"/>
      <c r="AL43" s="218"/>
      <c r="AM43" s="218"/>
      <c r="AO43" s="29" t="str">
        <f t="shared" ca="1" si="2"/>
        <v/>
      </c>
      <c r="AP43" s="29">
        <v>30</v>
      </c>
      <c r="AQ43" s="29" t="str">
        <f>明細元!B31</f>
        <v/>
      </c>
    </row>
    <row r="44" spans="2:43" s="25" customFormat="1" ht="24.75" customHeight="1">
      <c r="B44" s="221"/>
      <c r="C44" s="221"/>
      <c r="D44" s="221"/>
      <c r="E44" s="221"/>
      <c r="F44" s="221"/>
      <c r="G44" s="221"/>
      <c r="H44" s="221"/>
      <c r="I44" s="221"/>
      <c r="J44" s="221"/>
      <c r="K44" s="221"/>
      <c r="L44" s="221"/>
      <c r="M44" s="221"/>
      <c r="N44" s="221"/>
      <c r="O44" s="221"/>
      <c r="P44" s="221"/>
      <c r="Q44" s="221"/>
      <c r="R44" s="221"/>
      <c r="S44" s="221"/>
      <c r="T44" s="221"/>
      <c r="U44" s="221"/>
      <c r="V44" s="219"/>
      <c r="W44" s="220"/>
      <c r="X44" s="220"/>
      <c r="Y44" s="220"/>
      <c r="Z44" s="220"/>
      <c r="AA44" s="220"/>
      <c r="AB44" s="220"/>
      <c r="AC44" s="220"/>
      <c r="AD44" s="220"/>
      <c r="AE44" s="218"/>
      <c r="AF44" s="218"/>
      <c r="AG44" s="218"/>
      <c r="AH44" s="218"/>
      <c r="AI44" s="218"/>
      <c r="AJ44" s="218"/>
      <c r="AK44" s="218"/>
      <c r="AL44" s="218"/>
      <c r="AM44" s="218"/>
      <c r="AO44" s="29"/>
      <c r="AP44" s="29"/>
      <c r="AQ44" s="29"/>
    </row>
    <row r="45" spans="2:43" s="25" customFormat="1" ht="24.75" customHeight="1">
      <c r="B45" s="221"/>
      <c r="C45" s="221"/>
      <c r="D45" s="221"/>
      <c r="E45" s="221"/>
      <c r="F45" s="221"/>
      <c r="G45" s="221"/>
      <c r="H45" s="221"/>
      <c r="I45" s="221"/>
      <c r="J45" s="221"/>
      <c r="K45" s="221"/>
      <c r="L45" s="221"/>
      <c r="M45" s="221"/>
      <c r="N45" s="221"/>
      <c r="O45" s="221"/>
      <c r="P45" s="221"/>
      <c r="Q45" s="221"/>
      <c r="R45" s="221"/>
      <c r="S45" s="221"/>
      <c r="T45" s="221"/>
      <c r="U45" s="221"/>
      <c r="V45" s="219"/>
      <c r="W45" s="220"/>
      <c r="X45" s="220"/>
      <c r="Y45" s="220"/>
      <c r="Z45" s="220"/>
      <c r="AA45" s="220"/>
      <c r="AB45" s="220"/>
      <c r="AC45" s="220"/>
      <c r="AD45" s="220"/>
      <c r="AE45" s="218"/>
      <c r="AF45" s="218"/>
      <c r="AG45" s="218"/>
      <c r="AH45" s="218"/>
      <c r="AI45" s="218"/>
      <c r="AJ45" s="218"/>
      <c r="AK45" s="218"/>
      <c r="AL45" s="218"/>
      <c r="AM45" s="218"/>
      <c r="AO45" s="29"/>
      <c r="AP45" s="29"/>
      <c r="AQ45" s="29"/>
    </row>
    <row r="46" spans="2:43" s="25" customFormat="1" ht="24.75" customHeight="1">
      <c r="B46" s="221"/>
      <c r="C46" s="221"/>
      <c r="D46" s="221"/>
      <c r="E46" s="221"/>
      <c r="F46" s="221"/>
      <c r="G46" s="221"/>
      <c r="H46" s="221"/>
      <c r="I46" s="221"/>
      <c r="J46" s="221"/>
      <c r="K46" s="221"/>
      <c r="L46" s="221"/>
      <c r="M46" s="221"/>
      <c r="N46" s="221"/>
      <c r="O46" s="221"/>
      <c r="P46" s="221"/>
      <c r="Q46" s="221"/>
      <c r="R46" s="221"/>
      <c r="S46" s="221"/>
      <c r="T46" s="221"/>
      <c r="U46" s="221"/>
      <c r="V46" s="219"/>
      <c r="W46" s="220"/>
      <c r="X46" s="220"/>
      <c r="Y46" s="220"/>
      <c r="Z46" s="220"/>
      <c r="AA46" s="220"/>
      <c r="AB46" s="220"/>
      <c r="AC46" s="220"/>
      <c r="AD46" s="220"/>
      <c r="AE46" s="218"/>
      <c r="AF46" s="218"/>
      <c r="AG46" s="218"/>
      <c r="AH46" s="218"/>
      <c r="AI46" s="218"/>
      <c r="AJ46" s="218"/>
      <c r="AK46" s="218"/>
      <c r="AL46" s="218"/>
      <c r="AM46" s="218"/>
      <c r="AO46" s="29"/>
      <c r="AP46" s="29"/>
      <c r="AQ46" s="29"/>
    </row>
    <row r="47" spans="2:43" s="25" customFormat="1" ht="24.75" customHeight="1">
      <c r="B47" s="221"/>
      <c r="C47" s="221"/>
      <c r="D47" s="221"/>
      <c r="E47" s="221"/>
      <c r="F47" s="221"/>
      <c r="G47" s="221"/>
      <c r="H47" s="221"/>
      <c r="I47" s="221"/>
      <c r="J47" s="221"/>
      <c r="K47" s="221"/>
      <c r="L47" s="221"/>
      <c r="M47" s="221"/>
      <c r="N47" s="221"/>
      <c r="O47" s="221"/>
      <c r="P47" s="221"/>
      <c r="Q47" s="221"/>
      <c r="R47" s="221"/>
      <c r="S47" s="221"/>
      <c r="T47" s="221"/>
      <c r="U47" s="221"/>
      <c r="V47" s="219"/>
      <c r="W47" s="220"/>
      <c r="X47" s="220"/>
      <c r="Y47" s="220"/>
      <c r="Z47" s="220"/>
      <c r="AA47" s="220"/>
      <c r="AB47" s="220"/>
      <c r="AC47" s="220"/>
      <c r="AD47" s="220"/>
      <c r="AE47" s="218"/>
      <c r="AF47" s="218"/>
      <c r="AG47" s="218"/>
      <c r="AH47" s="218"/>
      <c r="AI47" s="218"/>
      <c r="AJ47" s="218"/>
      <c r="AK47" s="218"/>
      <c r="AL47" s="218"/>
      <c r="AM47" s="218"/>
      <c r="AO47" s="29"/>
      <c r="AP47" s="29"/>
      <c r="AQ47" s="29"/>
    </row>
    <row r="48" spans="2:43" s="25" customFormat="1" ht="24.75" customHeight="1">
      <c r="B48" s="221"/>
      <c r="C48" s="221"/>
      <c r="D48" s="221"/>
      <c r="E48" s="221"/>
      <c r="F48" s="221"/>
      <c r="G48" s="221"/>
      <c r="H48" s="221"/>
      <c r="I48" s="221"/>
      <c r="J48" s="221"/>
      <c r="K48" s="221"/>
      <c r="L48" s="221"/>
      <c r="M48" s="221"/>
      <c r="N48" s="221"/>
      <c r="O48" s="221"/>
      <c r="P48" s="221"/>
      <c r="Q48" s="221"/>
      <c r="R48" s="221"/>
      <c r="S48" s="221"/>
      <c r="T48" s="221"/>
      <c r="U48" s="221"/>
      <c r="V48" s="219"/>
      <c r="W48" s="220"/>
      <c r="X48" s="220"/>
      <c r="Y48" s="220"/>
      <c r="Z48" s="220"/>
      <c r="AA48" s="220"/>
      <c r="AB48" s="220"/>
      <c r="AC48" s="220"/>
      <c r="AD48" s="220"/>
      <c r="AE48" s="218"/>
      <c r="AF48" s="218"/>
      <c r="AG48" s="218"/>
      <c r="AH48" s="218"/>
      <c r="AI48" s="218"/>
      <c r="AJ48" s="218"/>
      <c r="AK48" s="218"/>
      <c r="AL48" s="218"/>
      <c r="AM48" s="218"/>
      <c r="AO48" s="29"/>
      <c r="AP48" s="29"/>
      <c r="AQ48" s="29"/>
    </row>
    <row r="49" spans="2:43" s="25" customFormat="1" ht="24.75" customHeight="1">
      <c r="B49" s="221"/>
      <c r="C49" s="221"/>
      <c r="D49" s="221"/>
      <c r="E49" s="221"/>
      <c r="F49" s="221"/>
      <c r="G49" s="221"/>
      <c r="H49" s="221"/>
      <c r="I49" s="221"/>
      <c r="J49" s="221"/>
      <c r="K49" s="221"/>
      <c r="L49" s="221"/>
      <c r="M49" s="221"/>
      <c r="N49" s="221"/>
      <c r="O49" s="221"/>
      <c r="P49" s="221"/>
      <c r="Q49" s="221"/>
      <c r="R49" s="221"/>
      <c r="S49" s="221"/>
      <c r="T49" s="221"/>
      <c r="U49" s="221"/>
      <c r="V49" s="219"/>
      <c r="W49" s="220"/>
      <c r="X49" s="220"/>
      <c r="Y49" s="220"/>
      <c r="Z49" s="220"/>
      <c r="AA49" s="220"/>
      <c r="AB49" s="220"/>
      <c r="AC49" s="220"/>
      <c r="AD49" s="220"/>
      <c r="AE49" s="218"/>
      <c r="AF49" s="218"/>
      <c r="AG49" s="218"/>
      <c r="AH49" s="218"/>
      <c r="AI49" s="218"/>
      <c r="AJ49" s="218"/>
      <c r="AK49" s="218"/>
      <c r="AL49" s="218"/>
      <c r="AM49" s="218"/>
      <c r="AO49" s="29"/>
      <c r="AP49" s="29"/>
      <c r="AQ49" s="29"/>
    </row>
    <row r="50" spans="2:43" s="25" customFormat="1" ht="24.75" customHeight="1">
      <c r="B50" s="221"/>
      <c r="C50" s="221"/>
      <c r="D50" s="221"/>
      <c r="E50" s="221"/>
      <c r="F50" s="221"/>
      <c r="G50" s="221"/>
      <c r="H50" s="221"/>
      <c r="I50" s="221"/>
      <c r="J50" s="221"/>
      <c r="K50" s="221"/>
      <c r="L50" s="221"/>
      <c r="M50" s="221"/>
      <c r="N50" s="221"/>
      <c r="O50" s="221"/>
      <c r="P50" s="221"/>
      <c r="Q50" s="221"/>
      <c r="R50" s="221"/>
      <c r="S50" s="221"/>
      <c r="T50" s="221"/>
      <c r="U50" s="221"/>
      <c r="V50" s="219"/>
      <c r="W50" s="220"/>
      <c r="X50" s="220"/>
      <c r="Y50" s="220"/>
      <c r="Z50" s="220"/>
      <c r="AA50" s="220"/>
      <c r="AB50" s="220"/>
      <c r="AC50" s="220"/>
      <c r="AD50" s="220"/>
      <c r="AE50" s="218"/>
      <c r="AF50" s="218"/>
      <c r="AG50" s="218"/>
      <c r="AH50" s="218"/>
      <c r="AI50" s="218"/>
      <c r="AJ50" s="218"/>
      <c r="AK50" s="218"/>
      <c r="AL50" s="218"/>
      <c r="AM50" s="218"/>
      <c r="AO50" s="29"/>
      <c r="AP50" s="29"/>
      <c r="AQ50" s="29"/>
    </row>
    <row r="51" spans="2:43" s="25" customFormat="1" ht="24.75" customHeight="1">
      <c r="B51" s="221"/>
      <c r="C51" s="221"/>
      <c r="D51" s="221"/>
      <c r="E51" s="221"/>
      <c r="F51" s="221"/>
      <c r="G51" s="221"/>
      <c r="H51" s="221"/>
      <c r="I51" s="221"/>
      <c r="J51" s="221"/>
      <c r="K51" s="221"/>
      <c r="L51" s="221"/>
      <c r="M51" s="221"/>
      <c r="N51" s="221"/>
      <c r="O51" s="221"/>
      <c r="P51" s="221"/>
      <c r="Q51" s="221"/>
      <c r="R51" s="221"/>
      <c r="S51" s="221"/>
      <c r="T51" s="221"/>
      <c r="U51" s="221"/>
      <c r="V51" s="219"/>
      <c r="W51" s="220"/>
      <c r="X51" s="220"/>
      <c r="Y51" s="220"/>
      <c r="Z51" s="220"/>
      <c r="AA51" s="220"/>
      <c r="AB51" s="220"/>
      <c r="AC51" s="220"/>
      <c r="AD51" s="220"/>
      <c r="AE51" s="218"/>
      <c r="AF51" s="218"/>
      <c r="AG51" s="218"/>
      <c r="AH51" s="218"/>
      <c r="AI51" s="218"/>
      <c r="AJ51" s="218"/>
      <c r="AK51" s="218"/>
      <c r="AL51" s="218"/>
      <c r="AM51" s="218"/>
      <c r="AO51" s="29"/>
      <c r="AP51" s="29"/>
      <c r="AQ51" s="29"/>
    </row>
    <row r="52" spans="2:43" s="25" customFormat="1" ht="24.75" customHeight="1">
      <c r="B52" s="221"/>
      <c r="C52" s="221"/>
      <c r="D52" s="221"/>
      <c r="E52" s="221"/>
      <c r="F52" s="221"/>
      <c r="G52" s="221"/>
      <c r="H52" s="221"/>
      <c r="I52" s="221"/>
      <c r="J52" s="221"/>
      <c r="K52" s="221"/>
      <c r="L52" s="221"/>
      <c r="M52" s="221"/>
      <c r="N52" s="221"/>
      <c r="O52" s="221"/>
      <c r="P52" s="221"/>
      <c r="Q52" s="221"/>
      <c r="R52" s="221"/>
      <c r="S52" s="221"/>
      <c r="T52" s="221"/>
      <c r="U52" s="221"/>
      <c r="V52" s="219"/>
      <c r="W52" s="220"/>
      <c r="X52" s="220"/>
      <c r="Y52" s="220"/>
      <c r="Z52" s="220"/>
      <c r="AA52" s="220"/>
      <c r="AB52" s="220"/>
      <c r="AC52" s="220"/>
      <c r="AD52" s="220"/>
      <c r="AE52" s="218"/>
      <c r="AF52" s="218"/>
      <c r="AG52" s="218"/>
      <c r="AH52" s="218"/>
      <c r="AI52" s="218"/>
      <c r="AJ52" s="218"/>
      <c r="AK52" s="218"/>
      <c r="AL52" s="218"/>
      <c r="AM52" s="218"/>
      <c r="AO52" s="29"/>
      <c r="AP52" s="29"/>
      <c r="AQ52" s="29"/>
    </row>
    <row r="53" spans="2:43" s="25" customFormat="1" ht="24.75" customHeight="1">
      <c r="B53" s="221"/>
      <c r="C53" s="221"/>
      <c r="D53" s="221"/>
      <c r="E53" s="221"/>
      <c r="F53" s="221"/>
      <c r="G53" s="221"/>
      <c r="H53" s="221"/>
      <c r="I53" s="221"/>
      <c r="J53" s="221"/>
      <c r="K53" s="221"/>
      <c r="L53" s="221"/>
      <c r="M53" s="221"/>
      <c r="N53" s="221"/>
      <c r="O53" s="221"/>
      <c r="P53" s="221"/>
      <c r="Q53" s="221"/>
      <c r="R53" s="221"/>
      <c r="S53" s="221"/>
      <c r="T53" s="221"/>
      <c r="U53" s="221"/>
      <c r="V53" s="219"/>
      <c r="W53" s="220"/>
      <c r="X53" s="220"/>
      <c r="Y53" s="220"/>
      <c r="Z53" s="220"/>
      <c r="AA53" s="220"/>
      <c r="AB53" s="220"/>
      <c r="AC53" s="220"/>
      <c r="AD53" s="220"/>
      <c r="AE53" s="218"/>
      <c r="AF53" s="218"/>
      <c r="AG53" s="218"/>
      <c r="AH53" s="218"/>
      <c r="AI53" s="218"/>
      <c r="AJ53" s="218"/>
      <c r="AK53" s="218"/>
      <c r="AL53" s="218"/>
      <c r="AM53" s="218"/>
      <c r="AO53" s="29"/>
      <c r="AP53" s="29"/>
      <c r="AQ53" s="29"/>
    </row>
    <row r="54" spans="2:43" s="25" customFormat="1" ht="24.75" customHeight="1">
      <c r="B54" s="221"/>
      <c r="C54" s="221"/>
      <c r="D54" s="221"/>
      <c r="E54" s="221"/>
      <c r="F54" s="221"/>
      <c r="G54" s="221"/>
      <c r="H54" s="221"/>
      <c r="I54" s="221"/>
      <c r="J54" s="221"/>
      <c r="K54" s="221"/>
      <c r="L54" s="221"/>
      <c r="M54" s="221"/>
      <c r="N54" s="221"/>
      <c r="O54" s="221"/>
      <c r="P54" s="221"/>
      <c r="Q54" s="221"/>
      <c r="R54" s="221"/>
      <c r="S54" s="221"/>
      <c r="T54" s="221"/>
      <c r="U54" s="221"/>
      <c r="V54" s="219"/>
      <c r="W54" s="220"/>
      <c r="X54" s="220"/>
      <c r="Y54" s="220"/>
      <c r="Z54" s="220"/>
      <c r="AA54" s="220"/>
      <c r="AB54" s="220"/>
      <c r="AC54" s="220"/>
      <c r="AD54" s="220"/>
      <c r="AE54" s="218"/>
      <c r="AF54" s="218"/>
      <c r="AG54" s="218"/>
      <c r="AH54" s="218"/>
      <c r="AI54" s="218"/>
      <c r="AJ54" s="218"/>
      <c r="AK54" s="218"/>
      <c r="AL54" s="218"/>
      <c r="AM54" s="218"/>
      <c r="AO54" s="29"/>
      <c r="AP54" s="29"/>
      <c r="AQ54" s="29"/>
    </row>
    <row r="55" spans="2:43" s="25" customFormat="1" ht="24.75" customHeight="1">
      <c r="B55" s="221"/>
      <c r="C55" s="221"/>
      <c r="D55" s="221"/>
      <c r="E55" s="221"/>
      <c r="F55" s="221"/>
      <c r="G55" s="221"/>
      <c r="H55" s="221"/>
      <c r="I55" s="221"/>
      <c r="J55" s="221"/>
      <c r="K55" s="221"/>
      <c r="L55" s="221"/>
      <c r="M55" s="221"/>
      <c r="N55" s="221"/>
      <c r="O55" s="221"/>
      <c r="P55" s="221"/>
      <c r="Q55" s="221"/>
      <c r="R55" s="221"/>
      <c r="S55" s="221"/>
      <c r="T55" s="221"/>
      <c r="U55" s="221"/>
      <c r="V55" s="219"/>
      <c r="W55" s="220"/>
      <c r="X55" s="220"/>
      <c r="Y55" s="220"/>
      <c r="Z55" s="220"/>
      <c r="AA55" s="220"/>
      <c r="AB55" s="220"/>
      <c r="AC55" s="220"/>
      <c r="AD55" s="220"/>
      <c r="AE55" s="218"/>
      <c r="AF55" s="218"/>
      <c r="AG55" s="218"/>
      <c r="AH55" s="218"/>
      <c r="AI55" s="218"/>
      <c r="AJ55" s="218"/>
      <c r="AK55" s="218"/>
      <c r="AL55" s="218"/>
      <c r="AM55" s="218"/>
      <c r="AO55" s="29"/>
      <c r="AP55" s="29"/>
      <c r="AQ55" s="29"/>
    </row>
    <row r="56" spans="2:43" s="25" customFormat="1" ht="24.75" customHeight="1">
      <c r="B56" s="221"/>
      <c r="C56" s="221"/>
      <c r="D56" s="221"/>
      <c r="E56" s="221"/>
      <c r="F56" s="221"/>
      <c r="G56" s="221"/>
      <c r="H56" s="221"/>
      <c r="I56" s="221"/>
      <c r="J56" s="221"/>
      <c r="K56" s="221"/>
      <c r="L56" s="221"/>
      <c r="M56" s="221"/>
      <c r="N56" s="221"/>
      <c r="O56" s="221"/>
      <c r="P56" s="221"/>
      <c r="Q56" s="221"/>
      <c r="R56" s="221"/>
      <c r="S56" s="221"/>
      <c r="T56" s="221"/>
      <c r="U56" s="221"/>
      <c r="V56" s="219"/>
      <c r="W56" s="220"/>
      <c r="X56" s="220"/>
      <c r="Y56" s="220"/>
      <c r="Z56" s="220"/>
      <c r="AA56" s="220"/>
      <c r="AB56" s="220"/>
      <c r="AC56" s="220"/>
      <c r="AD56" s="220"/>
      <c r="AE56" s="218"/>
      <c r="AF56" s="218"/>
      <c r="AG56" s="218"/>
      <c r="AH56" s="218"/>
      <c r="AI56" s="218"/>
      <c r="AJ56" s="218"/>
      <c r="AK56" s="218"/>
      <c r="AL56" s="218"/>
      <c r="AM56" s="218"/>
      <c r="AO56" s="29"/>
      <c r="AP56" s="29"/>
      <c r="AQ56" s="29"/>
    </row>
    <row r="57" spans="2:43" s="25" customFormat="1" ht="24.75" customHeight="1">
      <c r="B57" s="221"/>
      <c r="C57" s="221"/>
      <c r="D57" s="221"/>
      <c r="E57" s="221"/>
      <c r="F57" s="221"/>
      <c r="G57" s="221"/>
      <c r="H57" s="221"/>
      <c r="I57" s="221"/>
      <c r="J57" s="221"/>
      <c r="K57" s="221"/>
      <c r="L57" s="221"/>
      <c r="M57" s="221"/>
      <c r="N57" s="221"/>
      <c r="O57" s="221"/>
      <c r="P57" s="221"/>
      <c r="Q57" s="221"/>
      <c r="R57" s="221"/>
      <c r="S57" s="221"/>
      <c r="T57" s="221"/>
      <c r="U57" s="221"/>
      <c r="V57" s="219"/>
      <c r="W57" s="220"/>
      <c r="X57" s="220"/>
      <c r="Y57" s="220"/>
      <c r="Z57" s="220"/>
      <c r="AA57" s="220"/>
      <c r="AB57" s="220"/>
      <c r="AC57" s="220"/>
      <c r="AD57" s="220"/>
      <c r="AE57" s="218"/>
      <c r="AF57" s="218"/>
      <c r="AG57" s="218"/>
      <c r="AH57" s="218"/>
      <c r="AI57" s="218"/>
      <c r="AJ57" s="218"/>
      <c r="AK57" s="218"/>
      <c r="AL57" s="218"/>
      <c r="AM57" s="218"/>
      <c r="AO57" s="29"/>
      <c r="AP57" s="29"/>
      <c r="AQ57" s="29"/>
    </row>
    <row r="58" spans="2:43" s="25" customFormat="1" ht="24.75" customHeight="1">
      <c r="B58" s="221"/>
      <c r="C58" s="221"/>
      <c r="D58" s="221"/>
      <c r="E58" s="221"/>
      <c r="F58" s="221"/>
      <c r="G58" s="221"/>
      <c r="H58" s="221"/>
      <c r="I58" s="221"/>
      <c r="J58" s="221"/>
      <c r="K58" s="221"/>
      <c r="L58" s="221"/>
      <c r="M58" s="221"/>
      <c r="N58" s="221"/>
      <c r="O58" s="221"/>
      <c r="P58" s="221"/>
      <c r="Q58" s="221"/>
      <c r="R58" s="221"/>
      <c r="S58" s="221"/>
      <c r="T58" s="221"/>
      <c r="U58" s="221"/>
      <c r="V58" s="219"/>
      <c r="W58" s="220"/>
      <c r="X58" s="220"/>
      <c r="Y58" s="220"/>
      <c r="Z58" s="220"/>
      <c r="AA58" s="220"/>
      <c r="AB58" s="220"/>
      <c r="AC58" s="220"/>
      <c r="AD58" s="220"/>
      <c r="AE58" s="218"/>
      <c r="AF58" s="218"/>
      <c r="AG58" s="218"/>
      <c r="AH58" s="218"/>
      <c r="AI58" s="218"/>
      <c r="AJ58" s="218"/>
      <c r="AK58" s="218"/>
      <c r="AL58" s="218"/>
      <c r="AM58" s="218"/>
      <c r="AO58" s="29"/>
      <c r="AP58" s="29"/>
      <c r="AQ58" s="29"/>
    </row>
    <row r="59" spans="2:43" s="25" customFormat="1" ht="24.75" customHeight="1">
      <c r="B59" s="221"/>
      <c r="C59" s="221"/>
      <c r="D59" s="221"/>
      <c r="E59" s="221"/>
      <c r="F59" s="221"/>
      <c r="G59" s="221"/>
      <c r="H59" s="221"/>
      <c r="I59" s="221"/>
      <c r="J59" s="221"/>
      <c r="K59" s="221"/>
      <c r="L59" s="221"/>
      <c r="M59" s="221"/>
      <c r="N59" s="221"/>
      <c r="O59" s="221"/>
      <c r="P59" s="221"/>
      <c r="Q59" s="221"/>
      <c r="R59" s="221"/>
      <c r="S59" s="221"/>
      <c r="T59" s="221"/>
      <c r="U59" s="221"/>
      <c r="V59" s="219"/>
      <c r="W59" s="220"/>
      <c r="X59" s="220"/>
      <c r="Y59" s="220"/>
      <c r="Z59" s="220"/>
      <c r="AA59" s="220"/>
      <c r="AB59" s="220"/>
      <c r="AC59" s="220"/>
      <c r="AD59" s="220"/>
      <c r="AE59" s="218"/>
      <c r="AF59" s="218"/>
      <c r="AG59" s="218"/>
      <c r="AH59" s="218"/>
      <c r="AI59" s="218"/>
      <c r="AJ59" s="218"/>
      <c r="AK59" s="218"/>
      <c r="AL59" s="218"/>
      <c r="AM59" s="218"/>
      <c r="AO59" s="29"/>
      <c r="AP59" s="29"/>
      <c r="AQ59" s="29"/>
    </row>
    <row r="60" spans="2:43" s="25" customFormat="1" ht="24.75" customHeight="1">
      <c r="B60" s="221"/>
      <c r="C60" s="221"/>
      <c r="D60" s="221"/>
      <c r="E60" s="221"/>
      <c r="F60" s="221"/>
      <c r="G60" s="221"/>
      <c r="H60" s="221"/>
      <c r="I60" s="221"/>
      <c r="J60" s="221"/>
      <c r="K60" s="221"/>
      <c r="L60" s="221"/>
      <c r="M60" s="221"/>
      <c r="N60" s="221"/>
      <c r="O60" s="221"/>
      <c r="P60" s="221"/>
      <c r="Q60" s="221"/>
      <c r="R60" s="221"/>
      <c r="S60" s="221"/>
      <c r="T60" s="221"/>
      <c r="U60" s="221"/>
      <c r="V60" s="219"/>
      <c r="W60" s="220"/>
      <c r="X60" s="220"/>
      <c r="Y60" s="220"/>
      <c r="Z60" s="220"/>
      <c r="AA60" s="220"/>
      <c r="AB60" s="220"/>
      <c r="AC60" s="220"/>
      <c r="AD60" s="220"/>
      <c r="AE60" s="218"/>
      <c r="AF60" s="218"/>
      <c r="AG60" s="218"/>
      <c r="AH60" s="218"/>
      <c r="AI60" s="218"/>
      <c r="AJ60" s="218"/>
      <c r="AK60" s="218"/>
      <c r="AL60" s="218"/>
      <c r="AM60" s="218"/>
      <c r="AO60" s="29"/>
      <c r="AP60" s="29"/>
      <c r="AQ60" s="29"/>
    </row>
    <row r="61" spans="2:43" s="25" customFormat="1" ht="24.75" customHeight="1">
      <c r="B61" s="221"/>
      <c r="C61" s="221"/>
      <c r="D61" s="221"/>
      <c r="E61" s="221"/>
      <c r="F61" s="221"/>
      <c r="G61" s="221"/>
      <c r="H61" s="221"/>
      <c r="I61" s="221"/>
      <c r="J61" s="221"/>
      <c r="K61" s="221"/>
      <c r="L61" s="221"/>
      <c r="M61" s="221"/>
      <c r="N61" s="221"/>
      <c r="O61" s="221"/>
      <c r="P61" s="221"/>
      <c r="Q61" s="221"/>
      <c r="R61" s="221"/>
      <c r="S61" s="221"/>
      <c r="T61" s="221"/>
      <c r="U61" s="221"/>
      <c r="V61" s="219"/>
      <c r="W61" s="220"/>
      <c r="X61" s="220"/>
      <c r="Y61" s="220"/>
      <c r="Z61" s="220"/>
      <c r="AA61" s="220"/>
      <c r="AB61" s="220"/>
      <c r="AC61" s="220"/>
      <c r="AD61" s="220"/>
      <c r="AE61" s="218"/>
      <c r="AF61" s="218"/>
      <c r="AG61" s="218"/>
      <c r="AH61" s="218"/>
      <c r="AI61" s="218"/>
      <c r="AJ61" s="218"/>
      <c r="AK61" s="218"/>
      <c r="AL61" s="218"/>
      <c r="AM61" s="218"/>
      <c r="AO61" s="29"/>
      <c r="AP61" s="29"/>
      <c r="AQ61" s="29"/>
    </row>
    <row r="62" spans="2:43" s="25" customFormat="1" ht="24.75" customHeight="1">
      <c r="B62" s="221"/>
      <c r="C62" s="221"/>
      <c r="D62" s="221"/>
      <c r="E62" s="221"/>
      <c r="F62" s="221"/>
      <c r="G62" s="221"/>
      <c r="H62" s="221"/>
      <c r="I62" s="221"/>
      <c r="J62" s="221"/>
      <c r="K62" s="221"/>
      <c r="L62" s="221"/>
      <c r="M62" s="221"/>
      <c r="N62" s="221"/>
      <c r="O62" s="221"/>
      <c r="P62" s="221"/>
      <c r="Q62" s="221"/>
      <c r="R62" s="221"/>
      <c r="S62" s="221"/>
      <c r="T62" s="221"/>
      <c r="U62" s="221"/>
      <c r="V62" s="219"/>
      <c r="W62" s="220"/>
      <c r="X62" s="220"/>
      <c r="Y62" s="220"/>
      <c r="Z62" s="220"/>
      <c r="AA62" s="220"/>
      <c r="AB62" s="220"/>
      <c r="AC62" s="220"/>
      <c r="AD62" s="220"/>
      <c r="AE62" s="218"/>
      <c r="AF62" s="218"/>
      <c r="AG62" s="218"/>
      <c r="AH62" s="218"/>
      <c r="AI62" s="218"/>
      <c r="AJ62" s="218"/>
      <c r="AK62" s="218"/>
      <c r="AL62" s="218"/>
      <c r="AM62" s="218"/>
      <c r="AO62" s="29"/>
      <c r="AP62" s="29"/>
      <c r="AQ62" s="29"/>
    </row>
    <row r="63" spans="2:43" s="25" customFormat="1" ht="24.75" customHeight="1">
      <c r="B63" s="221"/>
      <c r="C63" s="221"/>
      <c r="D63" s="221"/>
      <c r="E63" s="221"/>
      <c r="F63" s="221"/>
      <c r="G63" s="221"/>
      <c r="H63" s="221"/>
      <c r="I63" s="221"/>
      <c r="J63" s="221"/>
      <c r="K63" s="221"/>
      <c r="L63" s="221"/>
      <c r="M63" s="221"/>
      <c r="N63" s="221"/>
      <c r="O63" s="221"/>
      <c r="P63" s="221"/>
      <c r="Q63" s="221"/>
      <c r="R63" s="221"/>
      <c r="S63" s="221"/>
      <c r="T63" s="221"/>
      <c r="U63" s="221"/>
      <c r="V63" s="219"/>
      <c r="W63" s="220"/>
      <c r="X63" s="220"/>
      <c r="Y63" s="220"/>
      <c r="Z63" s="220"/>
      <c r="AA63" s="220"/>
      <c r="AB63" s="220"/>
      <c r="AC63" s="220"/>
      <c r="AD63" s="220"/>
      <c r="AE63" s="218"/>
      <c r="AF63" s="218"/>
      <c r="AG63" s="218"/>
      <c r="AH63" s="218"/>
      <c r="AI63" s="218"/>
      <c r="AJ63" s="218"/>
      <c r="AK63" s="218"/>
      <c r="AL63" s="218"/>
      <c r="AM63" s="218"/>
      <c r="AO63" s="29"/>
      <c r="AP63" s="29"/>
      <c r="AQ63" s="29"/>
    </row>
  </sheetData>
  <sheetProtection algorithmName="SHA-512" hashValue="xe5dxIx5t3OaZzQ0COqkj1XGaCOKmiBaLs+P32YGWHltGZ/75XbnIglOizxJ8TLnyKv877YfrDV//f4oEtmP/Q==" saltValue="GFrzvVGUXyGyTtPt7QOiuQ==" spinCount="100000" sheet="1" objects="1" scenarios="1"/>
  <mergeCells count="170">
    <mergeCell ref="AJ6:AK6"/>
    <mergeCell ref="B5:AL5"/>
    <mergeCell ref="B15:U15"/>
    <mergeCell ref="B16:U16"/>
    <mergeCell ref="B13:U13"/>
    <mergeCell ref="B14:U14"/>
    <mergeCell ref="A2:AM3"/>
    <mergeCell ref="B8:G8"/>
    <mergeCell ref="B9:G9"/>
    <mergeCell ref="I9:AL9"/>
    <mergeCell ref="I8:AL8"/>
    <mergeCell ref="V13:AD13"/>
    <mergeCell ref="V14:AD14"/>
    <mergeCell ref="AE13:AM13"/>
    <mergeCell ref="V11:AD11"/>
    <mergeCell ref="AE11:AM11"/>
    <mergeCell ref="J11:N11"/>
    <mergeCell ref="B11:F11"/>
    <mergeCell ref="G11:I11"/>
    <mergeCell ref="O11:S11"/>
    <mergeCell ref="T11:U11"/>
    <mergeCell ref="AE14:AM14"/>
    <mergeCell ref="U6:AI6"/>
    <mergeCell ref="B6:L6"/>
    <mergeCell ref="B21:U21"/>
    <mergeCell ref="B22:U22"/>
    <mergeCell ref="V21:AD21"/>
    <mergeCell ref="V22:AD22"/>
    <mergeCell ref="AE22:AM22"/>
    <mergeCell ref="B19:U19"/>
    <mergeCell ref="B20:U20"/>
    <mergeCell ref="V20:AD20"/>
    <mergeCell ref="B17:U17"/>
    <mergeCell ref="B18:U18"/>
    <mergeCell ref="V17:AD17"/>
    <mergeCell ref="V18:AD18"/>
    <mergeCell ref="V19:AD19"/>
    <mergeCell ref="B25:U25"/>
    <mergeCell ref="B26:U26"/>
    <mergeCell ref="V25:AD25"/>
    <mergeCell ref="V26:AD26"/>
    <mergeCell ref="AE25:AM25"/>
    <mergeCell ref="AE26:AM26"/>
    <mergeCell ref="B23:U23"/>
    <mergeCell ref="B24:U24"/>
    <mergeCell ref="V23:AD23"/>
    <mergeCell ref="V24:AD24"/>
    <mergeCell ref="AE23:AM23"/>
    <mergeCell ref="AE24:AM24"/>
    <mergeCell ref="B29:U29"/>
    <mergeCell ref="B30:U30"/>
    <mergeCell ref="V29:AD29"/>
    <mergeCell ref="V30:AD30"/>
    <mergeCell ref="AE29:AM29"/>
    <mergeCell ref="AE30:AM30"/>
    <mergeCell ref="B27:U27"/>
    <mergeCell ref="B28:U28"/>
    <mergeCell ref="V27:AD27"/>
    <mergeCell ref="V28:AD28"/>
    <mergeCell ref="AE27:AM27"/>
    <mergeCell ref="AE28:AM28"/>
    <mergeCell ref="B33:U33"/>
    <mergeCell ref="B34:U34"/>
    <mergeCell ref="V33:AD33"/>
    <mergeCell ref="V34:AD34"/>
    <mergeCell ref="AE33:AM33"/>
    <mergeCell ref="AE34:AM34"/>
    <mergeCell ref="B31:U31"/>
    <mergeCell ref="B32:U32"/>
    <mergeCell ref="V31:AD31"/>
    <mergeCell ref="V32:AD32"/>
    <mergeCell ref="AE31:AM31"/>
    <mergeCell ref="AE32:AM32"/>
    <mergeCell ref="B37:U37"/>
    <mergeCell ref="B38:U38"/>
    <mergeCell ref="V37:AD37"/>
    <mergeCell ref="AE37:AM37"/>
    <mergeCell ref="AE38:AM38"/>
    <mergeCell ref="B35:U35"/>
    <mergeCell ref="B36:U36"/>
    <mergeCell ref="V35:AD35"/>
    <mergeCell ref="V36:AD36"/>
    <mergeCell ref="AE35:AM35"/>
    <mergeCell ref="AE36:AM36"/>
    <mergeCell ref="B41:U41"/>
    <mergeCell ref="B42:U42"/>
    <mergeCell ref="B43:U43"/>
    <mergeCell ref="B39:U39"/>
    <mergeCell ref="B40:U40"/>
    <mergeCell ref="V38:AD38"/>
    <mergeCell ref="V39:AD39"/>
    <mergeCell ref="V40:AD40"/>
    <mergeCell ref="V41:AD41"/>
    <mergeCell ref="V42:AD42"/>
    <mergeCell ref="V43:AD43"/>
    <mergeCell ref="B50:U50"/>
    <mergeCell ref="B51:U51"/>
    <mergeCell ref="B52:U52"/>
    <mergeCell ref="B47:U47"/>
    <mergeCell ref="B48:U48"/>
    <mergeCell ref="B49:U49"/>
    <mergeCell ref="B44:U44"/>
    <mergeCell ref="B45:U45"/>
    <mergeCell ref="B46:U46"/>
    <mergeCell ref="B62:U62"/>
    <mergeCell ref="B63:U63"/>
    <mergeCell ref="B59:U59"/>
    <mergeCell ref="B60:U60"/>
    <mergeCell ref="B61:U61"/>
    <mergeCell ref="B56:U56"/>
    <mergeCell ref="B57:U57"/>
    <mergeCell ref="B58:U58"/>
    <mergeCell ref="B53:U53"/>
    <mergeCell ref="B54:U54"/>
    <mergeCell ref="B55:U55"/>
    <mergeCell ref="V45:AD45"/>
    <mergeCell ref="V46:AD46"/>
    <mergeCell ref="V47:AD47"/>
    <mergeCell ref="V48:AD48"/>
    <mergeCell ref="V49:AD49"/>
    <mergeCell ref="V50:AD50"/>
    <mergeCell ref="V44:AD44"/>
    <mergeCell ref="AE39:AM39"/>
    <mergeCell ref="AE15:AM15"/>
    <mergeCell ref="AE16:AM16"/>
    <mergeCell ref="AE17:AM17"/>
    <mergeCell ref="AE18:AM18"/>
    <mergeCell ref="AE19:AM19"/>
    <mergeCell ref="AE20:AM20"/>
    <mergeCell ref="AE21:AM21"/>
    <mergeCell ref="AE40:AM40"/>
    <mergeCell ref="AE41:AM41"/>
    <mergeCell ref="AE42:AM42"/>
    <mergeCell ref="AE43:AM43"/>
    <mergeCell ref="AE44:AM44"/>
    <mergeCell ref="V15:AD15"/>
    <mergeCell ref="V16:AD16"/>
    <mergeCell ref="V60:AD60"/>
    <mergeCell ref="V61:AD61"/>
    <mergeCell ref="V62:AD62"/>
    <mergeCell ref="V51:AD51"/>
    <mergeCell ref="V52:AD52"/>
    <mergeCell ref="V53:AD53"/>
    <mergeCell ref="V54:AD54"/>
    <mergeCell ref="V55:AD55"/>
    <mergeCell ref="V56:AD56"/>
    <mergeCell ref="M6:T6"/>
    <mergeCell ref="AE58:AM58"/>
    <mergeCell ref="AE59:AM59"/>
    <mergeCell ref="AE60:AM60"/>
    <mergeCell ref="AE61:AM61"/>
    <mergeCell ref="AE62:AM62"/>
    <mergeCell ref="AE63:AM63"/>
    <mergeCell ref="AE45:AM45"/>
    <mergeCell ref="AE52:AM52"/>
    <mergeCell ref="AE53:AM53"/>
    <mergeCell ref="AE54:AM54"/>
    <mergeCell ref="AE46:AM46"/>
    <mergeCell ref="AE50:AM50"/>
    <mergeCell ref="AE51:AM51"/>
    <mergeCell ref="AE47:AM47"/>
    <mergeCell ref="AE48:AM48"/>
    <mergeCell ref="AE49:AM49"/>
    <mergeCell ref="AE55:AM55"/>
    <mergeCell ref="AE56:AM56"/>
    <mergeCell ref="AE57:AM57"/>
    <mergeCell ref="V63:AD63"/>
    <mergeCell ref="V57:AD57"/>
    <mergeCell ref="V58:AD58"/>
    <mergeCell ref="V59:AD59"/>
  </mergeCells>
  <phoneticPr fontId="2"/>
  <dataValidations count="2">
    <dataValidation imeMode="off" allowBlank="1" showInputMessage="1" showErrorMessage="1" promptTitle="「利用者確認日」欄" prompt="提供月の最終利用後に利用者に実績記録表の確認を得た日を事業所にてご入力ください。_x000a_（例）4月提供における実績記録確認日が28日→&quot;4/28&quot;_x000a_※印刷してから手書きでも構いません。" sqref="AE14:AM14" xr:uid="{00000000-0002-0000-0400-000000000000}"/>
    <dataValidation imeMode="off" allowBlank="1" showInputMessage="1" showErrorMessage="1" sqref="AE15:AM63" xr:uid="{00000000-0002-0000-0400-000001000000}"/>
  </dataValidations>
  <pageMargins left="0.70866141732283472" right="0.70866141732283472" top="0.74803149606299213" bottom="0.74803149606299213" header="0.31496062992125984" footer="0.31496062992125984"/>
  <pageSetup paperSize="9" scale="91" fitToHeight="0" orientation="portrait" r:id="rId1"/>
  <headerFooter>
    <oddFooter>&amp;R&amp;"ＭＳ Ｐ明朝,標準"&amp;14&amp;U　　　　&amp;U枚中&amp;U　　　　&amp;U枚目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T44"/>
  <sheetViews>
    <sheetView zoomScaleNormal="100" zoomScaleSheetLayoutView="100" workbookViewId="0">
      <selection activeCell="B3" sqref="B3:E4"/>
    </sheetView>
  </sheetViews>
  <sheetFormatPr defaultRowHeight="13.5"/>
  <cols>
    <col min="1" max="1" width="2.5" style="51" customWidth="1"/>
    <col min="2" max="5" width="1.625" style="53" customWidth="1"/>
    <col min="6" max="45" width="2.25" style="53" customWidth="1"/>
    <col min="46" max="46" width="3.125" style="55" customWidth="1"/>
    <col min="47" max="16384" width="9" style="53"/>
  </cols>
  <sheetData>
    <row r="1" spans="1:45" ht="18" customHeight="1">
      <c r="B1" s="52" t="s">
        <v>0</v>
      </c>
      <c r="AS1" s="54" t="s">
        <v>286</v>
      </c>
    </row>
    <row r="2" spans="1:45" ht="24.75" customHeight="1">
      <c r="B2" s="335" t="s">
        <v>287</v>
      </c>
      <c r="C2" s="335"/>
      <c r="D2" s="335"/>
      <c r="E2" s="335"/>
      <c r="F2" s="335"/>
      <c r="G2" s="56" t="s">
        <v>65</v>
      </c>
      <c r="H2" s="335">
        <v>4</v>
      </c>
      <c r="I2" s="335"/>
      <c r="J2" s="56" t="s">
        <v>80</v>
      </c>
      <c r="K2" s="56"/>
      <c r="L2" s="56"/>
      <c r="M2" s="56"/>
      <c r="N2" s="57" t="s">
        <v>81</v>
      </c>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8"/>
    </row>
    <row r="3" spans="1:45" ht="18" customHeight="1">
      <c r="A3" s="59"/>
      <c r="B3" s="336" t="s">
        <v>1</v>
      </c>
      <c r="C3" s="337"/>
      <c r="D3" s="337"/>
      <c r="E3" s="337"/>
      <c r="F3" s="340" t="s">
        <v>295</v>
      </c>
      <c r="G3" s="341"/>
      <c r="H3" s="341"/>
      <c r="I3" s="341"/>
      <c r="J3" s="341"/>
      <c r="K3" s="341"/>
      <c r="L3" s="341"/>
      <c r="M3" s="341"/>
      <c r="N3" s="341"/>
      <c r="O3" s="342"/>
      <c r="P3" s="317" t="s">
        <v>2</v>
      </c>
      <c r="Q3" s="318"/>
      <c r="R3" s="318"/>
      <c r="S3" s="318"/>
      <c r="T3" s="319"/>
      <c r="U3" s="346" t="s">
        <v>97</v>
      </c>
      <c r="V3" s="347"/>
      <c r="W3" s="347"/>
      <c r="X3" s="347"/>
      <c r="Y3" s="347"/>
      <c r="Z3" s="347"/>
      <c r="AA3" s="347"/>
      <c r="AB3" s="348"/>
      <c r="AC3" s="317" t="s">
        <v>3</v>
      </c>
      <c r="AD3" s="319"/>
      <c r="AE3" s="386">
        <v>10</v>
      </c>
      <c r="AF3" s="387"/>
      <c r="AG3" s="60"/>
      <c r="AH3" s="377" t="s">
        <v>4</v>
      </c>
      <c r="AI3" s="329"/>
      <c r="AJ3" s="329"/>
      <c r="AK3" s="329"/>
      <c r="AL3" s="329"/>
      <c r="AM3" s="329"/>
      <c r="AN3" s="329"/>
      <c r="AO3" s="329"/>
      <c r="AP3" s="329"/>
      <c r="AQ3" s="329"/>
      <c r="AR3" s="329"/>
      <c r="AS3" s="349"/>
    </row>
    <row r="4" spans="1:45" ht="18" customHeight="1">
      <c r="A4" s="59"/>
      <c r="B4" s="338"/>
      <c r="C4" s="339"/>
      <c r="D4" s="339"/>
      <c r="E4" s="339"/>
      <c r="F4" s="343"/>
      <c r="G4" s="344"/>
      <c r="H4" s="344"/>
      <c r="I4" s="344"/>
      <c r="J4" s="344"/>
      <c r="K4" s="344"/>
      <c r="L4" s="344"/>
      <c r="M4" s="344"/>
      <c r="N4" s="344"/>
      <c r="O4" s="345"/>
      <c r="P4" s="378" t="s">
        <v>5</v>
      </c>
      <c r="Q4" s="363"/>
      <c r="R4" s="363"/>
      <c r="S4" s="363"/>
      <c r="T4" s="364"/>
      <c r="U4" s="379" t="s">
        <v>296</v>
      </c>
      <c r="V4" s="380"/>
      <c r="W4" s="380"/>
      <c r="X4" s="380"/>
      <c r="Y4" s="380"/>
      <c r="Z4" s="380"/>
      <c r="AA4" s="380"/>
      <c r="AB4" s="389"/>
      <c r="AC4" s="378"/>
      <c r="AD4" s="364"/>
      <c r="AE4" s="388"/>
      <c r="AF4" s="335"/>
      <c r="AG4" s="61" t="s">
        <v>6</v>
      </c>
      <c r="AH4" s="390" t="s">
        <v>308</v>
      </c>
      <c r="AI4" s="391"/>
      <c r="AJ4" s="391"/>
      <c r="AK4" s="391"/>
      <c r="AL4" s="391"/>
      <c r="AM4" s="391"/>
      <c r="AN4" s="391"/>
      <c r="AO4" s="391"/>
      <c r="AP4" s="391"/>
      <c r="AQ4" s="391"/>
      <c r="AR4" s="391"/>
      <c r="AS4" s="392"/>
    </row>
    <row r="5" spans="1:45" ht="18" customHeight="1">
      <c r="A5" s="59"/>
      <c r="B5" s="336" t="s">
        <v>7</v>
      </c>
      <c r="C5" s="318"/>
      <c r="D5" s="318"/>
      <c r="E5" s="319"/>
      <c r="F5" s="346">
        <v>23</v>
      </c>
      <c r="G5" s="347"/>
      <c r="H5" s="347"/>
      <c r="I5" s="62"/>
      <c r="J5" s="62"/>
      <c r="K5" s="62"/>
      <c r="L5" s="381" t="s">
        <v>309</v>
      </c>
      <c r="M5" s="382"/>
      <c r="N5" s="382"/>
      <c r="O5" s="382"/>
      <c r="P5" s="382"/>
      <c r="Q5" s="382" t="s">
        <v>288</v>
      </c>
      <c r="R5" s="382"/>
      <c r="S5" s="382"/>
      <c r="T5" s="382"/>
      <c r="U5" s="382"/>
      <c r="V5" s="382"/>
      <c r="W5" s="383"/>
      <c r="X5" s="336" t="s">
        <v>8</v>
      </c>
      <c r="Y5" s="337"/>
      <c r="Z5" s="337"/>
      <c r="AA5" s="384"/>
      <c r="AB5" s="347">
        <v>23</v>
      </c>
      <c r="AC5" s="347"/>
      <c r="AD5" s="347"/>
      <c r="AE5" s="62"/>
      <c r="AF5" s="62"/>
      <c r="AG5" s="62"/>
      <c r="AH5" s="377" t="s">
        <v>9</v>
      </c>
      <c r="AI5" s="329"/>
      <c r="AJ5" s="329"/>
      <c r="AK5" s="329"/>
      <c r="AL5" s="329"/>
      <c r="AM5" s="329"/>
      <c r="AN5" s="329"/>
      <c r="AO5" s="329"/>
      <c r="AP5" s="329"/>
      <c r="AQ5" s="329"/>
      <c r="AR5" s="329"/>
      <c r="AS5" s="349"/>
    </row>
    <row r="6" spans="1:45" ht="18" customHeight="1">
      <c r="A6" s="59"/>
      <c r="B6" s="378"/>
      <c r="C6" s="363"/>
      <c r="D6" s="363"/>
      <c r="E6" s="364"/>
      <c r="F6" s="379"/>
      <c r="G6" s="380"/>
      <c r="H6" s="380"/>
      <c r="I6" s="363" t="s">
        <v>10</v>
      </c>
      <c r="J6" s="363"/>
      <c r="K6" s="364"/>
      <c r="L6" s="365" t="s">
        <v>289</v>
      </c>
      <c r="M6" s="366"/>
      <c r="N6" s="366"/>
      <c r="O6" s="366"/>
      <c r="P6" s="366"/>
      <c r="Q6" s="366" t="s">
        <v>290</v>
      </c>
      <c r="R6" s="366"/>
      <c r="S6" s="366"/>
      <c r="T6" s="366"/>
      <c r="U6" s="366"/>
      <c r="V6" s="366"/>
      <c r="W6" s="367"/>
      <c r="X6" s="338"/>
      <c r="Y6" s="339"/>
      <c r="Z6" s="339"/>
      <c r="AA6" s="385"/>
      <c r="AB6" s="380"/>
      <c r="AC6" s="380"/>
      <c r="AD6" s="380"/>
      <c r="AE6" s="363" t="s">
        <v>10</v>
      </c>
      <c r="AF6" s="363"/>
      <c r="AG6" s="364"/>
      <c r="AH6" s="368" t="s">
        <v>297</v>
      </c>
      <c r="AI6" s="369"/>
      <c r="AJ6" s="369"/>
      <c r="AK6" s="369"/>
      <c r="AL6" s="369"/>
      <c r="AM6" s="369"/>
      <c r="AN6" s="369"/>
      <c r="AO6" s="369"/>
      <c r="AP6" s="369"/>
      <c r="AQ6" s="369"/>
      <c r="AR6" s="369"/>
      <c r="AS6" s="370"/>
    </row>
    <row r="7" spans="1:45" ht="18" customHeight="1">
      <c r="A7" s="59"/>
      <c r="B7" s="374" t="s">
        <v>11</v>
      </c>
      <c r="C7" s="375"/>
      <c r="D7" s="375"/>
      <c r="E7" s="375"/>
      <c r="F7" s="375"/>
      <c r="G7" s="375"/>
      <c r="H7" s="375"/>
      <c r="I7" s="375"/>
      <c r="J7" s="375"/>
      <c r="K7" s="376">
        <v>37200</v>
      </c>
      <c r="L7" s="376"/>
      <c r="M7" s="376"/>
      <c r="N7" s="376"/>
      <c r="O7" s="376"/>
      <c r="P7" s="376"/>
      <c r="Q7" s="63" t="s">
        <v>12</v>
      </c>
      <c r="R7" s="377" t="s">
        <v>310</v>
      </c>
      <c r="S7" s="329"/>
      <c r="T7" s="329"/>
      <c r="U7" s="329"/>
      <c r="V7" s="329"/>
      <c r="W7" s="329" t="s">
        <v>291</v>
      </c>
      <c r="X7" s="329"/>
      <c r="Y7" s="329"/>
      <c r="Z7" s="329"/>
      <c r="AA7" s="329"/>
      <c r="AB7" s="329" t="s">
        <v>292</v>
      </c>
      <c r="AC7" s="329"/>
      <c r="AD7" s="329"/>
      <c r="AE7" s="329"/>
      <c r="AF7" s="329"/>
      <c r="AG7" s="349"/>
      <c r="AH7" s="371"/>
      <c r="AI7" s="372"/>
      <c r="AJ7" s="372"/>
      <c r="AK7" s="372"/>
      <c r="AL7" s="372"/>
      <c r="AM7" s="372"/>
      <c r="AN7" s="372"/>
      <c r="AO7" s="372"/>
      <c r="AP7" s="372"/>
      <c r="AQ7" s="372"/>
      <c r="AR7" s="372"/>
      <c r="AS7" s="373"/>
    </row>
    <row r="8" spans="1:45" ht="18" customHeight="1" thickBot="1">
      <c r="B8" s="64" t="s">
        <v>286</v>
      </c>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row>
    <row r="9" spans="1:45" ht="18" customHeight="1">
      <c r="A9" s="59"/>
      <c r="B9" s="350" t="s">
        <v>13</v>
      </c>
      <c r="C9" s="351"/>
      <c r="D9" s="355" t="s">
        <v>14</v>
      </c>
      <c r="E9" s="351"/>
      <c r="F9" s="357" t="s">
        <v>15</v>
      </c>
      <c r="G9" s="355" t="s">
        <v>16</v>
      </c>
      <c r="H9" s="360"/>
      <c r="I9" s="360"/>
      <c r="J9" s="360"/>
      <c r="K9" s="360"/>
      <c r="L9" s="360"/>
      <c r="M9" s="360"/>
      <c r="N9" s="360"/>
      <c r="O9" s="360"/>
      <c r="P9" s="351"/>
      <c r="Q9" s="355" t="s">
        <v>17</v>
      </c>
      <c r="R9" s="360"/>
      <c r="S9" s="360"/>
      <c r="T9" s="360"/>
      <c r="U9" s="360"/>
      <c r="V9" s="360"/>
      <c r="W9" s="360"/>
      <c r="X9" s="360"/>
      <c r="Y9" s="360"/>
      <c r="Z9" s="360"/>
      <c r="AA9" s="360"/>
      <c r="AB9" s="351"/>
      <c r="AC9" s="320" t="s">
        <v>18</v>
      </c>
      <c r="AD9" s="321"/>
      <c r="AE9" s="322"/>
      <c r="AF9" s="320" t="s">
        <v>19</v>
      </c>
      <c r="AG9" s="321"/>
      <c r="AH9" s="321"/>
      <c r="AI9" s="322"/>
      <c r="AJ9" s="320" t="s">
        <v>20</v>
      </c>
      <c r="AK9" s="321"/>
      <c r="AL9" s="321"/>
      <c r="AM9" s="322"/>
      <c r="AN9" s="320" t="s">
        <v>33</v>
      </c>
      <c r="AO9" s="321"/>
      <c r="AP9" s="322"/>
      <c r="AQ9" s="308" t="s">
        <v>337</v>
      </c>
      <c r="AR9" s="309"/>
      <c r="AS9" s="310"/>
    </row>
    <row r="10" spans="1:45" ht="18" customHeight="1">
      <c r="A10" s="59"/>
      <c r="B10" s="352"/>
      <c r="C10" s="353"/>
      <c r="D10" s="356"/>
      <c r="E10" s="353"/>
      <c r="F10" s="358"/>
      <c r="G10" s="356"/>
      <c r="H10" s="361"/>
      <c r="I10" s="361"/>
      <c r="J10" s="361"/>
      <c r="K10" s="361"/>
      <c r="L10" s="361"/>
      <c r="M10" s="361"/>
      <c r="N10" s="361"/>
      <c r="O10" s="361"/>
      <c r="P10" s="353"/>
      <c r="Q10" s="317" t="s">
        <v>21</v>
      </c>
      <c r="R10" s="318"/>
      <c r="S10" s="319"/>
      <c r="T10" s="317" t="s">
        <v>22</v>
      </c>
      <c r="U10" s="318"/>
      <c r="V10" s="319"/>
      <c r="W10" s="317" t="s">
        <v>72</v>
      </c>
      <c r="X10" s="318"/>
      <c r="Y10" s="319"/>
      <c r="Z10" s="317" t="s">
        <v>23</v>
      </c>
      <c r="AA10" s="318"/>
      <c r="AB10" s="319"/>
      <c r="AC10" s="323"/>
      <c r="AD10" s="324"/>
      <c r="AE10" s="325"/>
      <c r="AF10" s="323"/>
      <c r="AG10" s="324"/>
      <c r="AH10" s="324"/>
      <c r="AI10" s="325"/>
      <c r="AJ10" s="323"/>
      <c r="AK10" s="324"/>
      <c r="AL10" s="324"/>
      <c r="AM10" s="325"/>
      <c r="AN10" s="323"/>
      <c r="AO10" s="324"/>
      <c r="AP10" s="325"/>
      <c r="AQ10" s="311"/>
      <c r="AR10" s="312"/>
      <c r="AS10" s="313"/>
    </row>
    <row r="11" spans="1:45" ht="18" customHeight="1" thickBot="1">
      <c r="A11" s="59"/>
      <c r="B11" s="354"/>
      <c r="C11" s="334"/>
      <c r="D11" s="332"/>
      <c r="E11" s="334"/>
      <c r="F11" s="359"/>
      <c r="G11" s="362" t="s">
        <v>24</v>
      </c>
      <c r="H11" s="330"/>
      <c r="I11" s="330"/>
      <c r="J11" s="330" t="s">
        <v>25</v>
      </c>
      <c r="K11" s="330"/>
      <c r="L11" s="330"/>
      <c r="M11" s="330"/>
      <c r="N11" s="330" t="s">
        <v>26</v>
      </c>
      <c r="O11" s="330"/>
      <c r="P11" s="331"/>
      <c r="Q11" s="332" t="s">
        <v>73</v>
      </c>
      <c r="R11" s="333"/>
      <c r="S11" s="334"/>
      <c r="T11" s="332" t="s">
        <v>27</v>
      </c>
      <c r="U11" s="333"/>
      <c r="V11" s="334"/>
      <c r="W11" s="332" t="s">
        <v>28</v>
      </c>
      <c r="X11" s="333"/>
      <c r="Y11" s="334"/>
      <c r="Z11" s="332" t="s">
        <v>28</v>
      </c>
      <c r="AA11" s="333"/>
      <c r="AB11" s="334"/>
      <c r="AC11" s="326"/>
      <c r="AD11" s="327"/>
      <c r="AE11" s="328"/>
      <c r="AF11" s="326"/>
      <c r="AG11" s="327"/>
      <c r="AH11" s="327"/>
      <c r="AI11" s="328"/>
      <c r="AJ11" s="326"/>
      <c r="AK11" s="327"/>
      <c r="AL11" s="327"/>
      <c r="AM11" s="328"/>
      <c r="AN11" s="326"/>
      <c r="AO11" s="327"/>
      <c r="AP11" s="328"/>
      <c r="AQ11" s="314"/>
      <c r="AR11" s="315"/>
      <c r="AS11" s="316"/>
    </row>
    <row r="12" spans="1:45" ht="19.5" customHeight="1">
      <c r="A12" s="279"/>
      <c r="B12" s="280">
        <v>6</v>
      </c>
      <c r="C12" s="281"/>
      <c r="D12" s="284" t="s">
        <v>293</v>
      </c>
      <c r="E12" s="284"/>
      <c r="F12" s="281">
        <v>1</v>
      </c>
      <c r="G12" s="303" t="s">
        <v>277</v>
      </c>
      <c r="H12" s="287"/>
      <c r="I12" s="287"/>
      <c r="J12" s="287" t="s">
        <v>278</v>
      </c>
      <c r="K12" s="287"/>
      <c r="L12" s="287"/>
      <c r="M12" s="287"/>
      <c r="N12" s="287" t="s">
        <v>277</v>
      </c>
      <c r="O12" s="287"/>
      <c r="P12" s="288"/>
      <c r="Q12" s="289">
        <v>0.41666666666666669</v>
      </c>
      <c r="R12" s="290"/>
      <c r="S12" s="291"/>
      <c r="T12" s="289">
        <v>0.45833333333333331</v>
      </c>
      <c r="U12" s="290"/>
      <c r="V12" s="291"/>
      <c r="W12" s="289"/>
      <c r="X12" s="290"/>
      <c r="Y12" s="291"/>
      <c r="Z12" s="292">
        <v>4.166666666666663E-2</v>
      </c>
      <c r="AA12" s="293"/>
      <c r="AB12" s="294"/>
      <c r="AC12" s="295">
        <v>1</v>
      </c>
      <c r="AD12" s="296"/>
      <c r="AE12" s="297"/>
      <c r="AF12" s="298">
        <v>4000</v>
      </c>
      <c r="AG12" s="299"/>
      <c r="AH12" s="299"/>
      <c r="AI12" s="300"/>
      <c r="AJ12" s="298">
        <v>400</v>
      </c>
      <c r="AK12" s="299"/>
      <c r="AL12" s="299"/>
      <c r="AM12" s="300"/>
      <c r="AN12" s="249"/>
      <c r="AO12" s="250"/>
      <c r="AP12" s="251"/>
      <c r="AQ12" s="255" t="s">
        <v>330</v>
      </c>
      <c r="AR12" s="256"/>
      <c r="AS12" s="257"/>
    </row>
    <row r="13" spans="1:45" ht="19.5" customHeight="1" thickBot="1">
      <c r="A13" s="279"/>
      <c r="B13" s="282"/>
      <c r="C13" s="283"/>
      <c r="D13" s="285"/>
      <c r="E13" s="285"/>
      <c r="F13" s="283"/>
      <c r="G13" s="274" t="s">
        <v>115</v>
      </c>
      <c r="H13" s="267"/>
      <c r="I13" s="304" t="s">
        <v>107</v>
      </c>
      <c r="J13" s="304"/>
      <c r="K13" s="304"/>
      <c r="L13" s="304"/>
      <c r="M13" s="304"/>
      <c r="N13" s="304"/>
      <c r="O13" s="304"/>
      <c r="P13" s="305"/>
      <c r="Q13" s="274" t="s">
        <v>118</v>
      </c>
      <c r="R13" s="267"/>
      <c r="S13" s="267"/>
      <c r="T13" s="267"/>
      <c r="U13" s="267"/>
      <c r="V13" s="267"/>
      <c r="W13" s="267"/>
      <c r="X13" s="267"/>
      <c r="Y13" s="267"/>
      <c r="Z13" s="301"/>
      <c r="AA13" s="301"/>
      <c r="AB13" s="301"/>
      <c r="AC13" s="301"/>
      <c r="AD13" s="301"/>
      <c r="AE13" s="301"/>
      <c r="AF13" s="301"/>
      <c r="AG13" s="301"/>
      <c r="AH13" s="301"/>
      <c r="AI13" s="301"/>
      <c r="AJ13" s="301"/>
      <c r="AK13" s="301"/>
      <c r="AL13" s="301"/>
      <c r="AM13" s="302"/>
      <c r="AN13" s="252"/>
      <c r="AO13" s="253"/>
      <c r="AP13" s="254"/>
      <c r="AQ13" s="258"/>
      <c r="AR13" s="259"/>
      <c r="AS13" s="260"/>
    </row>
    <row r="14" spans="1:45" ht="19.5" customHeight="1">
      <c r="A14" s="279"/>
      <c r="B14" s="280">
        <v>7</v>
      </c>
      <c r="C14" s="281"/>
      <c r="D14" s="284" t="s">
        <v>294</v>
      </c>
      <c r="E14" s="284"/>
      <c r="F14" s="281">
        <v>1</v>
      </c>
      <c r="G14" s="303" t="s">
        <v>277</v>
      </c>
      <c r="H14" s="287"/>
      <c r="I14" s="287"/>
      <c r="J14" s="287" t="s">
        <v>279</v>
      </c>
      <c r="K14" s="287"/>
      <c r="L14" s="287"/>
      <c r="M14" s="287"/>
      <c r="N14" s="287" t="s">
        <v>277</v>
      </c>
      <c r="O14" s="287"/>
      <c r="P14" s="288"/>
      <c r="Q14" s="289">
        <v>0.625</v>
      </c>
      <c r="R14" s="290"/>
      <c r="S14" s="291"/>
      <c r="T14" s="289">
        <v>0.6875</v>
      </c>
      <c r="U14" s="290"/>
      <c r="V14" s="291"/>
      <c r="W14" s="289"/>
      <c r="X14" s="290"/>
      <c r="Y14" s="291"/>
      <c r="Z14" s="292">
        <v>6.25E-2</v>
      </c>
      <c r="AA14" s="293"/>
      <c r="AB14" s="294"/>
      <c r="AC14" s="295">
        <v>1.5</v>
      </c>
      <c r="AD14" s="296"/>
      <c r="AE14" s="297"/>
      <c r="AF14" s="298">
        <v>5800</v>
      </c>
      <c r="AG14" s="299"/>
      <c r="AH14" s="299"/>
      <c r="AI14" s="300"/>
      <c r="AJ14" s="298">
        <v>580</v>
      </c>
      <c r="AK14" s="299"/>
      <c r="AL14" s="299"/>
      <c r="AM14" s="300"/>
      <c r="AN14" s="249"/>
      <c r="AO14" s="250"/>
      <c r="AP14" s="251"/>
      <c r="AQ14" s="255" t="s">
        <v>330</v>
      </c>
      <c r="AR14" s="256"/>
      <c r="AS14" s="257"/>
    </row>
    <row r="15" spans="1:45" ht="19.5" customHeight="1" thickBot="1">
      <c r="A15" s="279"/>
      <c r="B15" s="282"/>
      <c r="C15" s="283"/>
      <c r="D15" s="285"/>
      <c r="E15" s="285"/>
      <c r="F15" s="283"/>
      <c r="G15" s="274" t="s">
        <v>115</v>
      </c>
      <c r="H15" s="267"/>
      <c r="I15" s="266" t="s">
        <v>108</v>
      </c>
      <c r="J15" s="266"/>
      <c r="K15" s="266"/>
      <c r="L15" s="266"/>
      <c r="M15" s="266"/>
      <c r="N15" s="266"/>
      <c r="O15" s="266"/>
      <c r="P15" s="306"/>
      <c r="Q15" s="274" t="s">
        <v>118</v>
      </c>
      <c r="R15" s="267"/>
      <c r="S15" s="267"/>
      <c r="T15" s="267"/>
      <c r="U15" s="267"/>
      <c r="V15" s="267"/>
      <c r="W15" s="267"/>
      <c r="X15" s="267"/>
      <c r="Y15" s="267"/>
      <c r="Z15" s="301"/>
      <c r="AA15" s="301"/>
      <c r="AB15" s="301"/>
      <c r="AC15" s="301"/>
      <c r="AD15" s="301"/>
      <c r="AE15" s="301"/>
      <c r="AF15" s="301"/>
      <c r="AG15" s="301"/>
      <c r="AH15" s="301"/>
      <c r="AI15" s="301"/>
      <c r="AJ15" s="301"/>
      <c r="AK15" s="301"/>
      <c r="AL15" s="301"/>
      <c r="AM15" s="302"/>
      <c r="AN15" s="252"/>
      <c r="AO15" s="253"/>
      <c r="AP15" s="254"/>
      <c r="AQ15" s="258"/>
      <c r="AR15" s="259"/>
      <c r="AS15" s="260"/>
    </row>
    <row r="16" spans="1:45" ht="19.5" customHeight="1">
      <c r="A16" s="279"/>
      <c r="B16" s="280">
        <v>13</v>
      </c>
      <c r="C16" s="281"/>
      <c r="D16" s="284" t="s">
        <v>293</v>
      </c>
      <c r="E16" s="284"/>
      <c r="F16" s="281">
        <v>1</v>
      </c>
      <c r="G16" s="303" t="s">
        <v>277</v>
      </c>
      <c r="H16" s="287"/>
      <c r="I16" s="287"/>
      <c r="J16" s="287" t="s">
        <v>281</v>
      </c>
      <c r="K16" s="287"/>
      <c r="L16" s="287"/>
      <c r="M16" s="287"/>
      <c r="N16" s="287" t="s">
        <v>277</v>
      </c>
      <c r="O16" s="287"/>
      <c r="P16" s="288"/>
      <c r="Q16" s="289">
        <v>0.54166666666666663</v>
      </c>
      <c r="R16" s="290"/>
      <c r="S16" s="291"/>
      <c r="T16" s="289">
        <v>0.66666666666666663</v>
      </c>
      <c r="U16" s="290"/>
      <c r="V16" s="291"/>
      <c r="W16" s="307">
        <v>2.0833333333333332E-2</v>
      </c>
      <c r="X16" s="296"/>
      <c r="Y16" s="297"/>
      <c r="Z16" s="292">
        <v>0.10416666666666667</v>
      </c>
      <c r="AA16" s="293"/>
      <c r="AB16" s="294"/>
      <c r="AC16" s="295">
        <v>2.5</v>
      </c>
      <c r="AD16" s="296"/>
      <c r="AE16" s="297"/>
      <c r="AF16" s="298">
        <v>7300</v>
      </c>
      <c r="AG16" s="299"/>
      <c r="AH16" s="299"/>
      <c r="AI16" s="300"/>
      <c r="AJ16" s="298">
        <v>730</v>
      </c>
      <c r="AK16" s="299"/>
      <c r="AL16" s="299"/>
      <c r="AM16" s="300"/>
      <c r="AN16" s="249"/>
      <c r="AO16" s="250"/>
      <c r="AP16" s="251"/>
      <c r="AQ16" s="255" t="s">
        <v>331</v>
      </c>
      <c r="AR16" s="256"/>
      <c r="AS16" s="257"/>
    </row>
    <row r="17" spans="1:45" ht="19.5" customHeight="1" thickBot="1">
      <c r="A17" s="279"/>
      <c r="B17" s="282"/>
      <c r="C17" s="283"/>
      <c r="D17" s="285"/>
      <c r="E17" s="285"/>
      <c r="F17" s="283"/>
      <c r="G17" s="274" t="s">
        <v>115</v>
      </c>
      <c r="H17" s="267"/>
      <c r="I17" s="266" t="s">
        <v>107</v>
      </c>
      <c r="J17" s="266"/>
      <c r="K17" s="266"/>
      <c r="L17" s="266"/>
      <c r="M17" s="266"/>
      <c r="N17" s="266"/>
      <c r="O17" s="266"/>
      <c r="P17" s="306"/>
      <c r="Q17" s="274" t="s">
        <v>118</v>
      </c>
      <c r="R17" s="267"/>
      <c r="S17" s="267"/>
      <c r="T17" s="267"/>
      <c r="U17" s="267"/>
      <c r="V17" s="267"/>
      <c r="W17" s="267"/>
      <c r="X17" s="267"/>
      <c r="Y17" s="267"/>
      <c r="Z17" s="301" t="s">
        <v>280</v>
      </c>
      <c r="AA17" s="301"/>
      <c r="AB17" s="301"/>
      <c r="AC17" s="301"/>
      <c r="AD17" s="301"/>
      <c r="AE17" s="301"/>
      <c r="AF17" s="301"/>
      <c r="AG17" s="301"/>
      <c r="AH17" s="301"/>
      <c r="AI17" s="301"/>
      <c r="AJ17" s="301"/>
      <c r="AK17" s="301"/>
      <c r="AL17" s="301"/>
      <c r="AM17" s="302"/>
      <c r="AN17" s="252"/>
      <c r="AO17" s="253"/>
      <c r="AP17" s="254"/>
      <c r="AQ17" s="258"/>
      <c r="AR17" s="259"/>
      <c r="AS17" s="260"/>
    </row>
    <row r="18" spans="1:45" ht="19.5" customHeight="1">
      <c r="A18" s="279"/>
      <c r="B18" s="280">
        <v>14</v>
      </c>
      <c r="C18" s="281"/>
      <c r="D18" s="284" t="s">
        <v>294</v>
      </c>
      <c r="E18" s="284"/>
      <c r="F18" s="281">
        <v>1</v>
      </c>
      <c r="G18" s="303" t="s">
        <v>277</v>
      </c>
      <c r="H18" s="287"/>
      <c r="I18" s="287"/>
      <c r="J18" s="287" t="s">
        <v>278</v>
      </c>
      <c r="K18" s="287"/>
      <c r="L18" s="287"/>
      <c r="M18" s="287"/>
      <c r="N18" s="287" t="s">
        <v>277</v>
      </c>
      <c r="O18" s="287"/>
      <c r="P18" s="288"/>
      <c r="Q18" s="289">
        <v>0.4236111111111111</v>
      </c>
      <c r="R18" s="290"/>
      <c r="S18" s="291"/>
      <c r="T18" s="289">
        <v>0.45833333333333331</v>
      </c>
      <c r="U18" s="290"/>
      <c r="V18" s="291"/>
      <c r="W18" s="289"/>
      <c r="X18" s="290"/>
      <c r="Y18" s="291"/>
      <c r="Z18" s="292">
        <v>3.472222222222221E-2</v>
      </c>
      <c r="AA18" s="293"/>
      <c r="AB18" s="294"/>
      <c r="AC18" s="295">
        <v>1</v>
      </c>
      <c r="AD18" s="296"/>
      <c r="AE18" s="297"/>
      <c r="AF18" s="298">
        <v>4000</v>
      </c>
      <c r="AG18" s="299"/>
      <c r="AH18" s="299"/>
      <c r="AI18" s="300"/>
      <c r="AJ18" s="298">
        <v>400</v>
      </c>
      <c r="AK18" s="299"/>
      <c r="AL18" s="299"/>
      <c r="AM18" s="300"/>
      <c r="AN18" s="249"/>
      <c r="AO18" s="250"/>
      <c r="AP18" s="251"/>
      <c r="AQ18" s="255" t="s">
        <v>331</v>
      </c>
      <c r="AR18" s="256"/>
      <c r="AS18" s="257"/>
    </row>
    <row r="19" spans="1:45" ht="19.5" customHeight="1" thickBot="1">
      <c r="A19" s="279"/>
      <c r="B19" s="282"/>
      <c r="C19" s="283"/>
      <c r="D19" s="285"/>
      <c r="E19" s="285"/>
      <c r="F19" s="283"/>
      <c r="G19" s="274" t="s">
        <v>115</v>
      </c>
      <c r="H19" s="267"/>
      <c r="I19" s="266" t="s">
        <v>107</v>
      </c>
      <c r="J19" s="266"/>
      <c r="K19" s="266"/>
      <c r="L19" s="266"/>
      <c r="M19" s="266"/>
      <c r="N19" s="266"/>
      <c r="O19" s="266"/>
      <c r="P19" s="306"/>
      <c r="Q19" s="274" t="s">
        <v>118</v>
      </c>
      <c r="R19" s="267"/>
      <c r="S19" s="267"/>
      <c r="T19" s="267"/>
      <c r="U19" s="267"/>
      <c r="V19" s="267"/>
      <c r="W19" s="267"/>
      <c r="X19" s="267"/>
      <c r="Y19" s="267"/>
      <c r="Z19" s="301"/>
      <c r="AA19" s="301"/>
      <c r="AB19" s="301"/>
      <c r="AC19" s="301"/>
      <c r="AD19" s="301"/>
      <c r="AE19" s="301"/>
      <c r="AF19" s="301"/>
      <c r="AG19" s="301"/>
      <c r="AH19" s="301"/>
      <c r="AI19" s="301"/>
      <c r="AJ19" s="301"/>
      <c r="AK19" s="301"/>
      <c r="AL19" s="301"/>
      <c r="AM19" s="302"/>
      <c r="AN19" s="252"/>
      <c r="AO19" s="253"/>
      <c r="AP19" s="254"/>
      <c r="AQ19" s="258"/>
      <c r="AR19" s="259"/>
      <c r="AS19" s="260"/>
    </row>
    <row r="20" spans="1:45" ht="19.5" customHeight="1">
      <c r="A20" s="279"/>
      <c r="B20" s="280">
        <v>20</v>
      </c>
      <c r="C20" s="281"/>
      <c r="D20" s="284" t="s">
        <v>293</v>
      </c>
      <c r="E20" s="284"/>
      <c r="F20" s="281">
        <v>1</v>
      </c>
      <c r="G20" s="303" t="s">
        <v>277</v>
      </c>
      <c r="H20" s="287"/>
      <c r="I20" s="287"/>
      <c r="J20" s="287" t="s">
        <v>282</v>
      </c>
      <c r="K20" s="287"/>
      <c r="L20" s="287"/>
      <c r="M20" s="287"/>
      <c r="N20" s="287" t="s">
        <v>277</v>
      </c>
      <c r="O20" s="287"/>
      <c r="P20" s="288"/>
      <c r="Q20" s="289">
        <v>0.375</v>
      </c>
      <c r="R20" s="290"/>
      <c r="S20" s="291"/>
      <c r="T20" s="289">
        <v>0.70833333333333337</v>
      </c>
      <c r="U20" s="290"/>
      <c r="V20" s="291"/>
      <c r="W20" s="289"/>
      <c r="X20" s="290"/>
      <c r="Y20" s="291"/>
      <c r="Z20" s="292">
        <v>0.33333333333333337</v>
      </c>
      <c r="AA20" s="293"/>
      <c r="AB20" s="294"/>
      <c r="AC20" s="295">
        <v>8</v>
      </c>
      <c r="AD20" s="296"/>
      <c r="AE20" s="297"/>
      <c r="AF20" s="298">
        <v>15000</v>
      </c>
      <c r="AG20" s="299"/>
      <c r="AH20" s="299"/>
      <c r="AI20" s="300"/>
      <c r="AJ20" s="298">
        <v>1500</v>
      </c>
      <c r="AK20" s="299"/>
      <c r="AL20" s="299"/>
      <c r="AM20" s="300"/>
      <c r="AN20" s="249"/>
      <c r="AO20" s="250"/>
      <c r="AP20" s="251"/>
      <c r="AQ20" s="255" t="s">
        <v>330</v>
      </c>
      <c r="AR20" s="256"/>
      <c r="AS20" s="257"/>
    </row>
    <row r="21" spans="1:45" ht="19.5" customHeight="1" thickBot="1">
      <c r="A21" s="279"/>
      <c r="B21" s="282"/>
      <c r="C21" s="283"/>
      <c r="D21" s="285"/>
      <c r="E21" s="285"/>
      <c r="F21" s="283"/>
      <c r="G21" s="274" t="s">
        <v>115</v>
      </c>
      <c r="H21" s="267"/>
      <c r="I21" s="304" t="s">
        <v>112</v>
      </c>
      <c r="J21" s="304"/>
      <c r="K21" s="304"/>
      <c r="L21" s="304"/>
      <c r="M21" s="304"/>
      <c r="N21" s="304"/>
      <c r="O21" s="304"/>
      <c r="P21" s="305"/>
      <c r="Q21" s="274" t="s">
        <v>118</v>
      </c>
      <c r="R21" s="267"/>
      <c r="S21" s="267"/>
      <c r="T21" s="267"/>
      <c r="U21" s="267"/>
      <c r="V21" s="267"/>
      <c r="W21" s="267"/>
      <c r="X21" s="267"/>
      <c r="Y21" s="267"/>
      <c r="Z21" s="301" t="s">
        <v>285</v>
      </c>
      <c r="AA21" s="301"/>
      <c r="AB21" s="301"/>
      <c r="AC21" s="301"/>
      <c r="AD21" s="301"/>
      <c r="AE21" s="301"/>
      <c r="AF21" s="301"/>
      <c r="AG21" s="301"/>
      <c r="AH21" s="301"/>
      <c r="AI21" s="301"/>
      <c r="AJ21" s="301"/>
      <c r="AK21" s="301"/>
      <c r="AL21" s="301"/>
      <c r="AM21" s="302"/>
      <c r="AN21" s="252"/>
      <c r="AO21" s="253"/>
      <c r="AP21" s="254"/>
      <c r="AQ21" s="258"/>
      <c r="AR21" s="259"/>
      <c r="AS21" s="260"/>
    </row>
    <row r="22" spans="1:45" ht="19.5" customHeight="1">
      <c r="A22" s="279"/>
      <c r="B22" s="280">
        <v>21</v>
      </c>
      <c r="C22" s="281"/>
      <c r="D22" s="284" t="s">
        <v>294</v>
      </c>
      <c r="E22" s="284"/>
      <c r="F22" s="281">
        <v>1</v>
      </c>
      <c r="G22" s="303" t="s">
        <v>277</v>
      </c>
      <c r="H22" s="287"/>
      <c r="I22" s="287"/>
      <c r="J22" s="287" t="s">
        <v>278</v>
      </c>
      <c r="K22" s="287"/>
      <c r="L22" s="287"/>
      <c r="M22" s="287"/>
      <c r="N22" s="287" t="s">
        <v>277</v>
      </c>
      <c r="O22" s="287"/>
      <c r="P22" s="288"/>
      <c r="Q22" s="289">
        <v>0.41666666666666669</v>
      </c>
      <c r="R22" s="290"/>
      <c r="S22" s="291"/>
      <c r="T22" s="289">
        <v>0.45833333333333331</v>
      </c>
      <c r="U22" s="290"/>
      <c r="V22" s="291"/>
      <c r="W22" s="289"/>
      <c r="X22" s="290"/>
      <c r="Y22" s="291"/>
      <c r="Z22" s="292">
        <v>4.166666666666663E-2</v>
      </c>
      <c r="AA22" s="293"/>
      <c r="AB22" s="294"/>
      <c r="AC22" s="295">
        <v>1</v>
      </c>
      <c r="AD22" s="296"/>
      <c r="AE22" s="297"/>
      <c r="AF22" s="298">
        <v>4000</v>
      </c>
      <c r="AG22" s="299"/>
      <c r="AH22" s="299"/>
      <c r="AI22" s="300"/>
      <c r="AJ22" s="298">
        <v>400</v>
      </c>
      <c r="AK22" s="299"/>
      <c r="AL22" s="299"/>
      <c r="AM22" s="300"/>
      <c r="AN22" s="249"/>
      <c r="AO22" s="250"/>
      <c r="AP22" s="251"/>
      <c r="AQ22" s="255" t="s">
        <v>330</v>
      </c>
      <c r="AR22" s="256"/>
      <c r="AS22" s="257"/>
    </row>
    <row r="23" spans="1:45" ht="19.5" customHeight="1" thickBot="1">
      <c r="A23" s="279"/>
      <c r="B23" s="282"/>
      <c r="C23" s="283"/>
      <c r="D23" s="285"/>
      <c r="E23" s="285"/>
      <c r="F23" s="283"/>
      <c r="G23" s="274" t="s">
        <v>115</v>
      </c>
      <c r="H23" s="267"/>
      <c r="I23" s="304" t="s">
        <v>107</v>
      </c>
      <c r="J23" s="304"/>
      <c r="K23" s="304"/>
      <c r="L23" s="304"/>
      <c r="M23" s="304"/>
      <c r="N23" s="304"/>
      <c r="O23" s="304"/>
      <c r="P23" s="305"/>
      <c r="Q23" s="274" t="s">
        <v>118</v>
      </c>
      <c r="R23" s="267"/>
      <c r="S23" s="267"/>
      <c r="T23" s="267"/>
      <c r="U23" s="267"/>
      <c r="V23" s="267"/>
      <c r="W23" s="267"/>
      <c r="X23" s="267"/>
      <c r="Y23" s="267"/>
      <c r="Z23" s="301"/>
      <c r="AA23" s="301"/>
      <c r="AB23" s="301"/>
      <c r="AC23" s="301"/>
      <c r="AD23" s="301"/>
      <c r="AE23" s="301"/>
      <c r="AF23" s="301"/>
      <c r="AG23" s="301"/>
      <c r="AH23" s="301"/>
      <c r="AI23" s="301"/>
      <c r="AJ23" s="301"/>
      <c r="AK23" s="301"/>
      <c r="AL23" s="301"/>
      <c r="AM23" s="302"/>
      <c r="AN23" s="252"/>
      <c r="AO23" s="253"/>
      <c r="AP23" s="254"/>
      <c r="AQ23" s="258"/>
      <c r="AR23" s="259"/>
      <c r="AS23" s="260"/>
    </row>
    <row r="24" spans="1:45" ht="19.5" customHeight="1">
      <c r="A24" s="279"/>
      <c r="B24" s="280">
        <v>28</v>
      </c>
      <c r="C24" s="281"/>
      <c r="D24" s="284" t="s">
        <v>307</v>
      </c>
      <c r="E24" s="284"/>
      <c r="F24" s="281">
        <v>1</v>
      </c>
      <c r="G24" s="303" t="s">
        <v>277</v>
      </c>
      <c r="H24" s="287"/>
      <c r="I24" s="287"/>
      <c r="J24" s="287" t="s">
        <v>283</v>
      </c>
      <c r="K24" s="287"/>
      <c r="L24" s="287"/>
      <c r="M24" s="287"/>
      <c r="N24" s="287" t="s">
        <v>277</v>
      </c>
      <c r="O24" s="287"/>
      <c r="P24" s="288"/>
      <c r="Q24" s="289">
        <v>0.58333333333333337</v>
      </c>
      <c r="R24" s="290"/>
      <c r="S24" s="291"/>
      <c r="T24" s="289">
        <v>0.6875</v>
      </c>
      <c r="U24" s="290"/>
      <c r="V24" s="291"/>
      <c r="W24" s="289"/>
      <c r="X24" s="290"/>
      <c r="Y24" s="291"/>
      <c r="Z24" s="292">
        <v>0.10416666666666663</v>
      </c>
      <c r="AA24" s="293"/>
      <c r="AB24" s="294"/>
      <c r="AC24" s="295">
        <v>2.5</v>
      </c>
      <c r="AD24" s="296"/>
      <c r="AE24" s="297"/>
      <c r="AF24" s="298">
        <v>7300</v>
      </c>
      <c r="AG24" s="299"/>
      <c r="AH24" s="299"/>
      <c r="AI24" s="300"/>
      <c r="AJ24" s="298">
        <v>730</v>
      </c>
      <c r="AK24" s="299"/>
      <c r="AL24" s="299"/>
      <c r="AM24" s="300"/>
      <c r="AN24" s="249"/>
      <c r="AO24" s="250"/>
      <c r="AP24" s="251"/>
      <c r="AQ24" s="255" t="s">
        <v>332</v>
      </c>
      <c r="AR24" s="256"/>
      <c r="AS24" s="257"/>
    </row>
    <row r="25" spans="1:45" ht="19.5" customHeight="1" thickBot="1">
      <c r="A25" s="279"/>
      <c r="B25" s="282"/>
      <c r="C25" s="283"/>
      <c r="D25" s="285"/>
      <c r="E25" s="285"/>
      <c r="F25" s="283"/>
      <c r="G25" s="274" t="s">
        <v>115</v>
      </c>
      <c r="H25" s="267"/>
      <c r="I25" s="304" t="s">
        <v>112</v>
      </c>
      <c r="J25" s="304"/>
      <c r="K25" s="304"/>
      <c r="L25" s="304"/>
      <c r="M25" s="304"/>
      <c r="N25" s="304"/>
      <c r="O25" s="304"/>
      <c r="P25" s="305"/>
      <c r="Q25" s="274" t="s">
        <v>118</v>
      </c>
      <c r="R25" s="267"/>
      <c r="S25" s="267"/>
      <c r="T25" s="267"/>
      <c r="U25" s="267"/>
      <c r="V25" s="267"/>
      <c r="W25" s="267"/>
      <c r="X25" s="267"/>
      <c r="Y25" s="267"/>
      <c r="Z25" s="301" t="s">
        <v>284</v>
      </c>
      <c r="AA25" s="301"/>
      <c r="AB25" s="301"/>
      <c r="AC25" s="301"/>
      <c r="AD25" s="301"/>
      <c r="AE25" s="301"/>
      <c r="AF25" s="301"/>
      <c r="AG25" s="301"/>
      <c r="AH25" s="301"/>
      <c r="AI25" s="301"/>
      <c r="AJ25" s="301"/>
      <c r="AK25" s="301"/>
      <c r="AL25" s="301"/>
      <c r="AM25" s="302"/>
      <c r="AN25" s="252"/>
      <c r="AO25" s="253"/>
      <c r="AP25" s="254"/>
      <c r="AQ25" s="258"/>
      <c r="AR25" s="259"/>
      <c r="AS25" s="260"/>
    </row>
    <row r="26" spans="1:45" ht="19.5" customHeight="1">
      <c r="A26" s="279"/>
      <c r="B26" s="280">
        <v>28</v>
      </c>
      <c r="C26" s="281"/>
      <c r="D26" s="284" t="s">
        <v>307</v>
      </c>
      <c r="E26" s="284"/>
      <c r="F26" s="281">
        <v>1</v>
      </c>
      <c r="G26" s="303" t="s">
        <v>277</v>
      </c>
      <c r="H26" s="287"/>
      <c r="I26" s="287"/>
      <c r="J26" s="287" t="s">
        <v>283</v>
      </c>
      <c r="K26" s="287"/>
      <c r="L26" s="287"/>
      <c r="M26" s="287"/>
      <c r="N26" s="287" t="s">
        <v>277</v>
      </c>
      <c r="O26" s="287"/>
      <c r="P26" s="288"/>
      <c r="Q26" s="289">
        <v>0.58333333333333337</v>
      </c>
      <c r="R26" s="290"/>
      <c r="S26" s="291"/>
      <c r="T26" s="289">
        <v>0.6875</v>
      </c>
      <c r="U26" s="290"/>
      <c r="V26" s="291"/>
      <c r="W26" s="289"/>
      <c r="X26" s="290"/>
      <c r="Y26" s="291"/>
      <c r="Z26" s="292">
        <v>0.10416666666666663</v>
      </c>
      <c r="AA26" s="293"/>
      <c r="AB26" s="294"/>
      <c r="AC26" s="295">
        <v>2.5</v>
      </c>
      <c r="AD26" s="296"/>
      <c r="AE26" s="297"/>
      <c r="AF26" s="298">
        <v>7300</v>
      </c>
      <c r="AG26" s="299"/>
      <c r="AH26" s="299"/>
      <c r="AI26" s="300"/>
      <c r="AJ26" s="298">
        <v>730</v>
      </c>
      <c r="AK26" s="299"/>
      <c r="AL26" s="299"/>
      <c r="AM26" s="300"/>
      <c r="AN26" s="249"/>
      <c r="AO26" s="250"/>
      <c r="AP26" s="251"/>
      <c r="AQ26" s="255" t="s">
        <v>331</v>
      </c>
      <c r="AR26" s="256"/>
      <c r="AS26" s="257"/>
    </row>
    <row r="27" spans="1:45" ht="19.5" customHeight="1" thickBot="1">
      <c r="A27" s="279"/>
      <c r="B27" s="282"/>
      <c r="C27" s="283"/>
      <c r="D27" s="285"/>
      <c r="E27" s="285"/>
      <c r="F27" s="283"/>
      <c r="G27" s="274" t="s">
        <v>115</v>
      </c>
      <c r="H27" s="267"/>
      <c r="I27" s="304" t="s">
        <v>112</v>
      </c>
      <c r="J27" s="304"/>
      <c r="K27" s="304"/>
      <c r="L27" s="304"/>
      <c r="M27" s="304"/>
      <c r="N27" s="304"/>
      <c r="O27" s="304"/>
      <c r="P27" s="305"/>
      <c r="Q27" s="274" t="s">
        <v>118</v>
      </c>
      <c r="R27" s="267"/>
      <c r="S27" s="267"/>
      <c r="T27" s="267"/>
      <c r="U27" s="267"/>
      <c r="V27" s="267"/>
      <c r="W27" s="267"/>
      <c r="X27" s="267"/>
      <c r="Y27" s="267"/>
      <c r="Z27" s="301" t="s">
        <v>284</v>
      </c>
      <c r="AA27" s="301"/>
      <c r="AB27" s="301"/>
      <c r="AC27" s="301"/>
      <c r="AD27" s="301"/>
      <c r="AE27" s="301"/>
      <c r="AF27" s="301"/>
      <c r="AG27" s="301"/>
      <c r="AH27" s="301"/>
      <c r="AI27" s="301"/>
      <c r="AJ27" s="301"/>
      <c r="AK27" s="301"/>
      <c r="AL27" s="301"/>
      <c r="AM27" s="302"/>
      <c r="AN27" s="252"/>
      <c r="AO27" s="253"/>
      <c r="AP27" s="254"/>
      <c r="AQ27" s="258"/>
      <c r="AR27" s="259"/>
      <c r="AS27" s="260"/>
    </row>
    <row r="28" spans="1:45" ht="19.5" customHeight="1">
      <c r="A28" s="279"/>
      <c r="B28" s="280"/>
      <c r="C28" s="281"/>
      <c r="D28" s="284" t="s">
        <v>286</v>
      </c>
      <c r="E28" s="284"/>
      <c r="F28" s="281"/>
      <c r="G28" s="286"/>
      <c r="H28" s="261"/>
      <c r="I28" s="261"/>
      <c r="J28" s="261"/>
      <c r="K28" s="261"/>
      <c r="L28" s="261"/>
      <c r="M28" s="261"/>
      <c r="N28" s="261"/>
      <c r="O28" s="261"/>
      <c r="P28" s="262"/>
      <c r="Q28" s="263"/>
      <c r="R28" s="264"/>
      <c r="S28" s="265"/>
      <c r="T28" s="263"/>
      <c r="U28" s="264"/>
      <c r="V28" s="265"/>
      <c r="W28" s="263"/>
      <c r="X28" s="264"/>
      <c r="Y28" s="265"/>
      <c r="Z28" s="271" t="s">
        <v>286</v>
      </c>
      <c r="AA28" s="272"/>
      <c r="AB28" s="273"/>
      <c r="AC28" s="244" t="s">
        <v>286</v>
      </c>
      <c r="AD28" s="242"/>
      <c r="AE28" s="243"/>
      <c r="AF28" s="246" t="s">
        <v>286</v>
      </c>
      <c r="AG28" s="247"/>
      <c r="AH28" s="247"/>
      <c r="AI28" s="248"/>
      <c r="AJ28" s="246" t="s">
        <v>286</v>
      </c>
      <c r="AK28" s="247"/>
      <c r="AL28" s="247"/>
      <c r="AM28" s="248"/>
      <c r="AN28" s="249"/>
      <c r="AO28" s="250"/>
      <c r="AP28" s="251"/>
      <c r="AQ28" s="255"/>
      <c r="AR28" s="256"/>
      <c r="AS28" s="257"/>
    </row>
    <row r="29" spans="1:45" ht="19.5" customHeight="1" thickBot="1">
      <c r="A29" s="279"/>
      <c r="B29" s="282"/>
      <c r="C29" s="283"/>
      <c r="D29" s="285"/>
      <c r="E29" s="285"/>
      <c r="F29" s="283"/>
      <c r="G29" s="274" t="s">
        <v>115</v>
      </c>
      <c r="H29" s="267"/>
      <c r="I29" s="275"/>
      <c r="J29" s="275"/>
      <c r="K29" s="275"/>
      <c r="L29" s="275"/>
      <c r="M29" s="275"/>
      <c r="N29" s="275"/>
      <c r="O29" s="275"/>
      <c r="P29" s="276"/>
      <c r="Q29" s="274" t="s">
        <v>118</v>
      </c>
      <c r="R29" s="267"/>
      <c r="S29" s="267"/>
      <c r="T29" s="267"/>
      <c r="U29" s="267"/>
      <c r="V29" s="267"/>
      <c r="W29" s="267"/>
      <c r="X29" s="267"/>
      <c r="Y29" s="267"/>
      <c r="Z29" s="277"/>
      <c r="AA29" s="277"/>
      <c r="AB29" s="277"/>
      <c r="AC29" s="277"/>
      <c r="AD29" s="277"/>
      <c r="AE29" s="277"/>
      <c r="AF29" s="277"/>
      <c r="AG29" s="277"/>
      <c r="AH29" s="277"/>
      <c r="AI29" s="277"/>
      <c r="AJ29" s="277"/>
      <c r="AK29" s="277"/>
      <c r="AL29" s="277"/>
      <c r="AM29" s="278"/>
      <c r="AN29" s="252"/>
      <c r="AO29" s="253"/>
      <c r="AP29" s="254"/>
      <c r="AQ29" s="258"/>
      <c r="AR29" s="259"/>
      <c r="AS29" s="260"/>
    </row>
    <row r="30" spans="1:45" ht="19.5" customHeight="1">
      <c r="A30" s="279"/>
      <c r="B30" s="280"/>
      <c r="C30" s="281"/>
      <c r="D30" s="284" t="s">
        <v>286</v>
      </c>
      <c r="E30" s="284"/>
      <c r="F30" s="281"/>
      <c r="G30" s="286"/>
      <c r="H30" s="261"/>
      <c r="I30" s="261"/>
      <c r="J30" s="261"/>
      <c r="K30" s="261"/>
      <c r="L30" s="261"/>
      <c r="M30" s="261"/>
      <c r="N30" s="261"/>
      <c r="O30" s="261"/>
      <c r="P30" s="262"/>
      <c r="Q30" s="263"/>
      <c r="R30" s="264"/>
      <c r="S30" s="265"/>
      <c r="T30" s="263"/>
      <c r="U30" s="264"/>
      <c r="V30" s="265"/>
      <c r="W30" s="263"/>
      <c r="X30" s="264"/>
      <c r="Y30" s="265"/>
      <c r="Z30" s="271" t="s">
        <v>286</v>
      </c>
      <c r="AA30" s="272"/>
      <c r="AB30" s="273"/>
      <c r="AC30" s="244" t="s">
        <v>286</v>
      </c>
      <c r="AD30" s="242"/>
      <c r="AE30" s="243"/>
      <c r="AF30" s="246" t="s">
        <v>286</v>
      </c>
      <c r="AG30" s="247"/>
      <c r="AH30" s="247"/>
      <c r="AI30" s="248"/>
      <c r="AJ30" s="246" t="s">
        <v>286</v>
      </c>
      <c r="AK30" s="247"/>
      <c r="AL30" s="247"/>
      <c r="AM30" s="248"/>
      <c r="AN30" s="249"/>
      <c r="AO30" s="250"/>
      <c r="AP30" s="251"/>
      <c r="AQ30" s="255"/>
      <c r="AR30" s="256"/>
      <c r="AS30" s="257"/>
    </row>
    <row r="31" spans="1:45" ht="19.5" customHeight="1" thickBot="1">
      <c r="A31" s="279"/>
      <c r="B31" s="282"/>
      <c r="C31" s="283"/>
      <c r="D31" s="285"/>
      <c r="E31" s="285"/>
      <c r="F31" s="283"/>
      <c r="G31" s="274" t="s">
        <v>115</v>
      </c>
      <c r="H31" s="267"/>
      <c r="I31" s="275"/>
      <c r="J31" s="275"/>
      <c r="K31" s="275"/>
      <c r="L31" s="275"/>
      <c r="M31" s="275"/>
      <c r="N31" s="275"/>
      <c r="O31" s="275"/>
      <c r="P31" s="276"/>
      <c r="Q31" s="274" t="s">
        <v>118</v>
      </c>
      <c r="R31" s="267"/>
      <c r="S31" s="267"/>
      <c r="T31" s="267"/>
      <c r="U31" s="267"/>
      <c r="V31" s="267"/>
      <c r="W31" s="267"/>
      <c r="X31" s="267"/>
      <c r="Y31" s="267"/>
      <c r="Z31" s="277"/>
      <c r="AA31" s="277"/>
      <c r="AB31" s="277"/>
      <c r="AC31" s="277"/>
      <c r="AD31" s="277"/>
      <c r="AE31" s="277"/>
      <c r="AF31" s="277"/>
      <c r="AG31" s="277"/>
      <c r="AH31" s="277"/>
      <c r="AI31" s="277"/>
      <c r="AJ31" s="277"/>
      <c r="AK31" s="277"/>
      <c r="AL31" s="277"/>
      <c r="AM31" s="278"/>
      <c r="AN31" s="252"/>
      <c r="AO31" s="253"/>
      <c r="AP31" s="254"/>
      <c r="AQ31" s="258"/>
      <c r="AR31" s="259"/>
      <c r="AS31" s="260"/>
    </row>
    <row r="32" spans="1:45" ht="19.5" customHeight="1">
      <c r="A32" s="279"/>
      <c r="B32" s="280"/>
      <c r="C32" s="281"/>
      <c r="D32" s="284" t="s">
        <v>286</v>
      </c>
      <c r="E32" s="284"/>
      <c r="F32" s="281"/>
      <c r="G32" s="286"/>
      <c r="H32" s="261"/>
      <c r="I32" s="261"/>
      <c r="J32" s="261"/>
      <c r="K32" s="261"/>
      <c r="L32" s="261"/>
      <c r="M32" s="261"/>
      <c r="N32" s="261"/>
      <c r="O32" s="261"/>
      <c r="P32" s="262"/>
      <c r="Q32" s="263"/>
      <c r="R32" s="264"/>
      <c r="S32" s="265"/>
      <c r="T32" s="263"/>
      <c r="U32" s="264"/>
      <c r="V32" s="265"/>
      <c r="W32" s="263"/>
      <c r="X32" s="264"/>
      <c r="Y32" s="265"/>
      <c r="Z32" s="271" t="s">
        <v>286</v>
      </c>
      <c r="AA32" s="272"/>
      <c r="AB32" s="273"/>
      <c r="AC32" s="244" t="s">
        <v>286</v>
      </c>
      <c r="AD32" s="242"/>
      <c r="AE32" s="243"/>
      <c r="AF32" s="246" t="s">
        <v>286</v>
      </c>
      <c r="AG32" s="247"/>
      <c r="AH32" s="247"/>
      <c r="AI32" s="248"/>
      <c r="AJ32" s="246" t="s">
        <v>286</v>
      </c>
      <c r="AK32" s="247"/>
      <c r="AL32" s="247"/>
      <c r="AM32" s="248"/>
      <c r="AN32" s="249"/>
      <c r="AO32" s="250"/>
      <c r="AP32" s="251"/>
      <c r="AQ32" s="255"/>
      <c r="AR32" s="256"/>
      <c r="AS32" s="257"/>
    </row>
    <row r="33" spans="1:45" ht="19.5" customHeight="1" thickBot="1">
      <c r="A33" s="279"/>
      <c r="B33" s="282"/>
      <c r="C33" s="283"/>
      <c r="D33" s="285"/>
      <c r="E33" s="285"/>
      <c r="F33" s="283"/>
      <c r="G33" s="274" t="s">
        <v>115</v>
      </c>
      <c r="H33" s="267"/>
      <c r="I33" s="275"/>
      <c r="J33" s="275"/>
      <c r="K33" s="275"/>
      <c r="L33" s="275"/>
      <c r="M33" s="275"/>
      <c r="N33" s="275"/>
      <c r="O33" s="275"/>
      <c r="P33" s="276"/>
      <c r="Q33" s="274" t="s">
        <v>118</v>
      </c>
      <c r="R33" s="267"/>
      <c r="S33" s="267"/>
      <c r="T33" s="267"/>
      <c r="U33" s="267"/>
      <c r="V33" s="267"/>
      <c r="W33" s="267"/>
      <c r="X33" s="267"/>
      <c r="Y33" s="267"/>
      <c r="Z33" s="277"/>
      <c r="AA33" s="277"/>
      <c r="AB33" s="277"/>
      <c r="AC33" s="277"/>
      <c r="AD33" s="277"/>
      <c r="AE33" s="277"/>
      <c r="AF33" s="277"/>
      <c r="AG33" s="277"/>
      <c r="AH33" s="277"/>
      <c r="AI33" s="277"/>
      <c r="AJ33" s="277"/>
      <c r="AK33" s="277"/>
      <c r="AL33" s="277"/>
      <c r="AM33" s="278"/>
      <c r="AN33" s="252"/>
      <c r="AO33" s="253"/>
      <c r="AP33" s="254"/>
      <c r="AQ33" s="258"/>
      <c r="AR33" s="259"/>
      <c r="AS33" s="260"/>
    </row>
    <row r="34" spans="1:45" ht="19.5" customHeight="1">
      <c r="A34" s="279"/>
      <c r="B34" s="280"/>
      <c r="C34" s="281"/>
      <c r="D34" s="284" t="s">
        <v>286</v>
      </c>
      <c r="E34" s="284"/>
      <c r="F34" s="281"/>
      <c r="G34" s="286"/>
      <c r="H34" s="261"/>
      <c r="I34" s="261"/>
      <c r="J34" s="261"/>
      <c r="K34" s="261"/>
      <c r="L34" s="261"/>
      <c r="M34" s="261"/>
      <c r="N34" s="261"/>
      <c r="O34" s="261"/>
      <c r="P34" s="262"/>
      <c r="Q34" s="263"/>
      <c r="R34" s="264"/>
      <c r="S34" s="265"/>
      <c r="T34" s="263"/>
      <c r="U34" s="264"/>
      <c r="V34" s="265"/>
      <c r="W34" s="263"/>
      <c r="X34" s="264"/>
      <c r="Y34" s="265"/>
      <c r="Z34" s="271" t="s">
        <v>286</v>
      </c>
      <c r="AA34" s="272"/>
      <c r="AB34" s="273"/>
      <c r="AC34" s="244" t="s">
        <v>286</v>
      </c>
      <c r="AD34" s="242"/>
      <c r="AE34" s="243"/>
      <c r="AF34" s="246" t="s">
        <v>286</v>
      </c>
      <c r="AG34" s="247"/>
      <c r="AH34" s="247"/>
      <c r="AI34" s="248"/>
      <c r="AJ34" s="246" t="s">
        <v>286</v>
      </c>
      <c r="AK34" s="247"/>
      <c r="AL34" s="247"/>
      <c r="AM34" s="248"/>
      <c r="AN34" s="249"/>
      <c r="AO34" s="250"/>
      <c r="AP34" s="251"/>
      <c r="AQ34" s="255"/>
      <c r="AR34" s="256"/>
      <c r="AS34" s="257"/>
    </row>
    <row r="35" spans="1:45" ht="19.5" customHeight="1" thickBot="1">
      <c r="A35" s="279"/>
      <c r="B35" s="282"/>
      <c r="C35" s="283"/>
      <c r="D35" s="285"/>
      <c r="E35" s="285"/>
      <c r="F35" s="283"/>
      <c r="G35" s="274" t="s">
        <v>115</v>
      </c>
      <c r="H35" s="267"/>
      <c r="I35" s="275"/>
      <c r="J35" s="275"/>
      <c r="K35" s="275"/>
      <c r="L35" s="275"/>
      <c r="M35" s="275"/>
      <c r="N35" s="275"/>
      <c r="O35" s="275"/>
      <c r="P35" s="276"/>
      <c r="Q35" s="274" t="s">
        <v>118</v>
      </c>
      <c r="R35" s="267"/>
      <c r="S35" s="267"/>
      <c r="T35" s="267"/>
      <c r="U35" s="267"/>
      <c r="V35" s="267"/>
      <c r="W35" s="267"/>
      <c r="X35" s="267"/>
      <c r="Y35" s="267"/>
      <c r="Z35" s="277"/>
      <c r="AA35" s="277"/>
      <c r="AB35" s="277"/>
      <c r="AC35" s="277"/>
      <c r="AD35" s="277"/>
      <c r="AE35" s="277"/>
      <c r="AF35" s="277"/>
      <c r="AG35" s="277"/>
      <c r="AH35" s="277"/>
      <c r="AI35" s="277"/>
      <c r="AJ35" s="277"/>
      <c r="AK35" s="277"/>
      <c r="AL35" s="277"/>
      <c r="AM35" s="278"/>
      <c r="AN35" s="252"/>
      <c r="AO35" s="253"/>
      <c r="AP35" s="254"/>
      <c r="AQ35" s="258"/>
      <c r="AR35" s="259"/>
      <c r="AS35" s="260"/>
    </row>
    <row r="36" spans="1:45" ht="19.5" customHeight="1">
      <c r="A36" s="279"/>
      <c r="B36" s="280"/>
      <c r="C36" s="281"/>
      <c r="D36" s="284" t="s">
        <v>286</v>
      </c>
      <c r="E36" s="284"/>
      <c r="F36" s="281"/>
      <c r="G36" s="286"/>
      <c r="H36" s="261"/>
      <c r="I36" s="261"/>
      <c r="J36" s="261"/>
      <c r="K36" s="261"/>
      <c r="L36" s="261"/>
      <c r="M36" s="261"/>
      <c r="N36" s="261"/>
      <c r="O36" s="261"/>
      <c r="P36" s="262"/>
      <c r="Q36" s="263"/>
      <c r="R36" s="264"/>
      <c r="S36" s="265"/>
      <c r="T36" s="263"/>
      <c r="U36" s="264"/>
      <c r="V36" s="265"/>
      <c r="W36" s="263"/>
      <c r="X36" s="264"/>
      <c r="Y36" s="265"/>
      <c r="Z36" s="271" t="s">
        <v>286</v>
      </c>
      <c r="AA36" s="272"/>
      <c r="AB36" s="273"/>
      <c r="AC36" s="244" t="s">
        <v>286</v>
      </c>
      <c r="AD36" s="242"/>
      <c r="AE36" s="243"/>
      <c r="AF36" s="246" t="s">
        <v>286</v>
      </c>
      <c r="AG36" s="247"/>
      <c r="AH36" s="247"/>
      <c r="AI36" s="248"/>
      <c r="AJ36" s="246" t="s">
        <v>286</v>
      </c>
      <c r="AK36" s="247"/>
      <c r="AL36" s="247"/>
      <c r="AM36" s="248"/>
      <c r="AN36" s="249"/>
      <c r="AO36" s="250"/>
      <c r="AP36" s="251"/>
      <c r="AQ36" s="255"/>
      <c r="AR36" s="256"/>
      <c r="AS36" s="257"/>
    </row>
    <row r="37" spans="1:45" ht="19.5" customHeight="1" thickBot="1">
      <c r="A37" s="279"/>
      <c r="B37" s="282"/>
      <c r="C37" s="283"/>
      <c r="D37" s="285"/>
      <c r="E37" s="285"/>
      <c r="F37" s="283"/>
      <c r="G37" s="274" t="s">
        <v>115</v>
      </c>
      <c r="H37" s="267"/>
      <c r="I37" s="275"/>
      <c r="J37" s="275"/>
      <c r="K37" s="275"/>
      <c r="L37" s="275"/>
      <c r="M37" s="275"/>
      <c r="N37" s="275"/>
      <c r="O37" s="275"/>
      <c r="P37" s="276"/>
      <c r="Q37" s="274" t="s">
        <v>118</v>
      </c>
      <c r="R37" s="267"/>
      <c r="S37" s="267"/>
      <c r="T37" s="267"/>
      <c r="U37" s="267"/>
      <c r="V37" s="267"/>
      <c r="W37" s="267"/>
      <c r="X37" s="267"/>
      <c r="Y37" s="267"/>
      <c r="Z37" s="277"/>
      <c r="AA37" s="277"/>
      <c r="AB37" s="277"/>
      <c r="AC37" s="277"/>
      <c r="AD37" s="277"/>
      <c r="AE37" s="277"/>
      <c r="AF37" s="277"/>
      <c r="AG37" s="277"/>
      <c r="AH37" s="277"/>
      <c r="AI37" s="277"/>
      <c r="AJ37" s="277"/>
      <c r="AK37" s="277"/>
      <c r="AL37" s="277"/>
      <c r="AM37" s="278"/>
      <c r="AN37" s="252"/>
      <c r="AO37" s="253"/>
      <c r="AP37" s="254"/>
      <c r="AQ37" s="258"/>
      <c r="AR37" s="259"/>
      <c r="AS37" s="260"/>
    </row>
    <row r="38" spans="1:45" ht="19.5" customHeight="1">
      <c r="A38" s="279"/>
      <c r="B38" s="280"/>
      <c r="C38" s="281"/>
      <c r="D38" s="284" t="s">
        <v>286</v>
      </c>
      <c r="E38" s="284"/>
      <c r="F38" s="281"/>
      <c r="G38" s="286"/>
      <c r="H38" s="261"/>
      <c r="I38" s="261"/>
      <c r="J38" s="261"/>
      <c r="K38" s="261"/>
      <c r="L38" s="261"/>
      <c r="M38" s="261"/>
      <c r="N38" s="261"/>
      <c r="O38" s="261"/>
      <c r="P38" s="262"/>
      <c r="Q38" s="263"/>
      <c r="R38" s="264"/>
      <c r="S38" s="265"/>
      <c r="T38" s="263"/>
      <c r="U38" s="264"/>
      <c r="V38" s="265"/>
      <c r="W38" s="263"/>
      <c r="X38" s="264"/>
      <c r="Y38" s="265"/>
      <c r="Z38" s="271" t="s">
        <v>286</v>
      </c>
      <c r="AA38" s="272"/>
      <c r="AB38" s="273"/>
      <c r="AC38" s="244" t="s">
        <v>286</v>
      </c>
      <c r="AD38" s="242"/>
      <c r="AE38" s="243"/>
      <c r="AF38" s="246" t="s">
        <v>286</v>
      </c>
      <c r="AG38" s="247"/>
      <c r="AH38" s="247"/>
      <c r="AI38" s="248"/>
      <c r="AJ38" s="246" t="s">
        <v>286</v>
      </c>
      <c r="AK38" s="247"/>
      <c r="AL38" s="247"/>
      <c r="AM38" s="248"/>
      <c r="AN38" s="249"/>
      <c r="AO38" s="250"/>
      <c r="AP38" s="251"/>
      <c r="AQ38" s="255"/>
      <c r="AR38" s="256"/>
      <c r="AS38" s="257"/>
    </row>
    <row r="39" spans="1:45" ht="19.5" customHeight="1" thickBot="1">
      <c r="A39" s="279"/>
      <c r="B39" s="282"/>
      <c r="C39" s="283"/>
      <c r="D39" s="285"/>
      <c r="E39" s="285"/>
      <c r="F39" s="283"/>
      <c r="G39" s="274" t="s">
        <v>115</v>
      </c>
      <c r="H39" s="267"/>
      <c r="I39" s="275"/>
      <c r="J39" s="275"/>
      <c r="K39" s="275"/>
      <c r="L39" s="275"/>
      <c r="M39" s="275"/>
      <c r="N39" s="275"/>
      <c r="O39" s="275"/>
      <c r="P39" s="276"/>
      <c r="Q39" s="274" t="s">
        <v>118</v>
      </c>
      <c r="R39" s="267"/>
      <c r="S39" s="267"/>
      <c r="T39" s="267"/>
      <c r="U39" s="267"/>
      <c r="V39" s="267"/>
      <c r="W39" s="267"/>
      <c r="X39" s="267"/>
      <c r="Y39" s="267"/>
      <c r="Z39" s="277"/>
      <c r="AA39" s="277"/>
      <c r="AB39" s="277"/>
      <c r="AC39" s="277"/>
      <c r="AD39" s="277"/>
      <c r="AE39" s="277"/>
      <c r="AF39" s="277"/>
      <c r="AG39" s="277"/>
      <c r="AH39" s="277"/>
      <c r="AI39" s="277"/>
      <c r="AJ39" s="277"/>
      <c r="AK39" s="277"/>
      <c r="AL39" s="277"/>
      <c r="AM39" s="278"/>
      <c r="AN39" s="252"/>
      <c r="AO39" s="253"/>
      <c r="AP39" s="254"/>
      <c r="AQ39" s="258"/>
      <c r="AR39" s="259"/>
      <c r="AS39" s="260"/>
    </row>
    <row r="40" spans="1:45" ht="19.5" customHeight="1">
      <c r="A40" s="279"/>
      <c r="B40" s="280"/>
      <c r="C40" s="281"/>
      <c r="D40" s="284" t="s">
        <v>286</v>
      </c>
      <c r="E40" s="284"/>
      <c r="F40" s="281"/>
      <c r="G40" s="286"/>
      <c r="H40" s="261"/>
      <c r="I40" s="261"/>
      <c r="J40" s="261"/>
      <c r="K40" s="261"/>
      <c r="L40" s="261"/>
      <c r="M40" s="261"/>
      <c r="N40" s="261"/>
      <c r="O40" s="261"/>
      <c r="P40" s="262"/>
      <c r="Q40" s="263"/>
      <c r="R40" s="264"/>
      <c r="S40" s="265"/>
      <c r="T40" s="263"/>
      <c r="U40" s="264"/>
      <c r="V40" s="265"/>
      <c r="W40" s="263"/>
      <c r="X40" s="264"/>
      <c r="Y40" s="265"/>
      <c r="Z40" s="271" t="s">
        <v>286</v>
      </c>
      <c r="AA40" s="272"/>
      <c r="AB40" s="273"/>
      <c r="AC40" s="244" t="s">
        <v>286</v>
      </c>
      <c r="AD40" s="242"/>
      <c r="AE40" s="243"/>
      <c r="AF40" s="246" t="s">
        <v>286</v>
      </c>
      <c r="AG40" s="247"/>
      <c r="AH40" s="247"/>
      <c r="AI40" s="248"/>
      <c r="AJ40" s="246" t="s">
        <v>286</v>
      </c>
      <c r="AK40" s="247"/>
      <c r="AL40" s="247"/>
      <c r="AM40" s="248"/>
      <c r="AN40" s="249"/>
      <c r="AO40" s="250"/>
      <c r="AP40" s="251"/>
      <c r="AQ40" s="255"/>
      <c r="AR40" s="256"/>
      <c r="AS40" s="257"/>
    </row>
    <row r="41" spans="1:45" ht="19.5" customHeight="1" thickBot="1">
      <c r="A41" s="279"/>
      <c r="B41" s="282"/>
      <c r="C41" s="283"/>
      <c r="D41" s="285"/>
      <c r="E41" s="285"/>
      <c r="F41" s="283"/>
      <c r="G41" s="274" t="s">
        <v>115</v>
      </c>
      <c r="H41" s="267"/>
      <c r="I41" s="275"/>
      <c r="J41" s="275"/>
      <c r="K41" s="275"/>
      <c r="L41" s="275"/>
      <c r="M41" s="275"/>
      <c r="N41" s="275"/>
      <c r="O41" s="275"/>
      <c r="P41" s="276"/>
      <c r="Q41" s="274" t="s">
        <v>118</v>
      </c>
      <c r="R41" s="267"/>
      <c r="S41" s="267"/>
      <c r="T41" s="267"/>
      <c r="U41" s="267"/>
      <c r="V41" s="267"/>
      <c r="W41" s="267"/>
      <c r="X41" s="267"/>
      <c r="Y41" s="267"/>
      <c r="Z41" s="277"/>
      <c r="AA41" s="277"/>
      <c r="AB41" s="277"/>
      <c r="AC41" s="277"/>
      <c r="AD41" s="277"/>
      <c r="AE41" s="277"/>
      <c r="AF41" s="277"/>
      <c r="AG41" s="277"/>
      <c r="AH41" s="277"/>
      <c r="AI41" s="277"/>
      <c r="AJ41" s="277"/>
      <c r="AK41" s="277"/>
      <c r="AL41" s="277"/>
      <c r="AM41" s="278"/>
      <c r="AN41" s="252"/>
      <c r="AO41" s="253"/>
      <c r="AP41" s="254"/>
      <c r="AQ41" s="258"/>
      <c r="AR41" s="259"/>
      <c r="AS41" s="260"/>
    </row>
    <row r="42" spans="1:45" ht="30.75" customHeight="1">
      <c r="B42" s="236" t="s">
        <v>320</v>
      </c>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8"/>
      <c r="AA42" s="242" t="s">
        <v>29</v>
      </c>
      <c r="AB42" s="242"/>
      <c r="AC42" s="242"/>
      <c r="AD42" s="242"/>
      <c r="AE42" s="243"/>
      <c r="AF42" s="244" t="s">
        <v>30</v>
      </c>
      <c r="AG42" s="242"/>
      <c r="AH42" s="242"/>
      <c r="AI42" s="243"/>
      <c r="AJ42" s="244" t="s">
        <v>31</v>
      </c>
      <c r="AK42" s="242"/>
      <c r="AL42" s="242"/>
      <c r="AM42" s="243"/>
      <c r="AN42" s="244" t="s">
        <v>32</v>
      </c>
      <c r="AO42" s="242"/>
      <c r="AP42" s="242"/>
      <c r="AQ42" s="242"/>
      <c r="AR42" s="242"/>
      <c r="AS42" s="245"/>
    </row>
    <row r="43" spans="1:45" ht="63" customHeight="1" thickBot="1">
      <c r="A43" s="131"/>
      <c r="B43" s="239"/>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1"/>
      <c r="AA43" s="266">
        <v>20</v>
      </c>
      <c r="AB43" s="266"/>
      <c r="AC43" s="266"/>
      <c r="AD43" s="267" t="s">
        <v>123</v>
      </c>
      <c r="AE43" s="268"/>
      <c r="AF43" s="269">
        <v>54700</v>
      </c>
      <c r="AG43" s="266"/>
      <c r="AH43" s="266"/>
      <c r="AI43" s="65" t="s">
        <v>12</v>
      </c>
      <c r="AJ43" s="270">
        <v>5470</v>
      </c>
      <c r="AK43" s="266"/>
      <c r="AL43" s="266"/>
      <c r="AM43" s="66" t="s">
        <v>12</v>
      </c>
      <c r="AN43" s="270">
        <v>49230</v>
      </c>
      <c r="AO43" s="266"/>
      <c r="AP43" s="266"/>
      <c r="AQ43" s="266"/>
      <c r="AR43" s="266"/>
      <c r="AS43" s="67" t="s">
        <v>12</v>
      </c>
    </row>
    <row r="44" spans="1:45">
      <c r="A44" s="59"/>
    </row>
  </sheetData>
  <sheetProtection algorithmName="SHA-512" hashValue="0dTEAbA8XavZfQR0YEDUXEnf1QD/9gz5Ve5vtEnrDJ/eqKNIZFVyIASINNfueFV/yX4gLuHeQWNJYgquCSu8cw==" saltValue="EWKXWyo3m0N1nBRm7RCHoQ==" spinCount="100000" sheet="1" objects="1" scenarios="1" selectLockedCells="1"/>
  <mergeCells count="360">
    <mergeCell ref="B5:E6"/>
    <mergeCell ref="F5:H6"/>
    <mergeCell ref="L5:P5"/>
    <mergeCell ref="Q5:W5"/>
    <mergeCell ref="X5:AA6"/>
    <mergeCell ref="AB5:AD6"/>
    <mergeCell ref="AH5:AS5"/>
    <mergeCell ref="AC3:AD4"/>
    <mergeCell ref="AE3:AF4"/>
    <mergeCell ref="AH3:AS3"/>
    <mergeCell ref="P4:T4"/>
    <mergeCell ref="U4:AB4"/>
    <mergeCell ref="AH4:AS4"/>
    <mergeCell ref="B2:F2"/>
    <mergeCell ref="H2:I2"/>
    <mergeCell ref="B3:E4"/>
    <mergeCell ref="F3:O4"/>
    <mergeCell ref="P3:T3"/>
    <mergeCell ref="U3:AB3"/>
    <mergeCell ref="AB7:AG7"/>
    <mergeCell ref="B9:C11"/>
    <mergeCell ref="D9:E11"/>
    <mergeCell ref="F9:F11"/>
    <mergeCell ref="G9:P10"/>
    <mergeCell ref="Q9:AB9"/>
    <mergeCell ref="AC9:AE11"/>
    <mergeCell ref="AF9:AI11"/>
    <mergeCell ref="G11:I11"/>
    <mergeCell ref="J11:M11"/>
    <mergeCell ref="I6:K6"/>
    <mergeCell ref="L6:P6"/>
    <mergeCell ref="Q6:W6"/>
    <mergeCell ref="AE6:AG6"/>
    <mergeCell ref="AH6:AS7"/>
    <mergeCell ref="B7:J7"/>
    <mergeCell ref="K7:P7"/>
    <mergeCell ref="R7:V7"/>
    <mergeCell ref="W7:AA7"/>
    <mergeCell ref="W12:Y12"/>
    <mergeCell ref="Z12:AB12"/>
    <mergeCell ref="N11:P11"/>
    <mergeCell ref="Q11:S11"/>
    <mergeCell ref="T11:V11"/>
    <mergeCell ref="W11:Y11"/>
    <mergeCell ref="Z11:AB11"/>
    <mergeCell ref="A12:A13"/>
    <mergeCell ref="B12:C13"/>
    <mergeCell ref="D12:E13"/>
    <mergeCell ref="F12:F13"/>
    <mergeCell ref="G12:I12"/>
    <mergeCell ref="AQ9:AS11"/>
    <mergeCell ref="Q10:S10"/>
    <mergeCell ref="T10:V10"/>
    <mergeCell ref="W10:Y10"/>
    <mergeCell ref="Z10:AB10"/>
    <mergeCell ref="G13:H13"/>
    <mergeCell ref="I13:P13"/>
    <mergeCell ref="Q13:Y13"/>
    <mergeCell ref="Z13:AM13"/>
    <mergeCell ref="AQ12:AS13"/>
    <mergeCell ref="AC12:AE12"/>
    <mergeCell ref="AF12:AI12"/>
    <mergeCell ref="AJ12:AM12"/>
    <mergeCell ref="AN12:AP13"/>
    <mergeCell ref="J12:M12"/>
    <mergeCell ref="N12:P12"/>
    <mergeCell ref="Q12:S12"/>
    <mergeCell ref="T12:V12"/>
    <mergeCell ref="AJ9:AM11"/>
    <mergeCell ref="AN9:AP11"/>
    <mergeCell ref="A16:A17"/>
    <mergeCell ref="B16:C17"/>
    <mergeCell ref="D16:E17"/>
    <mergeCell ref="F16:F17"/>
    <mergeCell ref="G16:I16"/>
    <mergeCell ref="AC14:AE14"/>
    <mergeCell ref="AF14:AI14"/>
    <mergeCell ref="AJ14:AM14"/>
    <mergeCell ref="AN14:AP15"/>
    <mergeCell ref="G15:H15"/>
    <mergeCell ref="G17:H17"/>
    <mergeCell ref="A14:A15"/>
    <mergeCell ref="B14:C15"/>
    <mergeCell ref="D14:E15"/>
    <mergeCell ref="F14:F15"/>
    <mergeCell ref="G14:I14"/>
    <mergeCell ref="AQ14:AS15"/>
    <mergeCell ref="J14:M14"/>
    <mergeCell ref="N14:P14"/>
    <mergeCell ref="Q14:S14"/>
    <mergeCell ref="T14:V14"/>
    <mergeCell ref="W14:Y14"/>
    <mergeCell ref="Z14:AB14"/>
    <mergeCell ref="AC16:AE16"/>
    <mergeCell ref="AF16:AI16"/>
    <mergeCell ref="AJ16:AM16"/>
    <mergeCell ref="AN16:AP17"/>
    <mergeCell ref="AQ16:AS17"/>
    <mergeCell ref="J16:M16"/>
    <mergeCell ref="N16:P16"/>
    <mergeCell ref="Q16:S16"/>
    <mergeCell ref="T16:V16"/>
    <mergeCell ref="W16:Y16"/>
    <mergeCell ref="Z16:AB16"/>
    <mergeCell ref="I15:P15"/>
    <mergeCell ref="Q15:Y15"/>
    <mergeCell ref="Z15:AM15"/>
    <mergeCell ref="I17:P17"/>
    <mergeCell ref="Q17:Y17"/>
    <mergeCell ref="Z17:AM17"/>
    <mergeCell ref="AQ20:AS21"/>
    <mergeCell ref="J20:M20"/>
    <mergeCell ref="N20:P20"/>
    <mergeCell ref="Q20:S20"/>
    <mergeCell ref="T20:V20"/>
    <mergeCell ref="W20:Y20"/>
    <mergeCell ref="Z20:AB20"/>
    <mergeCell ref="G19:H19"/>
    <mergeCell ref="I19:P19"/>
    <mergeCell ref="Q19:Y19"/>
    <mergeCell ref="Z19:AM19"/>
    <mergeCell ref="G20:I20"/>
    <mergeCell ref="AN18:AP19"/>
    <mergeCell ref="AQ18:AS19"/>
    <mergeCell ref="J18:M18"/>
    <mergeCell ref="N18:P18"/>
    <mergeCell ref="Q18:S18"/>
    <mergeCell ref="T18:V18"/>
    <mergeCell ref="W18:Y18"/>
    <mergeCell ref="Z18:AB18"/>
    <mergeCell ref="G21:H21"/>
    <mergeCell ref="I21:P21"/>
    <mergeCell ref="Q21:Y21"/>
    <mergeCell ref="Z21:AM21"/>
    <mergeCell ref="AN20:AP21"/>
    <mergeCell ref="AC22:AE22"/>
    <mergeCell ref="AF22:AI22"/>
    <mergeCell ref="AJ22:AM22"/>
    <mergeCell ref="AN22:AP23"/>
    <mergeCell ref="A18:A19"/>
    <mergeCell ref="B18:C19"/>
    <mergeCell ref="D18:E19"/>
    <mergeCell ref="F18:F19"/>
    <mergeCell ref="G18:I18"/>
    <mergeCell ref="A20:A21"/>
    <mergeCell ref="B20:C21"/>
    <mergeCell ref="D20:E21"/>
    <mergeCell ref="F20:F21"/>
    <mergeCell ref="W22:Y22"/>
    <mergeCell ref="Z22:AB22"/>
    <mergeCell ref="G23:H23"/>
    <mergeCell ref="I23:P23"/>
    <mergeCell ref="Q23:Y23"/>
    <mergeCell ref="Z23:AM23"/>
    <mergeCell ref="AC18:AE18"/>
    <mergeCell ref="AF18:AI18"/>
    <mergeCell ref="AJ18:AM18"/>
    <mergeCell ref="AC20:AE20"/>
    <mergeCell ref="AF20:AI20"/>
    <mergeCell ref="AJ20:AM20"/>
    <mergeCell ref="A24:A25"/>
    <mergeCell ref="B24:C25"/>
    <mergeCell ref="D24:E25"/>
    <mergeCell ref="F24:F25"/>
    <mergeCell ref="G24:I24"/>
    <mergeCell ref="A22:A23"/>
    <mergeCell ref="B22:C23"/>
    <mergeCell ref="D22:E23"/>
    <mergeCell ref="F22:F23"/>
    <mergeCell ref="G22:I22"/>
    <mergeCell ref="G25:H25"/>
    <mergeCell ref="I25:P25"/>
    <mergeCell ref="J22:M22"/>
    <mergeCell ref="N22:P22"/>
    <mergeCell ref="A26:A27"/>
    <mergeCell ref="B26:C27"/>
    <mergeCell ref="D26:E27"/>
    <mergeCell ref="F26:F27"/>
    <mergeCell ref="G26:I26"/>
    <mergeCell ref="G27:H27"/>
    <mergeCell ref="I27:P27"/>
    <mergeCell ref="Q27:Y27"/>
    <mergeCell ref="Z27:AM27"/>
    <mergeCell ref="AC26:AE26"/>
    <mergeCell ref="AF26:AI26"/>
    <mergeCell ref="AJ26:AM26"/>
    <mergeCell ref="AN26:AP27"/>
    <mergeCell ref="J26:M26"/>
    <mergeCell ref="N26:P26"/>
    <mergeCell ref="Q26:S26"/>
    <mergeCell ref="T26:V26"/>
    <mergeCell ref="AQ22:AS23"/>
    <mergeCell ref="W26:Y26"/>
    <mergeCell ref="Z26:AB26"/>
    <mergeCell ref="AC24:AE24"/>
    <mergeCell ref="AF24:AI24"/>
    <mergeCell ref="AJ24:AM24"/>
    <mergeCell ref="AN24:AP25"/>
    <mergeCell ref="AQ24:AS25"/>
    <mergeCell ref="J24:M24"/>
    <mergeCell ref="N24:P24"/>
    <mergeCell ref="AQ26:AS27"/>
    <mergeCell ref="Q24:S24"/>
    <mergeCell ref="T24:V24"/>
    <mergeCell ref="W24:Y24"/>
    <mergeCell ref="Z24:AB24"/>
    <mergeCell ref="Q25:Y25"/>
    <mergeCell ref="Z25:AM25"/>
    <mergeCell ref="Q22:S22"/>
    <mergeCell ref="T22:V22"/>
    <mergeCell ref="A30:A31"/>
    <mergeCell ref="B30:C31"/>
    <mergeCell ref="D30:E31"/>
    <mergeCell ref="F30:F31"/>
    <mergeCell ref="G30:I30"/>
    <mergeCell ref="AC28:AE28"/>
    <mergeCell ref="AF28:AI28"/>
    <mergeCell ref="AJ28:AM28"/>
    <mergeCell ref="AN28:AP29"/>
    <mergeCell ref="G29:H29"/>
    <mergeCell ref="G31:H31"/>
    <mergeCell ref="A28:A29"/>
    <mergeCell ref="B28:C29"/>
    <mergeCell ref="D28:E29"/>
    <mergeCell ref="F28:F29"/>
    <mergeCell ref="G28:I28"/>
    <mergeCell ref="AQ28:AS29"/>
    <mergeCell ref="J28:M28"/>
    <mergeCell ref="N28:P28"/>
    <mergeCell ref="Q28:S28"/>
    <mergeCell ref="T28:V28"/>
    <mergeCell ref="W28:Y28"/>
    <mergeCell ref="Z28:AB28"/>
    <mergeCell ref="AC30:AE30"/>
    <mergeCell ref="AF30:AI30"/>
    <mergeCell ref="AJ30:AM30"/>
    <mergeCell ref="AN30:AP31"/>
    <mergeCell ref="AQ30:AS31"/>
    <mergeCell ref="J30:M30"/>
    <mergeCell ref="N30:P30"/>
    <mergeCell ref="Q30:S30"/>
    <mergeCell ref="T30:V30"/>
    <mergeCell ref="W30:Y30"/>
    <mergeCell ref="Z30:AB30"/>
    <mergeCell ref="I29:P29"/>
    <mergeCell ref="Q29:Y29"/>
    <mergeCell ref="Z29:AM29"/>
    <mergeCell ref="I31:P31"/>
    <mergeCell ref="Q31:Y31"/>
    <mergeCell ref="Z31:AM31"/>
    <mergeCell ref="AQ34:AS35"/>
    <mergeCell ref="J34:M34"/>
    <mergeCell ref="N34:P34"/>
    <mergeCell ref="Q34:S34"/>
    <mergeCell ref="T34:V34"/>
    <mergeCell ref="W34:Y34"/>
    <mergeCell ref="Z34:AB34"/>
    <mergeCell ref="G33:H33"/>
    <mergeCell ref="I33:P33"/>
    <mergeCell ref="Q33:Y33"/>
    <mergeCell ref="Z33:AM33"/>
    <mergeCell ref="G34:I34"/>
    <mergeCell ref="AN32:AP33"/>
    <mergeCell ref="AQ32:AS33"/>
    <mergeCell ref="J32:M32"/>
    <mergeCell ref="N32:P32"/>
    <mergeCell ref="Q32:S32"/>
    <mergeCell ref="T32:V32"/>
    <mergeCell ref="W32:Y32"/>
    <mergeCell ref="Z32:AB32"/>
    <mergeCell ref="G35:H35"/>
    <mergeCell ref="I35:P35"/>
    <mergeCell ref="Q35:Y35"/>
    <mergeCell ref="Z35:AM35"/>
    <mergeCell ref="A32:A33"/>
    <mergeCell ref="B32:C33"/>
    <mergeCell ref="D32:E33"/>
    <mergeCell ref="F32:F33"/>
    <mergeCell ref="G32:I32"/>
    <mergeCell ref="A34:A35"/>
    <mergeCell ref="B34:C35"/>
    <mergeCell ref="D34:E35"/>
    <mergeCell ref="F34:F35"/>
    <mergeCell ref="AC32:AE32"/>
    <mergeCell ref="AF32:AI32"/>
    <mergeCell ref="AJ32:AM32"/>
    <mergeCell ref="AC34:AE34"/>
    <mergeCell ref="AF34:AI34"/>
    <mergeCell ref="AJ34:AM34"/>
    <mergeCell ref="AN34:AP35"/>
    <mergeCell ref="AC36:AE36"/>
    <mergeCell ref="AF36:AI36"/>
    <mergeCell ref="AJ36:AM36"/>
    <mergeCell ref="AN36:AP37"/>
    <mergeCell ref="G37:H37"/>
    <mergeCell ref="I37:P37"/>
    <mergeCell ref="Q37:Y37"/>
    <mergeCell ref="Z37:AM37"/>
    <mergeCell ref="A38:A39"/>
    <mergeCell ref="B38:C39"/>
    <mergeCell ref="D38:E39"/>
    <mergeCell ref="F38:F39"/>
    <mergeCell ref="G38:I38"/>
    <mergeCell ref="A36:A37"/>
    <mergeCell ref="B36:C37"/>
    <mergeCell ref="D36:E37"/>
    <mergeCell ref="F36:F37"/>
    <mergeCell ref="G36:I36"/>
    <mergeCell ref="J36:M36"/>
    <mergeCell ref="N36:P36"/>
    <mergeCell ref="Q36:S36"/>
    <mergeCell ref="T36:V36"/>
    <mergeCell ref="W36:Y36"/>
    <mergeCell ref="Z36:AB36"/>
    <mergeCell ref="T38:V38"/>
    <mergeCell ref="W38:Y38"/>
    <mergeCell ref="Z38:AB38"/>
    <mergeCell ref="AQ36:AS37"/>
    <mergeCell ref="W40:Y40"/>
    <mergeCell ref="Z40:AB40"/>
    <mergeCell ref="G39:H39"/>
    <mergeCell ref="I39:P39"/>
    <mergeCell ref="Q39:Y39"/>
    <mergeCell ref="Z39:AM39"/>
    <mergeCell ref="A40:A41"/>
    <mergeCell ref="B40:C41"/>
    <mergeCell ref="D40:E41"/>
    <mergeCell ref="F40:F41"/>
    <mergeCell ref="G40:I40"/>
    <mergeCell ref="AC38:AE38"/>
    <mergeCell ref="AF38:AI38"/>
    <mergeCell ref="AJ38:AM38"/>
    <mergeCell ref="AN38:AP39"/>
    <mergeCell ref="AQ38:AS39"/>
    <mergeCell ref="J38:M38"/>
    <mergeCell ref="N38:P38"/>
    <mergeCell ref="G41:H41"/>
    <mergeCell ref="I41:P41"/>
    <mergeCell ref="Q41:Y41"/>
    <mergeCell ref="Z41:AM41"/>
    <mergeCell ref="Q38:S38"/>
    <mergeCell ref="B42:Z43"/>
    <mergeCell ref="AA42:AE42"/>
    <mergeCell ref="AF42:AI42"/>
    <mergeCell ref="AJ42:AM42"/>
    <mergeCell ref="AN42:AS42"/>
    <mergeCell ref="AC40:AE40"/>
    <mergeCell ref="AF40:AI40"/>
    <mergeCell ref="AJ40:AM40"/>
    <mergeCell ref="AN40:AP41"/>
    <mergeCell ref="AQ40:AS41"/>
    <mergeCell ref="J40:M40"/>
    <mergeCell ref="N40:P40"/>
    <mergeCell ref="Q40:S40"/>
    <mergeCell ref="T40:V40"/>
    <mergeCell ref="AA43:AC43"/>
    <mergeCell ref="AD43:AE43"/>
    <mergeCell ref="AF43:AH43"/>
    <mergeCell ref="AJ43:AL43"/>
    <mergeCell ref="AN43:AR43"/>
  </mergeCells>
  <phoneticPr fontId="2"/>
  <pageMargins left="0.39370078740157483" right="0.19685039370078741" top="0.68" bottom="0.35433070866141736" header="0.31" footer="0.27559055118110237"/>
  <pageSetup paperSize="9" scale="54"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1</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90" t="s">
        <v>83</v>
      </c>
      <c r="BC4" s="91"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91" t="s">
        <v>99</v>
      </c>
      <c r="AV11" s="91" t="s">
        <v>106</v>
      </c>
      <c r="AW11" s="90" t="s">
        <v>105</v>
      </c>
      <c r="AX11" s="91" t="s">
        <v>101</v>
      </c>
      <c r="AY11" s="91" t="s">
        <v>103</v>
      </c>
      <c r="AZ11" s="91" t="s">
        <v>271</v>
      </c>
      <c r="BA11" s="91"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00101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00102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00103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00104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00105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00106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00107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00108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00109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00110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00111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00112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00113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00114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00115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04"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91" t="s">
        <v>99</v>
      </c>
      <c r="AV54" s="91" t="s">
        <v>106</v>
      </c>
      <c r="AW54" s="90" t="s">
        <v>105</v>
      </c>
      <c r="AX54" s="91" t="s">
        <v>101</v>
      </c>
      <c r="AY54" s="91" t="s">
        <v>103</v>
      </c>
      <c r="AZ54" s="91" t="s">
        <v>271</v>
      </c>
      <c r="BA54" s="91"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00116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00117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00118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00119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00120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00121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00122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00123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00124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00125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00126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00127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00128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00129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00130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04"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91" t="s">
        <v>99</v>
      </c>
      <c r="AV97" s="91" t="s">
        <v>106</v>
      </c>
      <c r="AW97" s="90" t="s">
        <v>105</v>
      </c>
      <c r="AX97" s="91" t="s">
        <v>101</v>
      </c>
      <c r="AY97" s="91" t="s">
        <v>103</v>
      </c>
      <c r="AZ97" s="91" t="s">
        <v>271</v>
      </c>
      <c r="BA97" s="91"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00131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00132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00133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00134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00135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00136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00137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00138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00139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00140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00141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00142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00143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00144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00145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04"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91" t="s">
        <v>99</v>
      </c>
      <c r="AV140" s="91" t="s">
        <v>106</v>
      </c>
      <c r="AW140" s="90" t="s">
        <v>105</v>
      </c>
      <c r="AX140" s="91" t="s">
        <v>101</v>
      </c>
      <c r="AY140" s="91" t="s">
        <v>103</v>
      </c>
      <c r="AZ140" s="91" t="s">
        <v>271</v>
      </c>
      <c r="BA140" s="91"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00146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00147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00148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00149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00150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00151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00152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00153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00154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00155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00156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00157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00158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00159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00160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04"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91" t="s">
        <v>99</v>
      </c>
      <c r="AV183" s="91" t="s">
        <v>106</v>
      </c>
      <c r="AW183" s="90" t="s">
        <v>105</v>
      </c>
      <c r="AX183" s="91" t="s">
        <v>101</v>
      </c>
      <c r="AY183" s="91" t="s">
        <v>103</v>
      </c>
      <c r="AZ183" s="91" t="s">
        <v>271</v>
      </c>
      <c r="BA183" s="91"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00161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00162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00163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00164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00165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00166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00167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00168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00169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00170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00171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00172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00173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00174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00175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04"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s>
  <phoneticPr fontId="2"/>
  <conditionalFormatting sqref="Z13:AM13">
    <cfRule type="expression" dxfId="6749" priority="1921">
      <formula>AND(Z13="",BA12=1)</formula>
    </cfRule>
  </conditionalFormatting>
  <conditionalFormatting sqref="J12:M12">
    <cfRule type="expression" dxfId="6748" priority="1920">
      <formula>OR(F12=2,F12=3)</formula>
    </cfRule>
  </conditionalFormatting>
  <conditionalFormatting sqref="I13:P13">
    <cfRule type="expression" dxfId="6747" priority="1919">
      <formula>OR(F12=2,F12=3)</formula>
    </cfRule>
  </conditionalFormatting>
  <conditionalFormatting sqref="Z15:AM15">
    <cfRule type="expression" dxfId="6746" priority="717">
      <formula>AND(Z15="",BA14=1)</formula>
    </cfRule>
  </conditionalFormatting>
  <conditionalFormatting sqref="J14:M14">
    <cfRule type="expression" dxfId="6745" priority="716">
      <formula>OR(F14=2,F14=3)</formula>
    </cfRule>
  </conditionalFormatting>
  <conditionalFormatting sqref="I15:P15">
    <cfRule type="expression" dxfId="6744" priority="715">
      <formula>OR(F14=2,F14=3)</formula>
    </cfRule>
  </conditionalFormatting>
  <conditionalFormatting sqref="Z17:AM17">
    <cfRule type="expression" dxfId="6743" priority="714">
      <formula>AND(Z17="",BA16=1)</formula>
    </cfRule>
  </conditionalFormatting>
  <conditionalFormatting sqref="J16:M16">
    <cfRule type="expression" dxfId="6742" priority="713">
      <formula>OR(F16=2,F16=3)</formula>
    </cfRule>
  </conditionalFormatting>
  <conditionalFormatting sqref="I17:P17">
    <cfRule type="expression" dxfId="6741" priority="712">
      <formula>OR(F16=2,F16=3)</formula>
    </cfRule>
  </conditionalFormatting>
  <conditionalFormatting sqref="Z19:AM19">
    <cfRule type="expression" dxfId="6740" priority="711">
      <formula>AND(Z19="",BA18=1)</formula>
    </cfRule>
  </conditionalFormatting>
  <conditionalFormatting sqref="J18:M18">
    <cfRule type="expression" dxfId="6739" priority="710">
      <formula>OR(F18=2,F18=3)</formula>
    </cfRule>
  </conditionalFormatting>
  <conditionalFormatting sqref="I19:P19">
    <cfRule type="expression" dxfId="6738" priority="709">
      <formula>OR(F18=2,F18=3)</formula>
    </cfRule>
  </conditionalFormatting>
  <conditionalFormatting sqref="Z21:AM21">
    <cfRule type="expression" dxfId="6737" priority="708">
      <formula>AND(Z21="",BA20=1)</formula>
    </cfRule>
  </conditionalFormatting>
  <conditionalFormatting sqref="J20:M20">
    <cfRule type="expression" dxfId="6736" priority="707">
      <formula>OR(F20=2,F20=3)</formula>
    </cfRule>
  </conditionalFormatting>
  <conditionalFormatting sqref="I21:P21">
    <cfRule type="expression" dxfId="6735" priority="706">
      <formula>OR(F20=2,F20=3)</formula>
    </cfRule>
  </conditionalFormatting>
  <conditionalFormatting sqref="Z23:AM23">
    <cfRule type="expression" dxfId="6734" priority="705">
      <formula>AND(Z23="",BA22=1)</formula>
    </cfRule>
  </conditionalFormatting>
  <conditionalFormatting sqref="J22:M22">
    <cfRule type="expression" dxfId="6733" priority="704">
      <formula>OR(F22=2,F22=3)</formula>
    </cfRule>
  </conditionalFormatting>
  <conditionalFormatting sqref="I23:P23">
    <cfRule type="expression" dxfId="6732" priority="703">
      <formula>OR(F22=2,F22=3)</formula>
    </cfRule>
  </conditionalFormatting>
  <conditionalFormatting sqref="Z25:AM25">
    <cfRule type="expression" dxfId="6731" priority="702">
      <formula>AND(Z25="",BA24=1)</formula>
    </cfRule>
  </conditionalFormatting>
  <conditionalFormatting sqref="J24:M24">
    <cfRule type="expression" dxfId="6730" priority="701">
      <formula>OR(F24=2,F24=3)</formula>
    </cfRule>
  </conditionalFormatting>
  <conditionalFormatting sqref="I25:P25">
    <cfRule type="expression" dxfId="6729" priority="700">
      <formula>OR(F24=2,F24=3)</formula>
    </cfRule>
  </conditionalFormatting>
  <conditionalFormatting sqref="Z27:AM27">
    <cfRule type="expression" dxfId="6728" priority="699">
      <formula>AND(Z27="",BA26=1)</formula>
    </cfRule>
  </conditionalFormatting>
  <conditionalFormatting sqref="J26:M26">
    <cfRule type="expression" dxfId="6727" priority="698">
      <formula>OR(F26=2,F26=3)</formula>
    </cfRule>
  </conditionalFormatting>
  <conditionalFormatting sqref="I27:P27">
    <cfRule type="expression" dxfId="6726" priority="697">
      <formula>OR(F26=2,F26=3)</formula>
    </cfRule>
  </conditionalFormatting>
  <conditionalFormatting sqref="Z29:AM29">
    <cfRule type="expression" dxfId="6725" priority="696">
      <formula>AND(Z29="",BA28=1)</formula>
    </cfRule>
  </conditionalFormatting>
  <conditionalFormatting sqref="J28:M28">
    <cfRule type="expression" dxfId="6724" priority="695">
      <formula>OR(F28=2,F28=3)</formula>
    </cfRule>
  </conditionalFormatting>
  <conditionalFormatting sqref="I29:P29">
    <cfRule type="expression" dxfId="6723" priority="694">
      <formula>OR(F28=2,F28=3)</formula>
    </cfRule>
  </conditionalFormatting>
  <conditionalFormatting sqref="Z31:AM31">
    <cfRule type="expression" dxfId="6722" priority="693">
      <formula>AND(Z31="",BA30=1)</formula>
    </cfRule>
  </conditionalFormatting>
  <conditionalFormatting sqref="J30:M30">
    <cfRule type="expression" dxfId="6721" priority="692">
      <formula>OR(F30=2,F30=3)</formula>
    </cfRule>
  </conditionalFormatting>
  <conditionalFormatting sqref="I31:P31">
    <cfRule type="expression" dxfId="6720" priority="691">
      <formula>OR(F30=2,F30=3)</formula>
    </cfRule>
  </conditionalFormatting>
  <conditionalFormatting sqref="Z33:AM33">
    <cfRule type="expression" dxfId="6719" priority="690">
      <formula>AND(Z33="",BA32=1)</formula>
    </cfRule>
  </conditionalFormatting>
  <conditionalFormatting sqref="J32:M32">
    <cfRule type="expression" dxfId="6718" priority="689">
      <formula>OR(F32=2,F32=3)</formula>
    </cfRule>
  </conditionalFormatting>
  <conditionalFormatting sqref="I33:P33">
    <cfRule type="expression" dxfId="6717" priority="688">
      <formula>OR(F32=2,F32=3)</formula>
    </cfRule>
  </conditionalFormatting>
  <conditionalFormatting sqref="Z35:AM35">
    <cfRule type="expression" dxfId="6716" priority="687">
      <formula>AND(Z35="",BA34=1)</formula>
    </cfRule>
  </conditionalFormatting>
  <conditionalFormatting sqref="J34:M34">
    <cfRule type="expression" dxfId="6715" priority="686">
      <formula>OR(F34=2,F34=3)</formula>
    </cfRule>
  </conditionalFormatting>
  <conditionalFormatting sqref="I35:P35">
    <cfRule type="expression" dxfId="6714" priority="685">
      <formula>OR(F34=2,F34=3)</formula>
    </cfRule>
  </conditionalFormatting>
  <conditionalFormatting sqref="Z37:AM37">
    <cfRule type="expression" dxfId="6713" priority="684">
      <formula>AND(Z37="",BA36=1)</formula>
    </cfRule>
  </conditionalFormatting>
  <conditionalFormatting sqref="J36:M36">
    <cfRule type="expression" dxfId="6712" priority="683">
      <formula>OR(F36=2,F36=3)</formula>
    </cfRule>
  </conditionalFormatting>
  <conditionalFormatting sqref="I37:P37">
    <cfRule type="expression" dxfId="6711" priority="682">
      <formula>OR(F36=2,F36=3)</formula>
    </cfRule>
  </conditionalFormatting>
  <conditionalFormatting sqref="Z39:AM39">
    <cfRule type="expression" dxfId="6710" priority="681">
      <formula>AND(Z39="",BA38=1)</formula>
    </cfRule>
  </conditionalFormatting>
  <conditionalFormatting sqref="J38:M38">
    <cfRule type="expression" dxfId="6709" priority="680">
      <formula>OR(F38=2,F38=3)</formula>
    </cfRule>
  </conditionalFormatting>
  <conditionalFormatting sqref="I39:P39">
    <cfRule type="expression" dxfId="6708" priority="679">
      <formula>OR(F38=2,F38=3)</formula>
    </cfRule>
  </conditionalFormatting>
  <conditionalFormatting sqref="Z41:AM41">
    <cfRule type="expression" dxfId="6707" priority="678">
      <formula>AND(Z41="",BA40=1)</formula>
    </cfRule>
  </conditionalFormatting>
  <conditionalFormatting sqref="J40:M40">
    <cfRule type="expression" dxfId="6706" priority="677">
      <formula>OR(F40=2,F40=3)</formula>
    </cfRule>
  </conditionalFormatting>
  <conditionalFormatting sqref="I41:P41">
    <cfRule type="expression" dxfId="6705" priority="676">
      <formula>OR(F40=2,F40=3)</formula>
    </cfRule>
  </conditionalFormatting>
  <conditionalFormatting sqref="Z185:AM185">
    <cfRule type="expression" dxfId="6704" priority="180">
      <formula>AND(Z185="",BA184=1)</formula>
    </cfRule>
  </conditionalFormatting>
  <conditionalFormatting sqref="J184:M184">
    <cfRule type="expression" dxfId="6703" priority="179">
      <formula>OR(F184=2,F184=3)</formula>
    </cfRule>
  </conditionalFormatting>
  <conditionalFormatting sqref="I185:P185">
    <cfRule type="expression" dxfId="6702" priority="178">
      <formula>OR(F184=2,F184=3)</formula>
    </cfRule>
  </conditionalFormatting>
  <conditionalFormatting sqref="Z187:AM187">
    <cfRule type="expression" dxfId="6701" priority="177">
      <formula>AND(Z187="",BA186=1)</formula>
    </cfRule>
  </conditionalFormatting>
  <conditionalFormatting sqref="J186:M186">
    <cfRule type="expression" dxfId="6700" priority="176">
      <formula>OR(F186=2,F186=3)</formula>
    </cfRule>
  </conditionalFormatting>
  <conditionalFormatting sqref="I187:P187">
    <cfRule type="expression" dxfId="6699" priority="175">
      <formula>OR(F186=2,F186=3)</formula>
    </cfRule>
  </conditionalFormatting>
  <conditionalFormatting sqref="Z189:AM189">
    <cfRule type="expression" dxfId="6698" priority="174">
      <formula>AND(Z189="",BA188=1)</formula>
    </cfRule>
  </conditionalFormatting>
  <conditionalFormatting sqref="J188:M188">
    <cfRule type="expression" dxfId="6697" priority="173">
      <formula>OR(F188=2,F188=3)</formula>
    </cfRule>
  </conditionalFormatting>
  <conditionalFormatting sqref="I189:P189">
    <cfRule type="expression" dxfId="6696" priority="172">
      <formula>OR(F188=2,F188=3)</formula>
    </cfRule>
  </conditionalFormatting>
  <conditionalFormatting sqref="Z191:AM191">
    <cfRule type="expression" dxfId="6695" priority="171">
      <formula>AND(Z191="",BA190=1)</formula>
    </cfRule>
  </conditionalFormatting>
  <conditionalFormatting sqref="J190:M190">
    <cfRule type="expression" dxfId="6694" priority="170">
      <formula>OR(F190=2,F190=3)</formula>
    </cfRule>
  </conditionalFormatting>
  <conditionalFormatting sqref="I191:P191">
    <cfRule type="expression" dxfId="6693" priority="169">
      <formula>OR(F190=2,F190=3)</formula>
    </cfRule>
  </conditionalFormatting>
  <conditionalFormatting sqref="Z193:AM193">
    <cfRule type="expression" dxfId="6692" priority="168">
      <formula>AND(Z193="",BA192=1)</formula>
    </cfRule>
  </conditionalFormatting>
  <conditionalFormatting sqref="J192:M192">
    <cfRule type="expression" dxfId="6691" priority="167">
      <formula>OR(F192=2,F192=3)</formula>
    </cfRule>
  </conditionalFormatting>
  <conditionalFormatting sqref="I193:P193">
    <cfRule type="expression" dxfId="6690" priority="166">
      <formula>OR(F192=2,F192=3)</formula>
    </cfRule>
  </conditionalFormatting>
  <conditionalFormatting sqref="Z195:AM195">
    <cfRule type="expression" dxfId="6689" priority="165">
      <formula>AND(Z195="",BA194=1)</formula>
    </cfRule>
  </conditionalFormatting>
  <conditionalFormatting sqref="J194:M194">
    <cfRule type="expression" dxfId="6688" priority="164">
      <formula>OR(F194=2,F194=3)</formula>
    </cfRule>
  </conditionalFormatting>
  <conditionalFormatting sqref="I195:P195">
    <cfRule type="expression" dxfId="6687" priority="163">
      <formula>OR(F194=2,F194=3)</formula>
    </cfRule>
  </conditionalFormatting>
  <conditionalFormatting sqref="Z197:AM197">
    <cfRule type="expression" dxfId="6686" priority="162">
      <formula>AND(Z197="",BA196=1)</formula>
    </cfRule>
  </conditionalFormatting>
  <conditionalFormatting sqref="J196:M196">
    <cfRule type="expression" dxfId="6685" priority="161">
      <formula>OR(F196=2,F196=3)</formula>
    </cfRule>
  </conditionalFormatting>
  <conditionalFormatting sqref="I197:P197">
    <cfRule type="expression" dxfId="6684" priority="160">
      <formula>OR(F196=2,F196=3)</formula>
    </cfRule>
  </conditionalFormatting>
  <conditionalFormatting sqref="Z199:AM199">
    <cfRule type="expression" dxfId="6683" priority="159">
      <formula>AND(Z199="",BA198=1)</formula>
    </cfRule>
  </conditionalFormatting>
  <conditionalFormatting sqref="J198:M198">
    <cfRule type="expression" dxfId="6682" priority="158">
      <formula>OR(F198=2,F198=3)</formula>
    </cfRule>
  </conditionalFormatting>
  <conditionalFormatting sqref="I199:P199">
    <cfRule type="expression" dxfId="6681" priority="157">
      <formula>OR(F198=2,F198=3)</formula>
    </cfRule>
  </conditionalFormatting>
  <conditionalFormatting sqref="Z201:AM201">
    <cfRule type="expression" dxfId="6680" priority="156">
      <formula>AND(Z201="",BA200=1)</formula>
    </cfRule>
  </conditionalFormatting>
  <conditionalFormatting sqref="J200:M200">
    <cfRule type="expression" dxfId="6679" priority="155">
      <formula>OR(F200=2,F200=3)</formula>
    </cfRule>
  </conditionalFormatting>
  <conditionalFormatting sqref="I201:P201">
    <cfRule type="expression" dxfId="6678" priority="154">
      <formula>OR(F200=2,F200=3)</formula>
    </cfRule>
  </conditionalFormatting>
  <conditionalFormatting sqref="Z203:AM203">
    <cfRule type="expression" dxfId="6677" priority="153">
      <formula>AND(Z203="",BA202=1)</formula>
    </cfRule>
  </conditionalFormatting>
  <conditionalFormatting sqref="J202:M202">
    <cfRule type="expression" dxfId="6676" priority="152">
      <formula>OR(F202=2,F202=3)</formula>
    </cfRule>
  </conditionalFormatting>
  <conditionalFormatting sqref="I203:P203">
    <cfRule type="expression" dxfId="6675" priority="151">
      <formula>OR(F202=2,F202=3)</formula>
    </cfRule>
  </conditionalFormatting>
  <conditionalFormatting sqref="Z205:AM205">
    <cfRule type="expression" dxfId="6674" priority="150">
      <formula>AND(Z205="",BA204=1)</formula>
    </cfRule>
  </conditionalFormatting>
  <conditionalFormatting sqref="J204:M204">
    <cfRule type="expression" dxfId="6673" priority="149">
      <formula>OR(F204=2,F204=3)</formula>
    </cfRule>
  </conditionalFormatting>
  <conditionalFormatting sqref="I205:P205">
    <cfRule type="expression" dxfId="6672" priority="148">
      <formula>OR(F204=2,F204=3)</formula>
    </cfRule>
  </conditionalFormatting>
  <conditionalFormatting sqref="Z207:AM207">
    <cfRule type="expression" dxfId="6671" priority="147">
      <formula>AND(Z207="",BA206=1)</formula>
    </cfRule>
  </conditionalFormatting>
  <conditionalFormatting sqref="J206:M206">
    <cfRule type="expression" dxfId="6670" priority="146">
      <formula>OR(F206=2,F206=3)</formula>
    </cfRule>
  </conditionalFormatting>
  <conditionalFormatting sqref="I207:P207">
    <cfRule type="expression" dxfId="6669" priority="145">
      <formula>OR(F206=2,F206=3)</formula>
    </cfRule>
  </conditionalFormatting>
  <conditionalFormatting sqref="Z209:AM209">
    <cfRule type="expression" dxfId="6668" priority="144">
      <formula>AND(Z209="",BA208=1)</formula>
    </cfRule>
  </conditionalFormatting>
  <conditionalFormatting sqref="J208:M208">
    <cfRule type="expression" dxfId="6667" priority="143">
      <formula>OR(F208=2,F208=3)</formula>
    </cfRule>
  </conditionalFormatting>
  <conditionalFormatting sqref="I209:P209">
    <cfRule type="expression" dxfId="6666" priority="142">
      <formula>OR(F208=2,F208=3)</formula>
    </cfRule>
  </conditionalFormatting>
  <conditionalFormatting sqref="Z211:AM211">
    <cfRule type="expression" dxfId="6665" priority="141">
      <formula>AND(Z211="",BA210=1)</formula>
    </cfRule>
  </conditionalFormatting>
  <conditionalFormatting sqref="J210:M210">
    <cfRule type="expression" dxfId="6664" priority="140">
      <formula>OR(F210=2,F210=3)</formula>
    </cfRule>
  </conditionalFormatting>
  <conditionalFormatting sqref="I211:P211">
    <cfRule type="expression" dxfId="6663" priority="139">
      <formula>OR(F210=2,F210=3)</formula>
    </cfRule>
  </conditionalFormatting>
  <conditionalFormatting sqref="Z213:AM213">
    <cfRule type="expression" dxfId="6662" priority="138">
      <formula>AND(Z213="",BA212=1)</formula>
    </cfRule>
  </conditionalFormatting>
  <conditionalFormatting sqref="J212:M212">
    <cfRule type="expression" dxfId="6661" priority="137">
      <formula>OR(F212=2,F212=3)</formula>
    </cfRule>
  </conditionalFormatting>
  <conditionalFormatting sqref="I213:P213">
    <cfRule type="expression" dxfId="6660" priority="136">
      <formula>OR(F212=2,F212=3)</formula>
    </cfRule>
  </conditionalFormatting>
  <conditionalFormatting sqref="Z99:AM99">
    <cfRule type="expression" dxfId="6659" priority="135">
      <formula>AND(Z99="",BA98=1)</formula>
    </cfRule>
  </conditionalFormatting>
  <conditionalFormatting sqref="J98:M98">
    <cfRule type="expression" dxfId="6658" priority="134">
      <formula>OR(F98=2,F98=3)</formula>
    </cfRule>
  </conditionalFormatting>
  <conditionalFormatting sqref="I99:P99">
    <cfRule type="expression" dxfId="6657" priority="133">
      <formula>OR(F98=2,F98=3)</formula>
    </cfRule>
  </conditionalFormatting>
  <conditionalFormatting sqref="Z101:AM101">
    <cfRule type="expression" dxfId="6656" priority="132">
      <formula>AND(Z101="",BA100=1)</formula>
    </cfRule>
  </conditionalFormatting>
  <conditionalFormatting sqref="J100:M100">
    <cfRule type="expression" dxfId="6655" priority="131">
      <formula>OR(F100=2,F100=3)</formula>
    </cfRule>
  </conditionalFormatting>
  <conditionalFormatting sqref="I101:P101">
    <cfRule type="expression" dxfId="6654" priority="130">
      <formula>OR(F100=2,F100=3)</formula>
    </cfRule>
  </conditionalFormatting>
  <conditionalFormatting sqref="Z103:AM103">
    <cfRule type="expression" dxfId="6653" priority="129">
      <formula>AND(Z103="",BA102=1)</formula>
    </cfRule>
  </conditionalFormatting>
  <conditionalFormatting sqref="J102:M102">
    <cfRule type="expression" dxfId="6652" priority="128">
      <formula>OR(F102=2,F102=3)</formula>
    </cfRule>
  </conditionalFormatting>
  <conditionalFormatting sqref="I103:P103">
    <cfRule type="expression" dxfId="6651" priority="127">
      <formula>OR(F102=2,F102=3)</formula>
    </cfRule>
  </conditionalFormatting>
  <conditionalFormatting sqref="Z105:AM105">
    <cfRule type="expression" dxfId="6650" priority="126">
      <formula>AND(Z105="",BA104=1)</formula>
    </cfRule>
  </conditionalFormatting>
  <conditionalFormatting sqref="J104:M104">
    <cfRule type="expression" dxfId="6649" priority="125">
      <formula>OR(F104=2,F104=3)</formula>
    </cfRule>
  </conditionalFormatting>
  <conditionalFormatting sqref="I105:P105">
    <cfRule type="expression" dxfId="6648" priority="124">
      <formula>OR(F104=2,F104=3)</formula>
    </cfRule>
  </conditionalFormatting>
  <conditionalFormatting sqref="Z107:AM107">
    <cfRule type="expression" dxfId="6647" priority="123">
      <formula>AND(Z107="",BA106=1)</formula>
    </cfRule>
  </conditionalFormatting>
  <conditionalFormatting sqref="J106:M106">
    <cfRule type="expression" dxfId="6646" priority="122">
      <formula>OR(F106=2,F106=3)</formula>
    </cfRule>
  </conditionalFormatting>
  <conditionalFormatting sqref="I107:P107">
    <cfRule type="expression" dxfId="6645" priority="121">
      <formula>OR(F106=2,F106=3)</formula>
    </cfRule>
  </conditionalFormatting>
  <conditionalFormatting sqref="Z109:AM109">
    <cfRule type="expression" dxfId="6644" priority="120">
      <formula>AND(Z109="",BA108=1)</formula>
    </cfRule>
  </conditionalFormatting>
  <conditionalFormatting sqref="J108:M108">
    <cfRule type="expression" dxfId="6643" priority="119">
      <formula>OR(F108=2,F108=3)</formula>
    </cfRule>
  </conditionalFormatting>
  <conditionalFormatting sqref="I109:P109">
    <cfRule type="expression" dxfId="6642" priority="118">
      <formula>OR(F108=2,F108=3)</formula>
    </cfRule>
  </conditionalFormatting>
  <conditionalFormatting sqref="Z111:AM111">
    <cfRule type="expression" dxfId="6641" priority="117">
      <formula>AND(Z111="",BA110=1)</formula>
    </cfRule>
  </conditionalFormatting>
  <conditionalFormatting sqref="J110:M110">
    <cfRule type="expression" dxfId="6640" priority="116">
      <formula>OR(F110=2,F110=3)</formula>
    </cfRule>
  </conditionalFormatting>
  <conditionalFormatting sqref="I111:P111">
    <cfRule type="expression" dxfId="6639" priority="115">
      <formula>OR(F110=2,F110=3)</formula>
    </cfRule>
  </conditionalFormatting>
  <conditionalFormatting sqref="Z113:AM113">
    <cfRule type="expression" dxfId="6638" priority="114">
      <formula>AND(Z113="",BA112=1)</formula>
    </cfRule>
  </conditionalFormatting>
  <conditionalFormatting sqref="J112:M112">
    <cfRule type="expression" dxfId="6637" priority="113">
      <formula>OR(F112=2,F112=3)</formula>
    </cfRule>
  </conditionalFormatting>
  <conditionalFormatting sqref="I113:P113">
    <cfRule type="expression" dxfId="6636" priority="112">
      <formula>OR(F112=2,F112=3)</formula>
    </cfRule>
  </conditionalFormatting>
  <conditionalFormatting sqref="Z115:AM115">
    <cfRule type="expression" dxfId="6635" priority="111">
      <formula>AND(Z115="",BA114=1)</formula>
    </cfRule>
  </conditionalFormatting>
  <conditionalFormatting sqref="J114:M114">
    <cfRule type="expression" dxfId="6634" priority="110">
      <formula>OR(F114=2,F114=3)</formula>
    </cfRule>
  </conditionalFormatting>
  <conditionalFormatting sqref="I115:P115">
    <cfRule type="expression" dxfId="6633" priority="109">
      <formula>OR(F114=2,F114=3)</formula>
    </cfRule>
  </conditionalFormatting>
  <conditionalFormatting sqref="Z117:AM117">
    <cfRule type="expression" dxfId="6632" priority="108">
      <formula>AND(Z117="",BA116=1)</formula>
    </cfRule>
  </conditionalFormatting>
  <conditionalFormatting sqref="J116:M116">
    <cfRule type="expression" dxfId="6631" priority="107">
      <formula>OR(F116=2,F116=3)</formula>
    </cfRule>
  </conditionalFormatting>
  <conditionalFormatting sqref="I117:P117">
    <cfRule type="expression" dxfId="6630" priority="106">
      <formula>OR(F116=2,F116=3)</formula>
    </cfRule>
  </conditionalFormatting>
  <conditionalFormatting sqref="Z119:AM119">
    <cfRule type="expression" dxfId="6629" priority="105">
      <formula>AND(Z119="",BA118=1)</formula>
    </cfRule>
  </conditionalFormatting>
  <conditionalFormatting sqref="J118:M118">
    <cfRule type="expression" dxfId="6628" priority="104">
      <formula>OR(F118=2,F118=3)</formula>
    </cfRule>
  </conditionalFormatting>
  <conditionalFormatting sqref="I119:P119">
    <cfRule type="expression" dxfId="6627" priority="103">
      <formula>OR(F118=2,F118=3)</formula>
    </cfRule>
  </conditionalFormatting>
  <conditionalFormatting sqref="Z121:AM121">
    <cfRule type="expression" dxfId="6626" priority="102">
      <formula>AND(Z121="",BA120=1)</formula>
    </cfRule>
  </conditionalFormatting>
  <conditionalFormatting sqref="J120:M120">
    <cfRule type="expression" dxfId="6625" priority="101">
      <formula>OR(F120=2,F120=3)</formula>
    </cfRule>
  </conditionalFormatting>
  <conditionalFormatting sqref="I121:P121">
    <cfRule type="expression" dxfId="6624" priority="100">
      <formula>OR(F120=2,F120=3)</formula>
    </cfRule>
  </conditionalFormatting>
  <conditionalFormatting sqref="Z123:AM123">
    <cfRule type="expression" dxfId="6623" priority="99">
      <formula>AND(Z123="",BA122=1)</formula>
    </cfRule>
  </conditionalFormatting>
  <conditionalFormatting sqref="J122:M122">
    <cfRule type="expression" dxfId="6622" priority="98">
      <formula>OR(F122=2,F122=3)</formula>
    </cfRule>
  </conditionalFormatting>
  <conditionalFormatting sqref="I123:P123">
    <cfRule type="expression" dxfId="6621" priority="97">
      <formula>OR(F122=2,F122=3)</formula>
    </cfRule>
  </conditionalFormatting>
  <conditionalFormatting sqref="Z125:AM125">
    <cfRule type="expression" dxfId="6620" priority="96">
      <formula>AND(Z125="",BA124=1)</formula>
    </cfRule>
  </conditionalFormatting>
  <conditionalFormatting sqref="J124:M124">
    <cfRule type="expression" dxfId="6619" priority="95">
      <formula>OR(F124=2,F124=3)</formula>
    </cfRule>
  </conditionalFormatting>
  <conditionalFormatting sqref="I125:P125">
    <cfRule type="expression" dxfId="6618" priority="94">
      <formula>OR(F124=2,F124=3)</formula>
    </cfRule>
  </conditionalFormatting>
  <conditionalFormatting sqref="Z127:AM127">
    <cfRule type="expression" dxfId="6617" priority="93">
      <formula>AND(Z127="",BA126=1)</formula>
    </cfRule>
  </conditionalFormatting>
  <conditionalFormatting sqref="J126:M126">
    <cfRule type="expression" dxfId="6616" priority="92">
      <formula>OR(F126=2,F126=3)</formula>
    </cfRule>
  </conditionalFormatting>
  <conditionalFormatting sqref="I127:P127">
    <cfRule type="expression" dxfId="6615" priority="91">
      <formula>OR(F126=2,F126=3)</formula>
    </cfRule>
  </conditionalFormatting>
  <conditionalFormatting sqref="Z142:AM142">
    <cfRule type="expression" dxfId="6614" priority="90">
      <formula>AND(Z142="",BA141=1)</formula>
    </cfRule>
  </conditionalFormatting>
  <conditionalFormatting sqref="J141:M141">
    <cfRule type="expression" dxfId="6613" priority="89">
      <formula>OR(F141=2,F141=3)</formula>
    </cfRule>
  </conditionalFormatting>
  <conditionalFormatting sqref="I142:P142">
    <cfRule type="expression" dxfId="6612" priority="88">
      <formula>OR(F141=2,F141=3)</formula>
    </cfRule>
  </conditionalFormatting>
  <conditionalFormatting sqref="Z144:AM144">
    <cfRule type="expression" dxfId="6611" priority="87">
      <formula>AND(Z144="",BA143=1)</formula>
    </cfRule>
  </conditionalFormatting>
  <conditionalFormatting sqref="J143:M143">
    <cfRule type="expression" dxfId="6610" priority="86">
      <formula>OR(F143=2,F143=3)</formula>
    </cfRule>
  </conditionalFormatting>
  <conditionalFormatting sqref="I144:P144">
    <cfRule type="expression" dxfId="6609" priority="85">
      <formula>OR(F143=2,F143=3)</formula>
    </cfRule>
  </conditionalFormatting>
  <conditionalFormatting sqref="Z146:AM146">
    <cfRule type="expression" dxfId="6608" priority="84">
      <formula>AND(Z146="",BA145=1)</formula>
    </cfRule>
  </conditionalFormatting>
  <conditionalFormatting sqref="J145:M145">
    <cfRule type="expression" dxfId="6607" priority="83">
      <formula>OR(F145=2,F145=3)</formula>
    </cfRule>
  </conditionalFormatting>
  <conditionalFormatting sqref="I146:P146">
    <cfRule type="expression" dxfId="6606" priority="82">
      <formula>OR(F145=2,F145=3)</formula>
    </cfRule>
  </conditionalFormatting>
  <conditionalFormatting sqref="Z148:AM148">
    <cfRule type="expression" dxfId="6605" priority="81">
      <formula>AND(Z148="",BA147=1)</formula>
    </cfRule>
  </conditionalFormatting>
  <conditionalFormatting sqref="J147:M147">
    <cfRule type="expression" dxfId="6604" priority="80">
      <formula>OR(F147=2,F147=3)</formula>
    </cfRule>
  </conditionalFormatting>
  <conditionalFormatting sqref="I148:P148">
    <cfRule type="expression" dxfId="6603" priority="79">
      <formula>OR(F147=2,F147=3)</formula>
    </cfRule>
  </conditionalFormatting>
  <conditionalFormatting sqref="Z150:AM150">
    <cfRule type="expression" dxfId="6602" priority="78">
      <formula>AND(Z150="",BA149=1)</formula>
    </cfRule>
  </conditionalFormatting>
  <conditionalFormatting sqref="J149:M149">
    <cfRule type="expression" dxfId="6601" priority="77">
      <formula>OR(F149=2,F149=3)</formula>
    </cfRule>
  </conditionalFormatting>
  <conditionalFormatting sqref="I150:P150">
    <cfRule type="expression" dxfId="6600" priority="76">
      <formula>OR(F149=2,F149=3)</formula>
    </cfRule>
  </conditionalFormatting>
  <conditionalFormatting sqref="Z152:AM152">
    <cfRule type="expression" dxfId="6599" priority="75">
      <formula>AND(Z152="",BA151=1)</formula>
    </cfRule>
  </conditionalFormatting>
  <conditionalFormatting sqref="J151:M151">
    <cfRule type="expression" dxfId="6598" priority="74">
      <formula>OR(F151=2,F151=3)</formula>
    </cfRule>
  </conditionalFormatting>
  <conditionalFormatting sqref="I152:P152">
    <cfRule type="expression" dxfId="6597" priority="73">
      <formula>OR(F151=2,F151=3)</formula>
    </cfRule>
  </conditionalFormatting>
  <conditionalFormatting sqref="Z154:AM154">
    <cfRule type="expression" dxfId="6596" priority="72">
      <formula>AND(Z154="",BA153=1)</formula>
    </cfRule>
  </conditionalFormatting>
  <conditionalFormatting sqref="J153:M153">
    <cfRule type="expression" dxfId="6595" priority="71">
      <formula>OR(F153=2,F153=3)</formula>
    </cfRule>
  </conditionalFormatting>
  <conditionalFormatting sqref="I154:P154">
    <cfRule type="expression" dxfId="6594" priority="70">
      <formula>OR(F153=2,F153=3)</formula>
    </cfRule>
  </conditionalFormatting>
  <conditionalFormatting sqref="Z156:AM156">
    <cfRule type="expression" dxfId="6593" priority="69">
      <formula>AND(Z156="",BA155=1)</formula>
    </cfRule>
  </conditionalFormatting>
  <conditionalFormatting sqref="J155:M155">
    <cfRule type="expression" dxfId="6592" priority="68">
      <formula>OR(F155=2,F155=3)</formula>
    </cfRule>
  </conditionalFormatting>
  <conditionalFormatting sqref="I156:P156">
    <cfRule type="expression" dxfId="6591" priority="67">
      <formula>OR(F155=2,F155=3)</formula>
    </cfRule>
  </conditionalFormatting>
  <conditionalFormatting sqref="Z158:AM158">
    <cfRule type="expression" dxfId="6590" priority="66">
      <formula>AND(Z158="",BA157=1)</formula>
    </cfRule>
  </conditionalFormatting>
  <conditionalFormatting sqref="J157:M157">
    <cfRule type="expression" dxfId="6589" priority="65">
      <formula>OR(F157=2,F157=3)</formula>
    </cfRule>
  </conditionalFormatting>
  <conditionalFormatting sqref="I158:P158">
    <cfRule type="expression" dxfId="6588" priority="64">
      <formula>OR(F157=2,F157=3)</formula>
    </cfRule>
  </conditionalFormatting>
  <conditionalFormatting sqref="Z160:AM160">
    <cfRule type="expression" dxfId="6587" priority="63">
      <formula>AND(Z160="",BA159=1)</formula>
    </cfRule>
  </conditionalFormatting>
  <conditionalFormatting sqref="J159:M159">
    <cfRule type="expression" dxfId="6586" priority="62">
      <formula>OR(F159=2,F159=3)</formula>
    </cfRule>
  </conditionalFormatting>
  <conditionalFormatting sqref="I160:P160">
    <cfRule type="expression" dxfId="6585" priority="61">
      <formula>OR(F159=2,F159=3)</formula>
    </cfRule>
  </conditionalFormatting>
  <conditionalFormatting sqref="Z162:AM162">
    <cfRule type="expression" dxfId="6584" priority="60">
      <formula>AND(Z162="",BA161=1)</formula>
    </cfRule>
  </conditionalFormatting>
  <conditionalFormatting sqref="J161:M161">
    <cfRule type="expression" dxfId="6583" priority="59">
      <formula>OR(F161=2,F161=3)</formula>
    </cfRule>
  </conditionalFormatting>
  <conditionalFormatting sqref="I162:P162">
    <cfRule type="expression" dxfId="6582" priority="58">
      <formula>OR(F161=2,F161=3)</formula>
    </cfRule>
  </conditionalFormatting>
  <conditionalFormatting sqref="Z164:AM164">
    <cfRule type="expression" dxfId="6581" priority="57">
      <formula>AND(Z164="",BA163=1)</formula>
    </cfRule>
  </conditionalFormatting>
  <conditionalFormatting sqref="J163:M163">
    <cfRule type="expression" dxfId="6580" priority="56">
      <formula>OR(F163=2,F163=3)</formula>
    </cfRule>
  </conditionalFormatting>
  <conditionalFormatting sqref="I164:P164">
    <cfRule type="expression" dxfId="6579" priority="55">
      <formula>OR(F163=2,F163=3)</formula>
    </cfRule>
  </conditionalFormatting>
  <conditionalFormatting sqref="Z166:AM166">
    <cfRule type="expression" dxfId="6578" priority="54">
      <formula>AND(Z166="",BA165=1)</formula>
    </cfRule>
  </conditionalFormatting>
  <conditionalFormatting sqref="J165:M165">
    <cfRule type="expression" dxfId="6577" priority="53">
      <formula>OR(F165=2,F165=3)</formula>
    </cfRule>
  </conditionalFormatting>
  <conditionalFormatting sqref="I166:P166">
    <cfRule type="expression" dxfId="6576" priority="52">
      <formula>OR(F165=2,F165=3)</formula>
    </cfRule>
  </conditionalFormatting>
  <conditionalFormatting sqref="Z168:AM168">
    <cfRule type="expression" dxfId="6575" priority="51">
      <formula>AND(Z168="",BA167=1)</formula>
    </cfRule>
  </conditionalFormatting>
  <conditionalFormatting sqref="J167:M167">
    <cfRule type="expression" dxfId="6574" priority="50">
      <formula>OR(F167=2,F167=3)</formula>
    </cfRule>
  </conditionalFormatting>
  <conditionalFormatting sqref="I168:P168">
    <cfRule type="expression" dxfId="6573" priority="49">
      <formula>OR(F167=2,F167=3)</formula>
    </cfRule>
  </conditionalFormatting>
  <conditionalFormatting sqref="Z170:AM170">
    <cfRule type="expression" dxfId="6572" priority="48">
      <formula>AND(Z170="",BA169=1)</formula>
    </cfRule>
  </conditionalFormatting>
  <conditionalFormatting sqref="J169:M169">
    <cfRule type="expression" dxfId="6571" priority="47">
      <formula>OR(F169=2,F169=3)</formula>
    </cfRule>
  </conditionalFormatting>
  <conditionalFormatting sqref="I170:P170">
    <cfRule type="expression" dxfId="6570" priority="46">
      <formula>OR(F169=2,F169=3)</formula>
    </cfRule>
  </conditionalFormatting>
  <conditionalFormatting sqref="Z56:AM56">
    <cfRule type="expression" dxfId="6569" priority="45">
      <formula>AND(Z56="",BA55=1)</formula>
    </cfRule>
  </conditionalFormatting>
  <conditionalFormatting sqref="J55:M55">
    <cfRule type="expression" dxfId="6568" priority="44">
      <formula>OR(F55=2,F55=3)</formula>
    </cfRule>
  </conditionalFormatting>
  <conditionalFormatting sqref="I56:P56">
    <cfRule type="expression" dxfId="6567" priority="43">
      <formula>OR(F55=2,F55=3)</formula>
    </cfRule>
  </conditionalFormatting>
  <conditionalFormatting sqref="Z58:AM58">
    <cfRule type="expression" dxfId="6566" priority="42">
      <formula>AND(Z58="",BA57=1)</formula>
    </cfRule>
  </conditionalFormatting>
  <conditionalFormatting sqref="J57:M57">
    <cfRule type="expression" dxfId="6565" priority="41">
      <formula>OR(F57=2,F57=3)</formula>
    </cfRule>
  </conditionalFormatting>
  <conditionalFormatting sqref="I58:P58">
    <cfRule type="expression" dxfId="6564" priority="40">
      <formula>OR(F57=2,F57=3)</formula>
    </cfRule>
  </conditionalFormatting>
  <conditionalFormatting sqref="Z60:AM60">
    <cfRule type="expression" dxfId="6563" priority="39">
      <formula>AND(Z60="",BA59=1)</formula>
    </cfRule>
  </conditionalFormatting>
  <conditionalFormatting sqref="J59:M59">
    <cfRule type="expression" dxfId="6562" priority="38">
      <formula>OR(F59=2,F59=3)</formula>
    </cfRule>
  </conditionalFormatting>
  <conditionalFormatting sqref="I60:P60">
    <cfRule type="expression" dxfId="6561" priority="37">
      <formula>OR(F59=2,F59=3)</formula>
    </cfRule>
  </conditionalFormatting>
  <conditionalFormatting sqref="Z62:AM62">
    <cfRule type="expression" dxfId="6560" priority="36">
      <formula>AND(Z62="",BA61=1)</formula>
    </cfRule>
  </conditionalFormatting>
  <conditionalFormatting sqref="J61:M61">
    <cfRule type="expression" dxfId="6559" priority="35">
      <formula>OR(F61=2,F61=3)</formula>
    </cfRule>
  </conditionalFormatting>
  <conditionalFormatting sqref="I62:P62">
    <cfRule type="expression" dxfId="6558" priority="34">
      <formula>OR(F61=2,F61=3)</formula>
    </cfRule>
  </conditionalFormatting>
  <conditionalFormatting sqref="Z64:AM64">
    <cfRule type="expression" dxfId="6557" priority="33">
      <formula>AND(Z64="",BA63=1)</formula>
    </cfRule>
  </conditionalFormatting>
  <conditionalFormatting sqref="J63:M63">
    <cfRule type="expression" dxfId="6556" priority="32">
      <formula>OR(F63=2,F63=3)</formula>
    </cfRule>
  </conditionalFormatting>
  <conditionalFormatting sqref="I64:P64">
    <cfRule type="expression" dxfId="6555" priority="31">
      <formula>OR(F63=2,F63=3)</formula>
    </cfRule>
  </conditionalFormatting>
  <conditionalFormatting sqref="Z66:AM66">
    <cfRule type="expression" dxfId="6554" priority="30">
      <formula>AND(Z66="",BA65=1)</formula>
    </cfRule>
  </conditionalFormatting>
  <conditionalFormatting sqref="J65:M65">
    <cfRule type="expression" dxfId="6553" priority="29">
      <formula>OR(F65=2,F65=3)</formula>
    </cfRule>
  </conditionalFormatting>
  <conditionalFormatting sqref="I66:P66">
    <cfRule type="expression" dxfId="6552" priority="28">
      <formula>OR(F65=2,F65=3)</formula>
    </cfRule>
  </conditionalFormatting>
  <conditionalFormatting sqref="Z68:AM68">
    <cfRule type="expression" dxfId="6551" priority="27">
      <formula>AND(Z68="",BA67=1)</formula>
    </cfRule>
  </conditionalFormatting>
  <conditionalFormatting sqref="J67:M67">
    <cfRule type="expression" dxfId="6550" priority="26">
      <formula>OR(F67=2,F67=3)</formula>
    </cfRule>
  </conditionalFormatting>
  <conditionalFormatting sqref="I68:P68">
    <cfRule type="expression" dxfId="6549" priority="25">
      <formula>OR(F67=2,F67=3)</formula>
    </cfRule>
  </conditionalFormatting>
  <conditionalFormatting sqref="Z70:AM70">
    <cfRule type="expression" dxfId="6548" priority="24">
      <formula>AND(Z70="",BA69=1)</formula>
    </cfRule>
  </conditionalFormatting>
  <conditionalFormatting sqref="J69:M69">
    <cfRule type="expression" dxfId="6547" priority="23">
      <formula>OR(F69=2,F69=3)</formula>
    </cfRule>
  </conditionalFormatting>
  <conditionalFormatting sqref="I70:P70">
    <cfRule type="expression" dxfId="6546" priority="22">
      <formula>OR(F69=2,F69=3)</formula>
    </cfRule>
  </conditionalFormatting>
  <conditionalFormatting sqref="Z72:AM72">
    <cfRule type="expression" dxfId="6545" priority="21">
      <formula>AND(Z72="",BA71=1)</formula>
    </cfRule>
  </conditionalFormatting>
  <conditionalFormatting sqref="J71:M71">
    <cfRule type="expression" dxfId="6544" priority="20">
      <formula>OR(F71=2,F71=3)</formula>
    </cfRule>
  </conditionalFormatting>
  <conditionalFormatting sqref="I72:P72">
    <cfRule type="expression" dxfId="6543" priority="19">
      <formula>OR(F71=2,F71=3)</formula>
    </cfRule>
  </conditionalFormatting>
  <conditionalFormatting sqref="Z74:AM74">
    <cfRule type="expression" dxfId="6542" priority="18">
      <formula>AND(Z74="",BA73=1)</formula>
    </cfRule>
  </conditionalFormatting>
  <conditionalFormatting sqref="J73:M73">
    <cfRule type="expression" dxfId="6541" priority="17">
      <formula>OR(F73=2,F73=3)</formula>
    </cfRule>
  </conditionalFormatting>
  <conditionalFormatting sqref="I74:P74">
    <cfRule type="expression" dxfId="6540" priority="16">
      <formula>OR(F73=2,F73=3)</formula>
    </cfRule>
  </conditionalFormatting>
  <conditionalFormatting sqref="Z76:AM76">
    <cfRule type="expression" dxfId="6539" priority="15">
      <formula>AND(Z76="",BA75=1)</formula>
    </cfRule>
  </conditionalFormatting>
  <conditionalFormatting sqref="J75:M75">
    <cfRule type="expression" dxfId="6538" priority="14">
      <formula>OR(F75=2,F75=3)</formula>
    </cfRule>
  </conditionalFormatting>
  <conditionalFormatting sqref="I76:P76">
    <cfRule type="expression" dxfId="6537" priority="13">
      <formula>OR(F75=2,F75=3)</formula>
    </cfRule>
  </conditionalFormatting>
  <conditionalFormatting sqref="Z78:AM78">
    <cfRule type="expression" dxfId="6536" priority="12">
      <formula>AND(Z78="",BA77=1)</formula>
    </cfRule>
  </conditionalFormatting>
  <conditionalFormatting sqref="J77:M77">
    <cfRule type="expression" dxfId="6535" priority="11">
      <formula>OR(F77=2,F77=3)</formula>
    </cfRule>
  </conditionalFormatting>
  <conditionalFormatting sqref="I78:P78">
    <cfRule type="expression" dxfId="6534" priority="10">
      <formula>OR(F77=2,F77=3)</formula>
    </cfRule>
  </conditionalFormatting>
  <conditionalFormatting sqref="Z80:AM80">
    <cfRule type="expression" dxfId="6533" priority="9">
      <formula>AND(Z80="",BA79=1)</formula>
    </cfRule>
  </conditionalFormatting>
  <conditionalFormatting sqref="J79:M79">
    <cfRule type="expression" dxfId="6532" priority="8">
      <formula>OR(F79=2,F79=3)</formula>
    </cfRule>
  </conditionalFormatting>
  <conditionalFormatting sqref="I80:P80">
    <cfRule type="expression" dxfId="6531" priority="7">
      <formula>OR(F79=2,F79=3)</formula>
    </cfRule>
  </conditionalFormatting>
  <conditionalFormatting sqref="Z82:AM82">
    <cfRule type="expression" dxfId="6530" priority="6">
      <formula>AND(Z82="",BA81=1)</formula>
    </cfRule>
  </conditionalFormatting>
  <conditionalFormatting sqref="J81:M81">
    <cfRule type="expression" dxfId="6529" priority="5">
      <formula>OR(F81=2,F81=3)</formula>
    </cfRule>
  </conditionalFormatting>
  <conditionalFormatting sqref="I82:P82">
    <cfRule type="expression" dxfId="6528" priority="4">
      <formula>OR(F81=2,F81=3)</formula>
    </cfRule>
  </conditionalFormatting>
  <conditionalFormatting sqref="Z84:AM84">
    <cfRule type="expression" dxfId="6527" priority="3">
      <formula>AND(Z84="",BA83=1)</formula>
    </cfRule>
  </conditionalFormatting>
  <conditionalFormatting sqref="J83:M83">
    <cfRule type="expression" dxfId="6526" priority="2">
      <formula>OR(F83=2,F83=3)</formula>
    </cfRule>
  </conditionalFormatting>
  <conditionalFormatting sqref="I84:P84">
    <cfRule type="expression" dxfId="6525" priority="1">
      <formula>OR(F83=2,F83=3)</formula>
    </cfRule>
  </conditionalFormatting>
  <dataValidations xWindow="155" yWindow="327"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6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6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6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600-000003000000}"/>
    <dataValidation type="whole" imeMode="off" allowBlank="1" showInputMessage="1" showErrorMessage="1" error="1~31までの数字をご入力ください。" sqref="B141:C170 B12:C41 B184:C213 B98:C127 B55:C84" xr:uid="{00000000-0002-0000-06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6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6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6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6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6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xWindow="155" yWindow="327"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600-00000A000000}">
          <x14:formula1>
            <xm:f>目的リスト!$A:$A</xm:f>
          </x14:formula1>
          <xm:sqref>I13:P13 I185:P185 I99:P99 I142:P142 I56:P56 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2</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00201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00202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00203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00204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00205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00206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00207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00208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00209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00210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00211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00212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00213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00214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00215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00216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00217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00218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00219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00220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00221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00222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00223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00224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00225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00226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00227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00228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00229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00230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00231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00232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00233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00234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00235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00236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00237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00238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00239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00240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00241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00242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00243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00244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00245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00246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00247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00248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00249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00250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00251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00252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00253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00254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00255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00256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00257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00258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00259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00260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00261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00262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00263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00264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00265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00266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00267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00268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00269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00270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00271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00272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00273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00274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00275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6524" priority="225">
      <formula>AND(Z13="",BA12=1)</formula>
    </cfRule>
  </conditionalFormatting>
  <conditionalFormatting sqref="J12:M12">
    <cfRule type="expression" dxfId="6523" priority="224">
      <formula>OR(F12=2,F12=3)</formula>
    </cfRule>
  </conditionalFormatting>
  <conditionalFormatting sqref="I13:P13">
    <cfRule type="expression" dxfId="6522" priority="223">
      <formula>OR(F12=2,F12=3)</formula>
    </cfRule>
  </conditionalFormatting>
  <conditionalFormatting sqref="Z15:AM15">
    <cfRule type="expression" dxfId="6521" priority="222">
      <formula>AND(Z15="",BA14=1)</formula>
    </cfRule>
  </conditionalFormatting>
  <conditionalFormatting sqref="J14:M14">
    <cfRule type="expression" dxfId="6520" priority="221">
      <formula>OR(F14=2,F14=3)</formula>
    </cfRule>
  </conditionalFormatting>
  <conditionalFormatting sqref="I15:P15">
    <cfRule type="expression" dxfId="6519" priority="220">
      <formula>OR(F14=2,F14=3)</formula>
    </cfRule>
  </conditionalFormatting>
  <conditionalFormatting sqref="Z17:AM17">
    <cfRule type="expression" dxfId="6518" priority="219">
      <formula>AND(Z17="",BA16=1)</formula>
    </cfRule>
  </conditionalFormatting>
  <conditionalFormatting sqref="J16:M16">
    <cfRule type="expression" dxfId="6517" priority="218">
      <formula>OR(F16=2,F16=3)</formula>
    </cfRule>
  </conditionalFormatting>
  <conditionalFormatting sqref="I17:P17">
    <cfRule type="expression" dxfId="6516" priority="217">
      <formula>OR(F16=2,F16=3)</formula>
    </cfRule>
  </conditionalFormatting>
  <conditionalFormatting sqref="Z19:AM19">
    <cfRule type="expression" dxfId="6515" priority="216">
      <formula>AND(Z19="",BA18=1)</formula>
    </cfRule>
  </conditionalFormatting>
  <conditionalFormatting sqref="J18:M18">
    <cfRule type="expression" dxfId="6514" priority="215">
      <formula>OR(F18=2,F18=3)</formula>
    </cfRule>
  </conditionalFormatting>
  <conditionalFormatting sqref="I19:P19">
    <cfRule type="expression" dxfId="6513" priority="214">
      <formula>OR(F18=2,F18=3)</formula>
    </cfRule>
  </conditionalFormatting>
  <conditionalFormatting sqref="Z21:AM21">
    <cfRule type="expression" dxfId="6512" priority="213">
      <formula>AND(Z21="",BA20=1)</formula>
    </cfRule>
  </conditionalFormatting>
  <conditionalFormatting sqref="J20:M20">
    <cfRule type="expression" dxfId="6511" priority="212">
      <formula>OR(F20=2,F20=3)</formula>
    </cfRule>
  </conditionalFormatting>
  <conditionalFormatting sqref="I21:P21">
    <cfRule type="expression" dxfId="6510" priority="211">
      <formula>OR(F20=2,F20=3)</formula>
    </cfRule>
  </conditionalFormatting>
  <conditionalFormatting sqref="Z23:AM23">
    <cfRule type="expression" dxfId="6509" priority="210">
      <formula>AND(Z23="",BA22=1)</formula>
    </cfRule>
  </conditionalFormatting>
  <conditionalFormatting sqref="J22:M22">
    <cfRule type="expression" dxfId="6508" priority="209">
      <formula>OR(F22=2,F22=3)</formula>
    </cfRule>
  </conditionalFormatting>
  <conditionalFormatting sqref="I23:P23">
    <cfRule type="expression" dxfId="6507" priority="208">
      <formula>OR(F22=2,F22=3)</formula>
    </cfRule>
  </conditionalFormatting>
  <conditionalFormatting sqref="Z25:AM25">
    <cfRule type="expression" dxfId="6506" priority="207">
      <formula>AND(Z25="",BA24=1)</formula>
    </cfRule>
  </conditionalFormatting>
  <conditionalFormatting sqref="J24:M24">
    <cfRule type="expression" dxfId="6505" priority="206">
      <formula>OR(F24=2,F24=3)</formula>
    </cfRule>
  </conditionalFormatting>
  <conditionalFormatting sqref="I25:P25">
    <cfRule type="expression" dxfId="6504" priority="205">
      <formula>OR(F24=2,F24=3)</formula>
    </cfRule>
  </conditionalFormatting>
  <conditionalFormatting sqref="Z27:AM27">
    <cfRule type="expression" dxfId="6503" priority="204">
      <formula>AND(Z27="",BA26=1)</formula>
    </cfRule>
  </conditionalFormatting>
  <conditionalFormatting sqref="J26:M26">
    <cfRule type="expression" dxfId="6502" priority="203">
      <formula>OR(F26=2,F26=3)</formula>
    </cfRule>
  </conditionalFormatting>
  <conditionalFormatting sqref="I27:P27">
    <cfRule type="expression" dxfId="6501" priority="202">
      <formula>OR(F26=2,F26=3)</formula>
    </cfRule>
  </conditionalFormatting>
  <conditionalFormatting sqref="Z29:AM29">
    <cfRule type="expression" dxfId="6500" priority="201">
      <formula>AND(Z29="",BA28=1)</formula>
    </cfRule>
  </conditionalFormatting>
  <conditionalFormatting sqref="J28:M28">
    <cfRule type="expression" dxfId="6499" priority="200">
      <formula>OR(F28=2,F28=3)</formula>
    </cfRule>
  </conditionalFormatting>
  <conditionalFormatting sqref="I29:P29">
    <cfRule type="expression" dxfId="6498" priority="199">
      <formula>OR(F28=2,F28=3)</formula>
    </cfRule>
  </conditionalFormatting>
  <conditionalFormatting sqref="Z31:AM31">
    <cfRule type="expression" dxfId="6497" priority="198">
      <formula>AND(Z31="",BA30=1)</formula>
    </cfRule>
  </conditionalFormatting>
  <conditionalFormatting sqref="J30:M30">
    <cfRule type="expression" dxfId="6496" priority="197">
      <formula>OR(F30=2,F30=3)</formula>
    </cfRule>
  </conditionalFormatting>
  <conditionalFormatting sqref="I31:P31">
    <cfRule type="expression" dxfId="6495" priority="196">
      <formula>OR(F30=2,F30=3)</formula>
    </cfRule>
  </conditionalFormatting>
  <conditionalFormatting sqref="Z33:AM33">
    <cfRule type="expression" dxfId="6494" priority="195">
      <formula>AND(Z33="",BA32=1)</formula>
    </cfRule>
  </conditionalFormatting>
  <conditionalFormatting sqref="J32:M32">
    <cfRule type="expression" dxfId="6493" priority="194">
      <formula>OR(F32=2,F32=3)</formula>
    </cfRule>
  </conditionalFormatting>
  <conditionalFormatting sqref="I33:P33">
    <cfRule type="expression" dxfId="6492" priority="193">
      <formula>OR(F32=2,F32=3)</formula>
    </cfRule>
  </conditionalFormatting>
  <conditionalFormatting sqref="Z35:AM35">
    <cfRule type="expression" dxfId="6491" priority="192">
      <formula>AND(Z35="",BA34=1)</formula>
    </cfRule>
  </conditionalFormatting>
  <conditionalFormatting sqref="J34:M34">
    <cfRule type="expression" dxfId="6490" priority="191">
      <formula>OR(F34=2,F34=3)</formula>
    </cfRule>
  </conditionalFormatting>
  <conditionalFormatting sqref="I35:P35">
    <cfRule type="expression" dxfId="6489" priority="190">
      <formula>OR(F34=2,F34=3)</formula>
    </cfRule>
  </conditionalFormatting>
  <conditionalFormatting sqref="Z37:AM37">
    <cfRule type="expression" dxfId="6488" priority="189">
      <formula>AND(Z37="",BA36=1)</formula>
    </cfRule>
  </conditionalFormatting>
  <conditionalFormatting sqref="J36:M36">
    <cfRule type="expression" dxfId="6487" priority="188">
      <formula>OR(F36=2,F36=3)</formula>
    </cfRule>
  </conditionalFormatting>
  <conditionalFormatting sqref="I37:P37">
    <cfRule type="expression" dxfId="6486" priority="187">
      <formula>OR(F36=2,F36=3)</formula>
    </cfRule>
  </conditionalFormatting>
  <conditionalFormatting sqref="Z39:AM39">
    <cfRule type="expression" dxfId="6485" priority="186">
      <formula>AND(Z39="",BA38=1)</formula>
    </cfRule>
  </conditionalFormatting>
  <conditionalFormatting sqref="J38:M38">
    <cfRule type="expression" dxfId="6484" priority="185">
      <formula>OR(F38=2,F38=3)</formula>
    </cfRule>
  </conditionalFormatting>
  <conditionalFormatting sqref="I39:P39">
    <cfRule type="expression" dxfId="6483" priority="184">
      <formula>OR(F38=2,F38=3)</formula>
    </cfRule>
  </conditionalFormatting>
  <conditionalFormatting sqref="Z41:AM41">
    <cfRule type="expression" dxfId="6482" priority="183">
      <formula>AND(Z41="",BA40=1)</formula>
    </cfRule>
  </conditionalFormatting>
  <conditionalFormatting sqref="J40:M40">
    <cfRule type="expression" dxfId="6481" priority="182">
      <formula>OR(F40=2,F40=3)</formula>
    </cfRule>
  </conditionalFormatting>
  <conditionalFormatting sqref="I41:P41">
    <cfRule type="expression" dxfId="6480" priority="181">
      <formula>OR(F40=2,F40=3)</formula>
    </cfRule>
  </conditionalFormatting>
  <conditionalFormatting sqref="Z185:AM185">
    <cfRule type="expression" dxfId="6479" priority="180">
      <formula>AND(Z185="",BA184=1)</formula>
    </cfRule>
  </conditionalFormatting>
  <conditionalFormatting sqref="J184:M184">
    <cfRule type="expression" dxfId="6478" priority="179">
      <formula>OR(F184=2,F184=3)</formula>
    </cfRule>
  </conditionalFormatting>
  <conditionalFormatting sqref="I185:P185">
    <cfRule type="expression" dxfId="6477" priority="178">
      <formula>OR(F184=2,F184=3)</formula>
    </cfRule>
  </conditionalFormatting>
  <conditionalFormatting sqref="Z187:AM187">
    <cfRule type="expression" dxfId="6476" priority="177">
      <formula>AND(Z187="",BA186=1)</formula>
    </cfRule>
  </conditionalFormatting>
  <conditionalFormatting sqref="J186:M186">
    <cfRule type="expression" dxfId="6475" priority="176">
      <formula>OR(F186=2,F186=3)</formula>
    </cfRule>
  </conditionalFormatting>
  <conditionalFormatting sqref="I187:P187">
    <cfRule type="expression" dxfId="6474" priority="175">
      <formula>OR(F186=2,F186=3)</formula>
    </cfRule>
  </conditionalFormatting>
  <conditionalFormatting sqref="Z189:AM189">
    <cfRule type="expression" dxfId="6473" priority="174">
      <formula>AND(Z189="",BA188=1)</formula>
    </cfRule>
  </conditionalFormatting>
  <conditionalFormatting sqref="J188:M188">
    <cfRule type="expression" dxfId="6472" priority="173">
      <formula>OR(F188=2,F188=3)</formula>
    </cfRule>
  </conditionalFormatting>
  <conditionalFormatting sqref="I189:P189">
    <cfRule type="expression" dxfId="6471" priority="172">
      <formula>OR(F188=2,F188=3)</formula>
    </cfRule>
  </conditionalFormatting>
  <conditionalFormatting sqref="Z191:AM191">
    <cfRule type="expression" dxfId="6470" priority="171">
      <formula>AND(Z191="",BA190=1)</formula>
    </cfRule>
  </conditionalFormatting>
  <conditionalFormatting sqref="J190:M190">
    <cfRule type="expression" dxfId="6469" priority="170">
      <formula>OR(F190=2,F190=3)</formula>
    </cfRule>
  </conditionalFormatting>
  <conditionalFormatting sqref="I191:P191">
    <cfRule type="expression" dxfId="6468" priority="169">
      <formula>OR(F190=2,F190=3)</formula>
    </cfRule>
  </conditionalFormatting>
  <conditionalFormatting sqref="Z193:AM193">
    <cfRule type="expression" dxfId="6467" priority="168">
      <formula>AND(Z193="",BA192=1)</formula>
    </cfRule>
  </conditionalFormatting>
  <conditionalFormatting sqref="J192:M192">
    <cfRule type="expression" dxfId="6466" priority="167">
      <formula>OR(F192=2,F192=3)</formula>
    </cfRule>
  </conditionalFormatting>
  <conditionalFormatting sqref="I193:P193">
    <cfRule type="expression" dxfId="6465" priority="166">
      <formula>OR(F192=2,F192=3)</formula>
    </cfRule>
  </conditionalFormatting>
  <conditionalFormatting sqref="Z195:AM195">
    <cfRule type="expression" dxfId="6464" priority="165">
      <formula>AND(Z195="",BA194=1)</formula>
    </cfRule>
  </conditionalFormatting>
  <conditionalFormatting sqref="J194:M194">
    <cfRule type="expression" dxfId="6463" priority="164">
      <formula>OR(F194=2,F194=3)</formula>
    </cfRule>
  </conditionalFormatting>
  <conditionalFormatting sqref="I195:P195">
    <cfRule type="expression" dxfId="6462" priority="163">
      <formula>OR(F194=2,F194=3)</formula>
    </cfRule>
  </conditionalFormatting>
  <conditionalFormatting sqref="Z197:AM197">
    <cfRule type="expression" dxfId="6461" priority="162">
      <formula>AND(Z197="",BA196=1)</formula>
    </cfRule>
  </conditionalFormatting>
  <conditionalFormatting sqref="J196:M196">
    <cfRule type="expression" dxfId="6460" priority="161">
      <formula>OR(F196=2,F196=3)</formula>
    </cfRule>
  </conditionalFormatting>
  <conditionalFormatting sqref="I197:P197">
    <cfRule type="expression" dxfId="6459" priority="160">
      <formula>OR(F196=2,F196=3)</formula>
    </cfRule>
  </conditionalFormatting>
  <conditionalFormatting sqref="Z199:AM199">
    <cfRule type="expression" dxfId="6458" priority="159">
      <formula>AND(Z199="",BA198=1)</formula>
    </cfRule>
  </conditionalFormatting>
  <conditionalFormatting sqref="J198:M198">
    <cfRule type="expression" dxfId="6457" priority="158">
      <formula>OR(F198=2,F198=3)</formula>
    </cfRule>
  </conditionalFormatting>
  <conditionalFormatting sqref="I199:P199">
    <cfRule type="expression" dxfId="6456" priority="157">
      <formula>OR(F198=2,F198=3)</formula>
    </cfRule>
  </conditionalFormatting>
  <conditionalFormatting sqref="Z201:AM201">
    <cfRule type="expression" dxfId="6455" priority="156">
      <formula>AND(Z201="",BA200=1)</formula>
    </cfRule>
  </conditionalFormatting>
  <conditionalFormatting sqref="J200:M200">
    <cfRule type="expression" dxfId="6454" priority="155">
      <formula>OR(F200=2,F200=3)</formula>
    </cfRule>
  </conditionalFormatting>
  <conditionalFormatting sqref="I201:P201">
    <cfRule type="expression" dxfId="6453" priority="154">
      <formula>OR(F200=2,F200=3)</formula>
    </cfRule>
  </conditionalFormatting>
  <conditionalFormatting sqref="Z203:AM203">
    <cfRule type="expression" dxfId="6452" priority="153">
      <formula>AND(Z203="",BA202=1)</formula>
    </cfRule>
  </conditionalFormatting>
  <conditionalFormatting sqref="J202:M202">
    <cfRule type="expression" dxfId="6451" priority="152">
      <formula>OR(F202=2,F202=3)</formula>
    </cfRule>
  </conditionalFormatting>
  <conditionalFormatting sqref="I203:P203">
    <cfRule type="expression" dxfId="6450" priority="151">
      <formula>OR(F202=2,F202=3)</formula>
    </cfRule>
  </conditionalFormatting>
  <conditionalFormatting sqref="Z205:AM205">
    <cfRule type="expression" dxfId="6449" priority="150">
      <formula>AND(Z205="",BA204=1)</formula>
    </cfRule>
  </conditionalFormatting>
  <conditionalFormatting sqref="J204:M204">
    <cfRule type="expression" dxfId="6448" priority="149">
      <formula>OR(F204=2,F204=3)</formula>
    </cfRule>
  </conditionalFormatting>
  <conditionalFormatting sqref="I205:P205">
    <cfRule type="expression" dxfId="6447" priority="148">
      <formula>OR(F204=2,F204=3)</formula>
    </cfRule>
  </conditionalFormatting>
  <conditionalFormatting sqref="Z207:AM207">
    <cfRule type="expression" dxfId="6446" priority="147">
      <formula>AND(Z207="",BA206=1)</formula>
    </cfRule>
  </conditionalFormatting>
  <conditionalFormatting sqref="J206:M206">
    <cfRule type="expression" dxfId="6445" priority="146">
      <formula>OR(F206=2,F206=3)</formula>
    </cfRule>
  </conditionalFormatting>
  <conditionalFormatting sqref="I207:P207">
    <cfRule type="expression" dxfId="6444" priority="145">
      <formula>OR(F206=2,F206=3)</formula>
    </cfRule>
  </conditionalFormatting>
  <conditionalFormatting sqref="Z209:AM209">
    <cfRule type="expression" dxfId="6443" priority="144">
      <formula>AND(Z209="",BA208=1)</formula>
    </cfRule>
  </conditionalFormatting>
  <conditionalFormatting sqref="J208:M208">
    <cfRule type="expression" dxfId="6442" priority="143">
      <formula>OR(F208=2,F208=3)</formula>
    </cfRule>
  </conditionalFormatting>
  <conditionalFormatting sqref="I209:P209">
    <cfRule type="expression" dxfId="6441" priority="142">
      <formula>OR(F208=2,F208=3)</formula>
    </cfRule>
  </conditionalFormatting>
  <conditionalFormatting sqref="Z211:AM211">
    <cfRule type="expression" dxfId="6440" priority="141">
      <formula>AND(Z211="",BA210=1)</formula>
    </cfRule>
  </conditionalFormatting>
  <conditionalFormatting sqref="J210:M210">
    <cfRule type="expression" dxfId="6439" priority="140">
      <formula>OR(F210=2,F210=3)</formula>
    </cfRule>
  </conditionalFormatting>
  <conditionalFormatting sqref="I211:P211">
    <cfRule type="expression" dxfId="6438" priority="139">
      <formula>OR(F210=2,F210=3)</formula>
    </cfRule>
  </conditionalFormatting>
  <conditionalFormatting sqref="Z213:AM213">
    <cfRule type="expression" dxfId="6437" priority="138">
      <formula>AND(Z213="",BA212=1)</formula>
    </cfRule>
  </conditionalFormatting>
  <conditionalFormatting sqref="J212:M212">
    <cfRule type="expression" dxfId="6436" priority="137">
      <formula>OR(F212=2,F212=3)</formula>
    </cfRule>
  </conditionalFormatting>
  <conditionalFormatting sqref="I213:P213">
    <cfRule type="expression" dxfId="6435" priority="136">
      <formula>OR(F212=2,F212=3)</formula>
    </cfRule>
  </conditionalFormatting>
  <conditionalFormatting sqref="Z99:AM99">
    <cfRule type="expression" dxfId="6434" priority="135">
      <formula>AND(Z99="",BA98=1)</formula>
    </cfRule>
  </conditionalFormatting>
  <conditionalFormatting sqref="J98:M98">
    <cfRule type="expression" dxfId="6433" priority="134">
      <formula>OR(F98=2,F98=3)</formula>
    </cfRule>
  </conditionalFormatting>
  <conditionalFormatting sqref="I99:P99">
    <cfRule type="expression" dxfId="6432" priority="133">
      <formula>OR(F98=2,F98=3)</formula>
    </cfRule>
  </conditionalFormatting>
  <conditionalFormatting sqref="Z101:AM101">
    <cfRule type="expression" dxfId="6431" priority="132">
      <formula>AND(Z101="",BA100=1)</formula>
    </cfRule>
  </conditionalFormatting>
  <conditionalFormatting sqref="J100:M100">
    <cfRule type="expression" dxfId="6430" priority="131">
      <formula>OR(F100=2,F100=3)</formula>
    </cfRule>
  </conditionalFormatting>
  <conditionalFormatting sqref="I101:P101">
    <cfRule type="expression" dxfId="6429" priority="130">
      <formula>OR(F100=2,F100=3)</formula>
    </cfRule>
  </conditionalFormatting>
  <conditionalFormatting sqref="Z103:AM103">
    <cfRule type="expression" dxfId="6428" priority="129">
      <formula>AND(Z103="",BA102=1)</formula>
    </cfRule>
  </conditionalFormatting>
  <conditionalFormatting sqref="J102:M102">
    <cfRule type="expression" dxfId="6427" priority="128">
      <formula>OR(F102=2,F102=3)</formula>
    </cfRule>
  </conditionalFormatting>
  <conditionalFormatting sqref="I103:P103">
    <cfRule type="expression" dxfId="6426" priority="127">
      <formula>OR(F102=2,F102=3)</formula>
    </cfRule>
  </conditionalFormatting>
  <conditionalFormatting sqref="Z105:AM105">
    <cfRule type="expression" dxfId="6425" priority="126">
      <formula>AND(Z105="",BA104=1)</formula>
    </cfRule>
  </conditionalFormatting>
  <conditionalFormatting sqref="J104:M104">
    <cfRule type="expression" dxfId="6424" priority="125">
      <formula>OR(F104=2,F104=3)</formula>
    </cfRule>
  </conditionalFormatting>
  <conditionalFormatting sqref="I105:P105">
    <cfRule type="expression" dxfId="6423" priority="124">
      <formula>OR(F104=2,F104=3)</formula>
    </cfRule>
  </conditionalFormatting>
  <conditionalFormatting sqref="Z107:AM107">
    <cfRule type="expression" dxfId="6422" priority="123">
      <formula>AND(Z107="",BA106=1)</formula>
    </cfRule>
  </conditionalFormatting>
  <conditionalFormatting sqref="J106:M106">
    <cfRule type="expression" dxfId="6421" priority="122">
      <formula>OR(F106=2,F106=3)</formula>
    </cfRule>
  </conditionalFormatting>
  <conditionalFormatting sqref="I107:P107">
    <cfRule type="expression" dxfId="6420" priority="121">
      <formula>OR(F106=2,F106=3)</formula>
    </cfRule>
  </conditionalFormatting>
  <conditionalFormatting sqref="Z109:AM109">
    <cfRule type="expression" dxfId="6419" priority="120">
      <formula>AND(Z109="",BA108=1)</formula>
    </cfRule>
  </conditionalFormatting>
  <conditionalFormatting sqref="J108:M108">
    <cfRule type="expression" dxfId="6418" priority="119">
      <formula>OR(F108=2,F108=3)</formula>
    </cfRule>
  </conditionalFormatting>
  <conditionalFormatting sqref="I109:P109">
    <cfRule type="expression" dxfId="6417" priority="118">
      <formula>OR(F108=2,F108=3)</formula>
    </cfRule>
  </conditionalFormatting>
  <conditionalFormatting sqref="Z111:AM111">
    <cfRule type="expression" dxfId="6416" priority="117">
      <formula>AND(Z111="",BA110=1)</formula>
    </cfRule>
  </conditionalFormatting>
  <conditionalFormatting sqref="J110:M110">
    <cfRule type="expression" dxfId="6415" priority="116">
      <formula>OR(F110=2,F110=3)</formula>
    </cfRule>
  </conditionalFormatting>
  <conditionalFormatting sqref="I111:P111">
    <cfRule type="expression" dxfId="6414" priority="115">
      <formula>OR(F110=2,F110=3)</formula>
    </cfRule>
  </conditionalFormatting>
  <conditionalFormatting sqref="Z113:AM113">
    <cfRule type="expression" dxfId="6413" priority="114">
      <formula>AND(Z113="",BA112=1)</formula>
    </cfRule>
  </conditionalFormatting>
  <conditionalFormatting sqref="J112:M112">
    <cfRule type="expression" dxfId="6412" priority="113">
      <formula>OR(F112=2,F112=3)</formula>
    </cfRule>
  </conditionalFormatting>
  <conditionalFormatting sqref="I113:P113">
    <cfRule type="expression" dxfId="6411" priority="112">
      <formula>OR(F112=2,F112=3)</formula>
    </cfRule>
  </conditionalFormatting>
  <conditionalFormatting sqref="Z115:AM115">
    <cfRule type="expression" dxfId="6410" priority="111">
      <formula>AND(Z115="",BA114=1)</formula>
    </cfRule>
  </conditionalFormatting>
  <conditionalFormatting sqref="J114:M114">
    <cfRule type="expression" dxfId="6409" priority="110">
      <formula>OR(F114=2,F114=3)</formula>
    </cfRule>
  </conditionalFormatting>
  <conditionalFormatting sqref="I115:P115">
    <cfRule type="expression" dxfId="6408" priority="109">
      <formula>OR(F114=2,F114=3)</formula>
    </cfRule>
  </conditionalFormatting>
  <conditionalFormatting sqref="Z117:AM117">
    <cfRule type="expression" dxfId="6407" priority="108">
      <formula>AND(Z117="",BA116=1)</formula>
    </cfRule>
  </conditionalFormatting>
  <conditionalFormatting sqref="J116:M116">
    <cfRule type="expression" dxfId="6406" priority="107">
      <formula>OR(F116=2,F116=3)</formula>
    </cfRule>
  </conditionalFormatting>
  <conditionalFormatting sqref="I117:P117">
    <cfRule type="expression" dxfId="6405" priority="106">
      <formula>OR(F116=2,F116=3)</formula>
    </cfRule>
  </conditionalFormatting>
  <conditionalFormatting sqref="Z119:AM119">
    <cfRule type="expression" dxfId="6404" priority="105">
      <formula>AND(Z119="",BA118=1)</formula>
    </cfRule>
  </conditionalFormatting>
  <conditionalFormatting sqref="J118:M118">
    <cfRule type="expression" dxfId="6403" priority="104">
      <formula>OR(F118=2,F118=3)</formula>
    </cfRule>
  </conditionalFormatting>
  <conditionalFormatting sqref="I119:P119">
    <cfRule type="expression" dxfId="6402" priority="103">
      <formula>OR(F118=2,F118=3)</formula>
    </cfRule>
  </conditionalFormatting>
  <conditionalFormatting sqref="Z121:AM121">
    <cfRule type="expression" dxfId="6401" priority="102">
      <formula>AND(Z121="",BA120=1)</formula>
    </cfRule>
  </conditionalFormatting>
  <conditionalFormatting sqref="J120:M120">
    <cfRule type="expression" dxfId="6400" priority="101">
      <formula>OR(F120=2,F120=3)</formula>
    </cfRule>
  </conditionalFormatting>
  <conditionalFormatting sqref="I121:P121">
    <cfRule type="expression" dxfId="6399" priority="100">
      <formula>OR(F120=2,F120=3)</formula>
    </cfRule>
  </conditionalFormatting>
  <conditionalFormatting sqref="Z123:AM123">
    <cfRule type="expression" dxfId="6398" priority="99">
      <formula>AND(Z123="",BA122=1)</formula>
    </cfRule>
  </conditionalFormatting>
  <conditionalFormatting sqref="J122:M122">
    <cfRule type="expression" dxfId="6397" priority="98">
      <formula>OR(F122=2,F122=3)</formula>
    </cfRule>
  </conditionalFormatting>
  <conditionalFormatting sqref="I123:P123">
    <cfRule type="expression" dxfId="6396" priority="97">
      <formula>OR(F122=2,F122=3)</formula>
    </cfRule>
  </conditionalFormatting>
  <conditionalFormatting sqref="Z125:AM125">
    <cfRule type="expression" dxfId="6395" priority="96">
      <formula>AND(Z125="",BA124=1)</formula>
    </cfRule>
  </conditionalFormatting>
  <conditionalFormatting sqref="J124:M124">
    <cfRule type="expression" dxfId="6394" priority="95">
      <formula>OR(F124=2,F124=3)</formula>
    </cfRule>
  </conditionalFormatting>
  <conditionalFormatting sqref="I125:P125">
    <cfRule type="expression" dxfId="6393" priority="94">
      <formula>OR(F124=2,F124=3)</formula>
    </cfRule>
  </conditionalFormatting>
  <conditionalFormatting sqref="Z127:AM127">
    <cfRule type="expression" dxfId="6392" priority="93">
      <formula>AND(Z127="",BA126=1)</formula>
    </cfRule>
  </conditionalFormatting>
  <conditionalFormatting sqref="J126:M126">
    <cfRule type="expression" dxfId="6391" priority="92">
      <formula>OR(F126=2,F126=3)</formula>
    </cfRule>
  </conditionalFormatting>
  <conditionalFormatting sqref="I127:P127">
    <cfRule type="expression" dxfId="6390" priority="91">
      <formula>OR(F126=2,F126=3)</formula>
    </cfRule>
  </conditionalFormatting>
  <conditionalFormatting sqref="Z142:AM142">
    <cfRule type="expression" dxfId="6389" priority="90">
      <formula>AND(Z142="",BA141=1)</formula>
    </cfRule>
  </conditionalFormatting>
  <conditionalFormatting sqref="J141:M141">
    <cfRule type="expression" dxfId="6388" priority="89">
      <formula>OR(F141=2,F141=3)</formula>
    </cfRule>
  </conditionalFormatting>
  <conditionalFormatting sqref="I142:P142">
    <cfRule type="expression" dxfId="6387" priority="88">
      <formula>OR(F141=2,F141=3)</formula>
    </cfRule>
  </conditionalFormatting>
  <conditionalFormatting sqref="Z144:AM144">
    <cfRule type="expression" dxfId="6386" priority="87">
      <formula>AND(Z144="",BA143=1)</formula>
    </cfRule>
  </conditionalFormatting>
  <conditionalFormatting sqref="J143:M143">
    <cfRule type="expression" dxfId="6385" priority="86">
      <formula>OR(F143=2,F143=3)</formula>
    </cfRule>
  </conditionalFormatting>
  <conditionalFormatting sqref="I144:P144">
    <cfRule type="expression" dxfId="6384" priority="85">
      <formula>OR(F143=2,F143=3)</formula>
    </cfRule>
  </conditionalFormatting>
  <conditionalFormatting sqref="Z146:AM146">
    <cfRule type="expression" dxfId="6383" priority="84">
      <formula>AND(Z146="",BA145=1)</formula>
    </cfRule>
  </conditionalFormatting>
  <conditionalFormatting sqref="J145:M145">
    <cfRule type="expression" dxfId="6382" priority="83">
      <formula>OR(F145=2,F145=3)</formula>
    </cfRule>
  </conditionalFormatting>
  <conditionalFormatting sqref="I146:P146">
    <cfRule type="expression" dxfId="6381" priority="82">
      <formula>OR(F145=2,F145=3)</formula>
    </cfRule>
  </conditionalFormatting>
  <conditionalFormatting sqref="Z148:AM148">
    <cfRule type="expression" dxfId="6380" priority="81">
      <formula>AND(Z148="",BA147=1)</formula>
    </cfRule>
  </conditionalFormatting>
  <conditionalFormatting sqref="J147:M147">
    <cfRule type="expression" dxfId="6379" priority="80">
      <formula>OR(F147=2,F147=3)</formula>
    </cfRule>
  </conditionalFormatting>
  <conditionalFormatting sqref="I148:P148">
    <cfRule type="expression" dxfId="6378" priority="79">
      <formula>OR(F147=2,F147=3)</formula>
    </cfRule>
  </conditionalFormatting>
  <conditionalFormatting sqref="Z150:AM150">
    <cfRule type="expression" dxfId="6377" priority="78">
      <formula>AND(Z150="",BA149=1)</formula>
    </cfRule>
  </conditionalFormatting>
  <conditionalFormatting sqref="J149:M149">
    <cfRule type="expression" dxfId="6376" priority="77">
      <formula>OR(F149=2,F149=3)</formula>
    </cfRule>
  </conditionalFormatting>
  <conditionalFormatting sqref="I150:P150">
    <cfRule type="expression" dxfId="6375" priority="76">
      <formula>OR(F149=2,F149=3)</formula>
    </cfRule>
  </conditionalFormatting>
  <conditionalFormatting sqref="Z152:AM152">
    <cfRule type="expression" dxfId="6374" priority="75">
      <formula>AND(Z152="",BA151=1)</formula>
    </cfRule>
  </conditionalFormatting>
  <conditionalFormatting sqref="J151:M151">
    <cfRule type="expression" dxfId="6373" priority="74">
      <formula>OR(F151=2,F151=3)</formula>
    </cfRule>
  </conditionalFormatting>
  <conditionalFormatting sqref="I152:P152">
    <cfRule type="expression" dxfId="6372" priority="73">
      <formula>OR(F151=2,F151=3)</formula>
    </cfRule>
  </conditionalFormatting>
  <conditionalFormatting sqref="Z154:AM154">
    <cfRule type="expression" dxfId="6371" priority="72">
      <formula>AND(Z154="",BA153=1)</formula>
    </cfRule>
  </conditionalFormatting>
  <conditionalFormatting sqref="J153:M153">
    <cfRule type="expression" dxfId="6370" priority="71">
      <formula>OR(F153=2,F153=3)</formula>
    </cfRule>
  </conditionalFormatting>
  <conditionalFormatting sqref="I154:P154">
    <cfRule type="expression" dxfId="6369" priority="70">
      <formula>OR(F153=2,F153=3)</formula>
    </cfRule>
  </conditionalFormatting>
  <conditionalFormatting sqref="Z156:AM156">
    <cfRule type="expression" dxfId="6368" priority="69">
      <formula>AND(Z156="",BA155=1)</formula>
    </cfRule>
  </conditionalFormatting>
  <conditionalFormatting sqref="J155:M155">
    <cfRule type="expression" dxfId="6367" priority="68">
      <formula>OR(F155=2,F155=3)</formula>
    </cfRule>
  </conditionalFormatting>
  <conditionalFormatting sqref="I156:P156">
    <cfRule type="expression" dxfId="6366" priority="67">
      <formula>OR(F155=2,F155=3)</formula>
    </cfRule>
  </conditionalFormatting>
  <conditionalFormatting sqref="Z158:AM158">
    <cfRule type="expression" dxfId="6365" priority="66">
      <formula>AND(Z158="",BA157=1)</formula>
    </cfRule>
  </conditionalFormatting>
  <conditionalFormatting sqref="J157:M157">
    <cfRule type="expression" dxfId="6364" priority="65">
      <formula>OR(F157=2,F157=3)</formula>
    </cfRule>
  </conditionalFormatting>
  <conditionalFormatting sqref="I158:P158">
    <cfRule type="expression" dxfId="6363" priority="64">
      <formula>OR(F157=2,F157=3)</formula>
    </cfRule>
  </conditionalFormatting>
  <conditionalFormatting sqref="Z160:AM160">
    <cfRule type="expression" dxfId="6362" priority="63">
      <formula>AND(Z160="",BA159=1)</formula>
    </cfRule>
  </conditionalFormatting>
  <conditionalFormatting sqref="J159:M159">
    <cfRule type="expression" dxfId="6361" priority="62">
      <formula>OR(F159=2,F159=3)</formula>
    </cfRule>
  </conditionalFormatting>
  <conditionalFormatting sqref="I160:P160">
    <cfRule type="expression" dxfId="6360" priority="61">
      <formula>OR(F159=2,F159=3)</formula>
    </cfRule>
  </conditionalFormatting>
  <conditionalFormatting sqref="Z162:AM162">
    <cfRule type="expression" dxfId="6359" priority="60">
      <formula>AND(Z162="",BA161=1)</formula>
    </cfRule>
  </conditionalFormatting>
  <conditionalFormatting sqref="J161:M161">
    <cfRule type="expression" dxfId="6358" priority="59">
      <formula>OR(F161=2,F161=3)</formula>
    </cfRule>
  </conditionalFormatting>
  <conditionalFormatting sqref="I162:P162">
    <cfRule type="expression" dxfId="6357" priority="58">
      <formula>OR(F161=2,F161=3)</formula>
    </cfRule>
  </conditionalFormatting>
  <conditionalFormatting sqref="Z164:AM164">
    <cfRule type="expression" dxfId="6356" priority="57">
      <formula>AND(Z164="",BA163=1)</formula>
    </cfRule>
  </conditionalFormatting>
  <conditionalFormatting sqref="J163:M163">
    <cfRule type="expression" dxfId="6355" priority="56">
      <formula>OR(F163=2,F163=3)</formula>
    </cfRule>
  </conditionalFormatting>
  <conditionalFormatting sqref="I164:P164">
    <cfRule type="expression" dxfId="6354" priority="55">
      <formula>OR(F163=2,F163=3)</formula>
    </cfRule>
  </conditionalFormatting>
  <conditionalFormatting sqref="Z166:AM166">
    <cfRule type="expression" dxfId="6353" priority="54">
      <formula>AND(Z166="",BA165=1)</formula>
    </cfRule>
  </conditionalFormatting>
  <conditionalFormatting sqref="J165:M165">
    <cfRule type="expression" dxfId="6352" priority="53">
      <formula>OR(F165=2,F165=3)</formula>
    </cfRule>
  </conditionalFormatting>
  <conditionalFormatting sqref="I166:P166">
    <cfRule type="expression" dxfId="6351" priority="52">
      <formula>OR(F165=2,F165=3)</formula>
    </cfRule>
  </conditionalFormatting>
  <conditionalFormatting sqref="Z168:AM168">
    <cfRule type="expression" dxfId="6350" priority="51">
      <formula>AND(Z168="",BA167=1)</formula>
    </cfRule>
  </conditionalFormatting>
  <conditionalFormatting sqref="J167:M167">
    <cfRule type="expression" dxfId="6349" priority="50">
      <formula>OR(F167=2,F167=3)</formula>
    </cfRule>
  </conditionalFormatting>
  <conditionalFormatting sqref="I168:P168">
    <cfRule type="expression" dxfId="6348" priority="49">
      <formula>OR(F167=2,F167=3)</formula>
    </cfRule>
  </conditionalFormatting>
  <conditionalFormatting sqref="Z170:AM170">
    <cfRule type="expression" dxfId="6347" priority="48">
      <formula>AND(Z170="",BA169=1)</formula>
    </cfRule>
  </conditionalFormatting>
  <conditionalFormatting sqref="J169:M169">
    <cfRule type="expression" dxfId="6346" priority="47">
      <formula>OR(F169=2,F169=3)</formula>
    </cfRule>
  </conditionalFormatting>
  <conditionalFormatting sqref="I170:P170">
    <cfRule type="expression" dxfId="6345" priority="46">
      <formula>OR(F169=2,F169=3)</formula>
    </cfRule>
  </conditionalFormatting>
  <conditionalFormatting sqref="Z56:AM56">
    <cfRule type="expression" dxfId="6344" priority="45">
      <formula>AND(Z56="",BA55=1)</formula>
    </cfRule>
  </conditionalFormatting>
  <conditionalFormatting sqref="J55:M55">
    <cfRule type="expression" dxfId="6343" priority="44">
      <formula>OR(F55=2,F55=3)</formula>
    </cfRule>
  </conditionalFormatting>
  <conditionalFormatting sqref="I56:P56">
    <cfRule type="expression" dxfId="6342" priority="43">
      <formula>OR(F55=2,F55=3)</formula>
    </cfRule>
  </conditionalFormatting>
  <conditionalFormatting sqref="Z58:AM58">
    <cfRule type="expression" dxfId="6341" priority="42">
      <formula>AND(Z58="",BA57=1)</formula>
    </cfRule>
  </conditionalFormatting>
  <conditionalFormatting sqref="J57:M57">
    <cfRule type="expression" dxfId="6340" priority="41">
      <formula>OR(F57=2,F57=3)</formula>
    </cfRule>
  </conditionalFormatting>
  <conditionalFormatting sqref="I58:P58">
    <cfRule type="expression" dxfId="6339" priority="40">
      <formula>OR(F57=2,F57=3)</formula>
    </cfRule>
  </conditionalFormatting>
  <conditionalFormatting sqref="Z60:AM60">
    <cfRule type="expression" dxfId="6338" priority="39">
      <formula>AND(Z60="",BA59=1)</formula>
    </cfRule>
  </conditionalFormatting>
  <conditionalFormatting sqref="J59:M59">
    <cfRule type="expression" dxfId="6337" priority="38">
      <formula>OR(F59=2,F59=3)</formula>
    </cfRule>
  </conditionalFormatting>
  <conditionalFormatting sqref="I60:P60">
    <cfRule type="expression" dxfId="6336" priority="37">
      <formula>OR(F59=2,F59=3)</formula>
    </cfRule>
  </conditionalFormatting>
  <conditionalFormatting sqref="Z62:AM62">
    <cfRule type="expression" dxfId="6335" priority="36">
      <formula>AND(Z62="",BA61=1)</formula>
    </cfRule>
  </conditionalFormatting>
  <conditionalFormatting sqref="J61:M61">
    <cfRule type="expression" dxfId="6334" priority="35">
      <formula>OR(F61=2,F61=3)</formula>
    </cfRule>
  </conditionalFormatting>
  <conditionalFormatting sqref="I62:P62">
    <cfRule type="expression" dxfId="6333" priority="34">
      <formula>OR(F61=2,F61=3)</formula>
    </cfRule>
  </conditionalFormatting>
  <conditionalFormatting sqref="Z64:AM64">
    <cfRule type="expression" dxfId="6332" priority="33">
      <formula>AND(Z64="",BA63=1)</formula>
    </cfRule>
  </conditionalFormatting>
  <conditionalFormatting sqref="J63:M63">
    <cfRule type="expression" dxfId="6331" priority="32">
      <formula>OR(F63=2,F63=3)</formula>
    </cfRule>
  </conditionalFormatting>
  <conditionalFormatting sqref="I64:P64">
    <cfRule type="expression" dxfId="6330" priority="31">
      <formula>OR(F63=2,F63=3)</formula>
    </cfRule>
  </conditionalFormatting>
  <conditionalFormatting sqref="Z66:AM66">
    <cfRule type="expression" dxfId="6329" priority="30">
      <formula>AND(Z66="",BA65=1)</formula>
    </cfRule>
  </conditionalFormatting>
  <conditionalFormatting sqref="J65:M65">
    <cfRule type="expression" dxfId="6328" priority="29">
      <formula>OR(F65=2,F65=3)</formula>
    </cfRule>
  </conditionalFormatting>
  <conditionalFormatting sqref="I66:P66">
    <cfRule type="expression" dxfId="6327" priority="28">
      <formula>OR(F65=2,F65=3)</formula>
    </cfRule>
  </conditionalFormatting>
  <conditionalFormatting sqref="Z68:AM68">
    <cfRule type="expression" dxfId="6326" priority="27">
      <formula>AND(Z68="",BA67=1)</formula>
    </cfRule>
  </conditionalFormatting>
  <conditionalFormatting sqref="J67:M67">
    <cfRule type="expression" dxfId="6325" priority="26">
      <formula>OR(F67=2,F67=3)</formula>
    </cfRule>
  </conditionalFormatting>
  <conditionalFormatting sqref="I68:P68">
    <cfRule type="expression" dxfId="6324" priority="25">
      <formula>OR(F67=2,F67=3)</formula>
    </cfRule>
  </conditionalFormatting>
  <conditionalFormatting sqref="Z70:AM70">
    <cfRule type="expression" dxfId="6323" priority="24">
      <formula>AND(Z70="",BA69=1)</formula>
    </cfRule>
  </conditionalFormatting>
  <conditionalFormatting sqref="J69:M69">
    <cfRule type="expression" dxfId="6322" priority="23">
      <formula>OR(F69=2,F69=3)</formula>
    </cfRule>
  </conditionalFormatting>
  <conditionalFormatting sqref="I70:P70">
    <cfRule type="expression" dxfId="6321" priority="22">
      <formula>OR(F69=2,F69=3)</formula>
    </cfRule>
  </conditionalFormatting>
  <conditionalFormatting sqref="Z72:AM72">
    <cfRule type="expression" dxfId="6320" priority="21">
      <formula>AND(Z72="",BA71=1)</formula>
    </cfRule>
  </conditionalFormatting>
  <conditionalFormatting sqref="J71:M71">
    <cfRule type="expression" dxfId="6319" priority="20">
      <formula>OR(F71=2,F71=3)</formula>
    </cfRule>
  </conditionalFormatting>
  <conditionalFormatting sqref="I72:P72">
    <cfRule type="expression" dxfId="6318" priority="19">
      <formula>OR(F71=2,F71=3)</formula>
    </cfRule>
  </conditionalFormatting>
  <conditionalFormatting sqref="Z74:AM74">
    <cfRule type="expression" dxfId="6317" priority="18">
      <formula>AND(Z74="",BA73=1)</formula>
    </cfRule>
  </conditionalFormatting>
  <conditionalFormatting sqref="J73:M73">
    <cfRule type="expression" dxfId="6316" priority="17">
      <formula>OR(F73=2,F73=3)</formula>
    </cfRule>
  </conditionalFormatting>
  <conditionalFormatting sqref="I74:P74">
    <cfRule type="expression" dxfId="6315" priority="16">
      <formula>OR(F73=2,F73=3)</formula>
    </cfRule>
  </conditionalFormatting>
  <conditionalFormatting sqref="Z76:AM76">
    <cfRule type="expression" dxfId="6314" priority="15">
      <formula>AND(Z76="",BA75=1)</formula>
    </cfRule>
  </conditionalFormatting>
  <conditionalFormatting sqref="J75:M75">
    <cfRule type="expression" dxfId="6313" priority="14">
      <formula>OR(F75=2,F75=3)</formula>
    </cfRule>
  </conditionalFormatting>
  <conditionalFormatting sqref="I76:P76">
    <cfRule type="expression" dxfId="6312" priority="13">
      <formula>OR(F75=2,F75=3)</formula>
    </cfRule>
  </conditionalFormatting>
  <conditionalFormatting sqref="Z78:AM78">
    <cfRule type="expression" dxfId="6311" priority="12">
      <formula>AND(Z78="",BA77=1)</formula>
    </cfRule>
  </conditionalFormatting>
  <conditionalFormatting sqref="J77:M77">
    <cfRule type="expression" dxfId="6310" priority="11">
      <formula>OR(F77=2,F77=3)</formula>
    </cfRule>
  </conditionalFormatting>
  <conditionalFormatting sqref="I78:P78">
    <cfRule type="expression" dxfId="6309" priority="10">
      <formula>OR(F77=2,F77=3)</formula>
    </cfRule>
  </conditionalFormatting>
  <conditionalFormatting sqref="Z80:AM80">
    <cfRule type="expression" dxfId="6308" priority="9">
      <formula>AND(Z80="",BA79=1)</formula>
    </cfRule>
  </conditionalFormatting>
  <conditionalFormatting sqref="J79:M79">
    <cfRule type="expression" dxfId="6307" priority="8">
      <formula>OR(F79=2,F79=3)</formula>
    </cfRule>
  </conditionalFormatting>
  <conditionalFormatting sqref="I80:P80">
    <cfRule type="expression" dxfId="6306" priority="7">
      <formula>OR(F79=2,F79=3)</formula>
    </cfRule>
  </conditionalFormatting>
  <conditionalFormatting sqref="Z82:AM82">
    <cfRule type="expression" dxfId="6305" priority="6">
      <formula>AND(Z82="",BA81=1)</formula>
    </cfRule>
  </conditionalFormatting>
  <conditionalFormatting sqref="J81:M81">
    <cfRule type="expression" dxfId="6304" priority="5">
      <formula>OR(F81=2,F81=3)</formula>
    </cfRule>
  </conditionalFormatting>
  <conditionalFormatting sqref="I82:P82">
    <cfRule type="expression" dxfId="6303" priority="4">
      <formula>OR(F81=2,F81=3)</formula>
    </cfRule>
  </conditionalFormatting>
  <conditionalFormatting sqref="Z84:AM84">
    <cfRule type="expression" dxfId="6302" priority="3">
      <formula>AND(Z84="",BA83=1)</formula>
    </cfRule>
  </conditionalFormatting>
  <conditionalFormatting sqref="J83:M83">
    <cfRule type="expression" dxfId="6301" priority="2">
      <formula>OR(F83=2,F83=3)</formula>
    </cfRule>
  </conditionalFormatting>
  <conditionalFormatting sqref="I84:P84">
    <cfRule type="expression" dxfId="6300" priority="1">
      <formula>OR(F83=2,F83=3)</formula>
    </cfRule>
  </conditionalFormatting>
  <dataValidations count="10">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700-000000000000}">
      <formula1>0</formula1>
      <formula2>0.999305555555556</formula2>
    </dataValidation>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700-000001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700-000002000000}"/>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700-000003000000}">
      <formula1>0</formula1>
      <formula2>0.999305555555556</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700-000004000000}">
      <formula1>"1,2,3"</formula1>
    </dataValidation>
    <dataValidation type="whole" imeMode="off" allowBlank="1" showInputMessage="1" showErrorMessage="1" error="1~31までの数字をご入力ください。" sqref="B141:C170 B12:C41 B184:C213 B98:C127 B55:C84" xr:uid="{00000000-0002-0000-0700-000005000000}">
      <formula1>1</formula1>
      <formula2>31</formula2>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700-000006000000}"/>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700-000007000000}">
      <formula1>"自宅,GH,入所施設,施設等,大学,その他"</formula1>
    </dataValidation>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700-000008000000}">
      <formula1>"自宅,GH,入所施設,施設等,大学,その他"</formula1>
    </dataValidation>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700-000009000000}"/>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7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BC215"/>
  <sheetViews>
    <sheetView view="pageBreakPreview" zoomScaleNormal="100" zoomScaleSheetLayoutView="100" workbookViewId="0">
      <selection activeCell="B12" sqref="B12:C13"/>
    </sheetView>
  </sheetViews>
  <sheetFormatPr defaultRowHeight="13.5"/>
  <cols>
    <col min="1" max="1" width="2.5" style="72" customWidth="1"/>
    <col min="2" max="5" width="1.625" style="74" customWidth="1"/>
    <col min="6" max="45" width="2.25" style="74" customWidth="1"/>
    <col min="46" max="46" width="3.125" style="76" customWidth="1"/>
    <col min="47" max="47" width="3.125" style="76" hidden="1" customWidth="1"/>
    <col min="48" max="48" width="7.875" style="87" hidden="1" customWidth="1"/>
    <col min="49" max="49" width="7.875" style="88" hidden="1" customWidth="1"/>
    <col min="50" max="52" width="7.875" style="76" hidden="1" customWidth="1"/>
    <col min="53" max="53" width="7.625" style="76" hidden="1" customWidth="1"/>
    <col min="54" max="55" width="9" style="74" hidden="1" customWidth="1"/>
    <col min="56" max="16384" width="9" style="74"/>
  </cols>
  <sheetData>
    <row r="1" spans="1:55" ht="18" customHeight="1">
      <c r="B1" s="73" t="s">
        <v>0</v>
      </c>
      <c r="AS1" s="75" t="str">
        <f ca="1">IF(AW2="","",IF(AW2&gt;F5,"算定時間数合計が決定支給量を超過しています!!",""))</f>
        <v/>
      </c>
      <c r="AV1" s="77" t="s">
        <v>71</v>
      </c>
      <c r="AW1" s="78" t="s">
        <v>85</v>
      </c>
      <c r="AX1" s="79" t="s">
        <v>84</v>
      </c>
      <c r="AY1" s="79" t="s">
        <v>91</v>
      </c>
    </row>
    <row r="2" spans="1:55" ht="24.75" customHeight="1">
      <c r="B2" s="513" t="str">
        <f>IF(利用者情報!$G$3="","",TEXT(利用者情報!$AE$3,"ggge"))</f>
        <v/>
      </c>
      <c r="C2" s="513"/>
      <c r="D2" s="513"/>
      <c r="E2" s="513"/>
      <c r="F2" s="513"/>
      <c r="G2" s="80" t="s">
        <v>65</v>
      </c>
      <c r="H2" s="513" t="str">
        <f>IF(利用者情報!$J$3="","",利用者情報!$J$3)</f>
        <v/>
      </c>
      <c r="I2" s="513"/>
      <c r="J2" s="80" t="s">
        <v>80</v>
      </c>
      <c r="K2" s="80"/>
      <c r="L2" s="80"/>
      <c r="M2" s="80"/>
      <c r="N2" s="81" t="s">
        <v>81</v>
      </c>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2"/>
      <c r="AV2" s="83">
        <f ca="1">VALUE(RIGHT(CELL("filename",$A$1),LEN(CELL("filename",$A$1))-FIND("]",CELL("filename",$A$1))))</f>
        <v>3</v>
      </c>
      <c r="AW2" s="83" t="str">
        <f ca="1">IF(SUM(AV43,AV86,AV129,AV172,AV215)=0,"",SUM(AV43,AV86,AV129,AV172,AV215))</f>
        <v/>
      </c>
      <c r="AX2" s="84" t="str">
        <f ca="1">IF(AN43="－",IF(AN86="－",IF(AN129="－",IF(AN172="－",AN215,AN172),AN129),AN86),AN43)</f>
        <v/>
      </c>
      <c r="AY2" s="83">
        <f ca="1">INDEX(利用者情報!B:B,MATCH($AV$2,利用者情報!A:A,0))</f>
        <v>0</v>
      </c>
    </row>
    <row r="3" spans="1:55" ht="18" customHeight="1">
      <c r="A3" s="85"/>
      <c r="B3" s="497" t="s">
        <v>1</v>
      </c>
      <c r="C3" s="506"/>
      <c r="D3" s="506"/>
      <c r="E3" s="506"/>
      <c r="F3" s="518" t="str">
        <f ca="1">IFERROR(IF($AY$2=1,INDEX(利用者情報!C:C,MATCH($AV$2,利用者情報!A:A,0)),"")&amp;"","")</f>
        <v/>
      </c>
      <c r="G3" s="519"/>
      <c r="H3" s="519"/>
      <c r="I3" s="519"/>
      <c r="J3" s="519"/>
      <c r="K3" s="519"/>
      <c r="L3" s="519"/>
      <c r="M3" s="519"/>
      <c r="N3" s="519"/>
      <c r="O3" s="520"/>
      <c r="P3" s="464" t="s">
        <v>2</v>
      </c>
      <c r="Q3" s="465"/>
      <c r="R3" s="465"/>
      <c r="S3" s="465"/>
      <c r="T3" s="466"/>
      <c r="U3" s="532" t="str">
        <f ca="1">AV8</f>
        <v/>
      </c>
      <c r="V3" s="533"/>
      <c r="W3" s="533"/>
      <c r="X3" s="533"/>
      <c r="Y3" s="533"/>
      <c r="Z3" s="533"/>
      <c r="AA3" s="533"/>
      <c r="AB3" s="534"/>
      <c r="AC3" s="464" t="s">
        <v>3</v>
      </c>
      <c r="AD3" s="466"/>
      <c r="AE3" s="510" t="str">
        <f ca="1">IFERROR(IF($AY$2=1,INDEX(利用者情報!N:N,MATCH($AV$2,利用者情報!A:A,0)),""),"")</f>
        <v/>
      </c>
      <c r="AF3" s="511"/>
      <c r="AG3" s="86"/>
      <c r="AH3" s="485" t="s">
        <v>4</v>
      </c>
      <c r="AI3" s="467"/>
      <c r="AJ3" s="467"/>
      <c r="AK3" s="467"/>
      <c r="AL3" s="467"/>
      <c r="AM3" s="467"/>
      <c r="AN3" s="467"/>
      <c r="AO3" s="467"/>
      <c r="AP3" s="467"/>
      <c r="AQ3" s="467"/>
      <c r="AR3" s="467"/>
      <c r="AS3" s="468"/>
    </row>
    <row r="4" spans="1:55" ht="18" customHeight="1">
      <c r="A4" s="85"/>
      <c r="B4" s="491"/>
      <c r="C4" s="492"/>
      <c r="D4" s="492"/>
      <c r="E4" s="492"/>
      <c r="F4" s="521"/>
      <c r="G4" s="522"/>
      <c r="H4" s="522"/>
      <c r="I4" s="522"/>
      <c r="J4" s="522"/>
      <c r="K4" s="522"/>
      <c r="L4" s="522"/>
      <c r="M4" s="522"/>
      <c r="N4" s="522"/>
      <c r="O4" s="523"/>
      <c r="P4" s="498" t="s">
        <v>5</v>
      </c>
      <c r="Q4" s="486"/>
      <c r="R4" s="486"/>
      <c r="S4" s="486"/>
      <c r="T4" s="487"/>
      <c r="U4" s="501" t="str">
        <f ca="1">IF(AY8=0,"",IF(AY8="","","("&amp;AY8&amp;")"))</f>
        <v/>
      </c>
      <c r="V4" s="502"/>
      <c r="W4" s="502"/>
      <c r="X4" s="502"/>
      <c r="Y4" s="502"/>
      <c r="Z4" s="502"/>
      <c r="AA4" s="502"/>
      <c r="AB4" s="514"/>
      <c r="AC4" s="498"/>
      <c r="AD4" s="487"/>
      <c r="AE4" s="512"/>
      <c r="AF4" s="513"/>
      <c r="AG4" s="89" t="s">
        <v>6</v>
      </c>
      <c r="AH4" s="515" t="str">
        <f>IF(事業所情報!$B$5="","",事業所情報!$B$5)</f>
        <v/>
      </c>
      <c r="AI4" s="516"/>
      <c r="AJ4" s="516"/>
      <c r="AK4" s="516"/>
      <c r="AL4" s="516"/>
      <c r="AM4" s="516"/>
      <c r="AN4" s="516"/>
      <c r="AO4" s="516"/>
      <c r="AP4" s="516"/>
      <c r="AQ4" s="516"/>
      <c r="AR4" s="516"/>
      <c r="AS4" s="517"/>
      <c r="AV4" s="430" t="s">
        <v>124</v>
      </c>
      <c r="AW4" s="430"/>
      <c r="AX4" s="430"/>
      <c r="AY4" s="430" t="s">
        <v>125</v>
      </c>
      <c r="AZ4" s="430"/>
      <c r="BA4" s="430"/>
      <c r="BB4" s="125" t="s">
        <v>83</v>
      </c>
      <c r="BC4" s="126" t="s">
        <v>82</v>
      </c>
    </row>
    <row r="5" spans="1:55" ht="18" customHeight="1">
      <c r="A5" s="85"/>
      <c r="B5" s="497" t="s">
        <v>7</v>
      </c>
      <c r="C5" s="465"/>
      <c r="D5" s="465"/>
      <c r="E5" s="466"/>
      <c r="F5" s="499" t="str">
        <f ca="1">IFERROR(IF($AY$2=1,IF(INDEX(利用者情報!S:S,MATCH($AV$2,利用者情報!A:A,0))="","",INDEX(利用者情報!S:S,MATCH($AV$2,利用者情報!A:A,0))),""),"")</f>
        <v/>
      </c>
      <c r="G5" s="500"/>
      <c r="H5" s="500"/>
      <c r="I5" s="92"/>
      <c r="J5" s="92"/>
      <c r="K5" s="92"/>
      <c r="L5" s="503" t="str">
        <f ca="1">IF($AV$5="個別支援型（身介有）","☑身介有","□身介有")</f>
        <v>□身介有</v>
      </c>
      <c r="M5" s="504"/>
      <c r="N5" s="504"/>
      <c r="O5" s="504"/>
      <c r="P5" s="504"/>
      <c r="Q5" s="504" t="str">
        <f ca="1">IF($AV$5="施設等利用型","☑施設等利用型","□施設等利用型")</f>
        <v>□施設等利用型</v>
      </c>
      <c r="R5" s="504"/>
      <c r="S5" s="504"/>
      <c r="T5" s="504"/>
      <c r="U5" s="504"/>
      <c r="V5" s="504"/>
      <c r="W5" s="505"/>
      <c r="X5" s="497" t="s">
        <v>8</v>
      </c>
      <c r="Y5" s="506"/>
      <c r="Z5" s="506"/>
      <c r="AA5" s="507"/>
      <c r="AB5" s="500" t="str">
        <f ca="1">IFERROR(IF($AY$2=1,IF(INDEX(利用者情報!Z:Z,MATCH($AV$2,利用者情報!A:A,0))="","",INDEX(利用者情報!Z:Z,MATCH($AV$2,利用者情報!A:A,0))),""),"")</f>
        <v/>
      </c>
      <c r="AC5" s="500"/>
      <c r="AD5" s="500"/>
      <c r="AE5" s="92"/>
      <c r="AF5" s="92"/>
      <c r="AG5" s="92"/>
      <c r="AH5" s="485" t="s">
        <v>9</v>
      </c>
      <c r="AI5" s="467"/>
      <c r="AJ5" s="467"/>
      <c r="AK5" s="467"/>
      <c r="AL5" s="467"/>
      <c r="AM5" s="467"/>
      <c r="AN5" s="467"/>
      <c r="AO5" s="467"/>
      <c r="AP5" s="467"/>
      <c r="AQ5" s="467"/>
      <c r="AR5" s="467"/>
      <c r="AS5" s="468"/>
      <c r="AV5" s="529" t="str">
        <f ca="1">IFERROR(IF($AY$2=1,INDEX(利用者情報!O:O,MATCH($AV$2,利用者情報!A:A,0)),"")&amp;"","")</f>
        <v/>
      </c>
      <c r="AW5" s="530"/>
      <c r="AX5" s="531"/>
      <c r="AY5" s="526" t="str">
        <f ca="1">IFERROR(IF($AY$2=1,INDEX(利用者情報!W:W,MATCH($AV$2,利用者情報!A:A,0)),"")&amp;"","")</f>
        <v/>
      </c>
      <c r="AZ5" s="527"/>
      <c r="BA5" s="528"/>
      <c r="BB5" s="83">
        <f ca="1">IF(AND(AV5="個別支援型（身介有）",AV5="個別支援型（身介無）",AV5="施設等利用型",AV5="大学修学支援型"),"",IF(AV5="個別支援型（身介有）",1,IF(AV5="個別支援型（身介無）",2,0)))</f>
        <v>0</v>
      </c>
      <c r="BC5" s="93" t="str">
        <f ca="1">IF(K7=37200,1,IF(K7=0,0,""))</f>
        <v/>
      </c>
    </row>
    <row r="6" spans="1:55" ht="18" customHeight="1">
      <c r="A6" s="85"/>
      <c r="B6" s="498"/>
      <c r="C6" s="486"/>
      <c r="D6" s="486"/>
      <c r="E6" s="487"/>
      <c r="F6" s="501"/>
      <c r="G6" s="502"/>
      <c r="H6" s="502"/>
      <c r="I6" s="486" t="s">
        <v>10</v>
      </c>
      <c r="J6" s="486"/>
      <c r="K6" s="487"/>
      <c r="L6" s="488" t="str">
        <f ca="1">IF($AV$5="個別支援型（身介無）","☑身介無","□身介無")</f>
        <v>□身介無</v>
      </c>
      <c r="M6" s="489"/>
      <c r="N6" s="489"/>
      <c r="O6" s="489"/>
      <c r="P6" s="489"/>
      <c r="Q6" s="489" t="str">
        <f ca="1">IF($AV$5="大学修学支援型","☑大学修学支援型","□大学修学支援型")</f>
        <v>□大学修学支援型</v>
      </c>
      <c r="R6" s="489"/>
      <c r="S6" s="489"/>
      <c r="T6" s="489"/>
      <c r="U6" s="489"/>
      <c r="V6" s="489"/>
      <c r="W6" s="490"/>
      <c r="X6" s="491"/>
      <c r="Y6" s="492"/>
      <c r="Z6" s="492"/>
      <c r="AA6" s="493"/>
      <c r="AB6" s="502"/>
      <c r="AC6" s="502"/>
      <c r="AD6" s="502"/>
      <c r="AE6" s="486" t="s">
        <v>10</v>
      </c>
      <c r="AF6" s="486"/>
      <c r="AG6" s="487"/>
      <c r="AH6" s="455" t="str">
        <f>IFERROR(IF(事業所情報!$B$9="",事業所情報!$B$8,事業所情報!$B$9)&amp;"","")</f>
        <v/>
      </c>
      <c r="AI6" s="456"/>
      <c r="AJ6" s="456"/>
      <c r="AK6" s="456"/>
      <c r="AL6" s="456"/>
      <c r="AM6" s="456"/>
      <c r="AN6" s="456"/>
      <c r="AO6" s="456"/>
      <c r="AP6" s="456"/>
      <c r="AQ6" s="456"/>
      <c r="AR6" s="456"/>
      <c r="AS6" s="457"/>
      <c r="BB6" s="76"/>
      <c r="BC6" s="76"/>
    </row>
    <row r="7" spans="1:55" ht="18" customHeight="1">
      <c r="A7" s="85"/>
      <c r="B7" s="494" t="s">
        <v>11</v>
      </c>
      <c r="C7" s="495"/>
      <c r="D7" s="495"/>
      <c r="E7" s="495"/>
      <c r="F7" s="495"/>
      <c r="G7" s="495"/>
      <c r="H7" s="495"/>
      <c r="I7" s="495"/>
      <c r="J7" s="495"/>
      <c r="K7" s="496" t="str">
        <f ca="1">IFERROR(IF($AY$2=1,IF(INDEX(利用者情報!U:U,MATCH($AV$2,利用者情報!A:A,0))="10%",37200,IF(INDEX(利用者情報!U:U,MATCH($AV$2,利用者情報!A:A,0))="0%",0,IF(INDEX(利用者情報!U:U,MATCH($AV$2,利用者情報!A:A,0))="0円",0,""))),""),"")</f>
        <v/>
      </c>
      <c r="L7" s="496"/>
      <c r="M7" s="496"/>
      <c r="N7" s="496"/>
      <c r="O7" s="496"/>
      <c r="P7" s="496"/>
      <c r="Q7" s="94" t="s">
        <v>12</v>
      </c>
      <c r="R7" s="485" t="str">
        <f ca="1">IF($AY$5="課税世帯","☑課税世帯","□課税世帯")</f>
        <v>□課税世帯</v>
      </c>
      <c r="S7" s="467"/>
      <c r="T7" s="467"/>
      <c r="U7" s="467"/>
      <c r="V7" s="467"/>
      <c r="W7" s="467" t="str">
        <f ca="1">IF($AY$5="非課税世帯","☑非課税世帯","□非課税世帯")</f>
        <v>□非課税世帯</v>
      </c>
      <c r="X7" s="467"/>
      <c r="Y7" s="467"/>
      <c r="Z7" s="467"/>
      <c r="AA7" s="467"/>
      <c r="AB7" s="467" t="str">
        <f ca="1">IF($AY$5="生活保護世帯","☑生活保護世帯","□生活保護世帯")</f>
        <v>□生活保護世帯</v>
      </c>
      <c r="AC7" s="467"/>
      <c r="AD7" s="467"/>
      <c r="AE7" s="467"/>
      <c r="AF7" s="467"/>
      <c r="AG7" s="468"/>
      <c r="AH7" s="491"/>
      <c r="AI7" s="492"/>
      <c r="AJ7" s="492"/>
      <c r="AK7" s="492"/>
      <c r="AL7" s="492"/>
      <c r="AM7" s="492"/>
      <c r="AN7" s="492"/>
      <c r="AO7" s="492"/>
      <c r="AP7" s="492"/>
      <c r="AQ7" s="492"/>
      <c r="AR7" s="492"/>
      <c r="AS7" s="493"/>
      <c r="AV7" s="430" t="s">
        <v>51</v>
      </c>
      <c r="AW7" s="430"/>
      <c r="AX7" s="430"/>
      <c r="AY7" s="409" t="s">
        <v>52</v>
      </c>
      <c r="AZ7" s="409"/>
      <c r="BA7" s="409"/>
      <c r="BB7" s="76"/>
      <c r="BC7" s="76"/>
    </row>
    <row r="8" spans="1:55" ht="18" customHeight="1" thickBot="1">
      <c r="B8" s="95"/>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V8" s="408" t="str">
        <f ca="1">IFERROR(IF($AY$2=1,INDEX(利用者情報!F:F,MATCH($AV$2,利用者情報!A:A,0)),"")&amp;"","")</f>
        <v/>
      </c>
      <c r="AW8" s="408"/>
      <c r="AX8" s="408"/>
      <c r="AY8" s="409" t="str">
        <f ca="1">IFERROR(IF($AY$2=1,INDEX(利用者情報!I:I,MATCH($AV$2,利用者情報!A:A,0)),"")&amp;"","")</f>
        <v/>
      </c>
      <c r="AZ8" s="409"/>
      <c r="BA8" s="409"/>
      <c r="BB8" s="76"/>
      <c r="BC8" s="76"/>
    </row>
    <row r="9" spans="1:55" ht="18" customHeight="1">
      <c r="A9" s="85"/>
      <c r="B9" s="469" t="s">
        <v>13</v>
      </c>
      <c r="C9" s="470"/>
      <c r="D9" s="475" t="s">
        <v>14</v>
      </c>
      <c r="E9" s="470"/>
      <c r="F9" s="478" t="s">
        <v>15</v>
      </c>
      <c r="G9" s="475" t="s">
        <v>16</v>
      </c>
      <c r="H9" s="481"/>
      <c r="I9" s="481"/>
      <c r="J9" s="481"/>
      <c r="K9" s="481"/>
      <c r="L9" s="481"/>
      <c r="M9" s="481"/>
      <c r="N9" s="481"/>
      <c r="O9" s="481"/>
      <c r="P9" s="470"/>
      <c r="Q9" s="475" t="s">
        <v>17</v>
      </c>
      <c r="R9" s="481"/>
      <c r="S9" s="481"/>
      <c r="T9" s="481"/>
      <c r="U9" s="481"/>
      <c r="V9" s="481"/>
      <c r="W9" s="481"/>
      <c r="X9" s="481"/>
      <c r="Y9" s="481"/>
      <c r="Z9" s="481"/>
      <c r="AA9" s="481"/>
      <c r="AB9" s="470"/>
      <c r="AC9" s="452" t="s">
        <v>18</v>
      </c>
      <c r="AD9" s="453"/>
      <c r="AE9" s="454"/>
      <c r="AF9" s="452" t="s">
        <v>19</v>
      </c>
      <c r="AG9" s="453"/>
      <c r="AH9" s="453"/>
      <c r="AI9" s="454"/>
      <c r="AJ9" s="452" t="s">
        <v>20</v>
      </c>
      <c r="AK9" s="453"/>
      <c r="AL9" s="453"/>
      <c r="AM9" s="454"/>
      <c r="AN9" s="452" t="s">
        <v>33</v>
      </c>
      <c r="AO9" s="453"/>
      <c r="AP9" s="454"/>
      <c r="AQ9" s="308" t="s">
        <v>337</v>
      </c>
      <c r="AR9" s="309"/>
      <c r="AS9" s="310"/>
    </row>
    <row r="10" spans="1:55" ht="18" customHeight="1">
      <c r="A10" s="85"/>
      <c r="B10" s="471"/>
      <c r="C10" s="472"/>
      <c r="D10" s="476"/>
      <c r="E10" s="472"/>
      <c r="F10" s="479"/>
      <c r="G10" s="476"/>
      <c r="H10" s="482"/>
      <c r="I10" s="482"/>
      <c r="J10" s="482"/>
      <c r="K10" s="482"/>
      <c r="L10" s="482"/>
      <c r="M10" s="482"/>
      <c r="N10" s="482"/>
      <c r="O10" s="482"/>
      <c r="P10" s="472"/>
      <c r="Q10" s="464" t="s">
        <v>21</v>
      </c>
      <c r="R10" s="465"/>
      <c r="S10" s="466"/>
      <c r="T10" s="464" t="s">
        <v>22</v>
      </c>
      <c r="U10" s="465"/>
      <c r="V10" s="466"/>
      <c r="W10" s="464" t="s">
        <v>72</v>
      </c>
      <c r="X10" s="465"/>
      <c r="Y10" s="466"/>
      <c r="Z10" s="464" t="s">
        <v>23</v>
      </c>
      <c r="AA10" s="465"/>
      <c r="AB10" s="466"/>
      <c r="AC10" s="455"/>
      <c r="AD10" s="456"/>
      <c r="AE10" s="457"/>
      <c r="AF10" s="455"/>
      <c r="AG10" s="456"/>
      <c r="AH10" s="456"/>
      <c r="AI10" s="457"/>
      <c r="AJ10" s="455"/>
      <c r="AK10" s="456"/>
      <c r="AL10" s="456"/>
      <c r="AM10" s="457"/>
      <c r="AN10" s="455"/>
      <c r="AO10" s="456"/>
      <c r="AP10" s="457"/>
      <c r="AQ10" s="311"/>
      <c r="AR10" s="312"/>
      <c r="AS10" s="313"/>
    </row>
    <row r="11" spans="1:55" ht="18" customHeight="1" thickBot="1">
      <c r="A11" s="85"/>
      <c r="B11" s="473"/>
      <c r="C11" s="474"/>
      <c r="D11" s="477"/>
      <c r="E11" s="474"/>
      <c r="F11" s="480"/>
      <c r="G11" s="483" t="s">
        <v>24</v>
      </c>
      <c r="H11" s="484"/>
      <c r="I11" s="484"/>
      <c r="J11" s="484" t="s">
        <v>25</v>
      </c>
      <c r="K11" s="484"/>
      <c r="L11" s="484"/>
      <c r="M11" s="484"/>
      <c r="N11" s="484" t="s">
        <v>26</v>
      </c>
      <c r="O11" s="484"/>
      <c r="P11" s="508"/>
      <c r="Q11" s="477" t="s">
        <v>73</v>
      </c>
      <c r="R11" s="509"/>
      <c r="S11" s="474"/>
      <c r="T11" s="477" t="s">
        <v>27</v>
      </c>
      <c r="U11" s="509"/>
      <c r="V11" s="474"/>
      <c r="W11" s="477" t="s">
        <v>28</v>
      </c>
      <c r="X11" s="509"/>
      <c r="Y11" s="474"/>
      <c r="Z11" s="477" t="s">
        <v>28</v>
      </c>
      <c r="AA11" s="509"/>
      <c r="AB11" s="474"/>
      <c r="AC11" s="458"/>
      <c r="AD11" s="459"/>
      <c r="AE11" s="460"/>
      <c r="AF11" s="458"/>
      <c r="AG11" s="459"/>
      <c r="AH11" s="459"/>
      <c r="AI11" s="460"/>
      <c r="AJ11" s="458"/>
      <c r="AK11" s="459"/>
      <c r="AL11" s="459"/>
      <c r="AM11" s="460"/>
      <c r="AN11" s="458"/>
      <c r="AO11" s="459"/>
      <c r="AP11" s="460"/>
      <c r="AQ11" s="314"/>
      <c r="AR11" s="315"/>
      <c r="AS11" s="316"/>
      <c r="AU11" s="126" t="s">
        <v>99</v>
      </c>
      <c r="AV11" s="126" t="s">
        <v>106</v>
      </c>
      <c r="AW11" s="125" t="s">
        <v>105</v>
      </c>
      <c r="AX11" s="126" t="s">
        <v>101</v>
      </c>
      <c r="AY11" s="126" t="s">
        <v>103</v>
      </c>
      <c r="AZ11" s="126" t="s">
        <v>271</v>
      </c>
      <c r="BA11" s="126" t="s">
        <v>275</v>
      </c>
    </row>
    <row r="12" spans="1:55" ht="19.5" customHeight="1">
      <c r="A12" s="525"/>
      <c r="B12" s="440"/>
      <c r="C12" s="441"/>
      <c r="D12" s="444" t="str">
        <f>IFERROR(IF(B12="","",MID("日月火水木金土",WEEKDAY(AW12),1)),"")</f>
        <v/>
      </c>
      <c r="E12" s="445"/>
      <c r="F12" s="441"/>
      <c r="G12" s="448"/>
      <c r="H12" s="449"/>
      <c r="I12" s="449"/>
      <c r="J12" s="449"/>
      <c r="K12" s="449"/>
      <c r="L12" s="449"/>
      <c r="M12" s="450"/>
      <c r="N12" s="449"/>
      <c r="O12" s="449"/>
      <c r="P12" s="451"/>
      <c r="Q12" s="431"/>
      <c r="R12" s="432"/>
      <c r="S12" s="433"/>
      <c r="T12" s="431"/>
      <c r="U12" s="432"/>
      <c r="V12" s="433"/>
      <c r="W12" s="431"/>
      <c r="X12" s="432"/>
      <c r="Y12" s="433"/>
      <c r="Z12" s="434" t="str">
        <f>IF(OR(Q12="",T12=""),"",T12-Q12-W12)</f>
        <v/>
      </c>
      <c r="AA12" s="435"/>
      <c r="AB12" s="436"/>
      <c r="AC12" s="437" t="str">
        <f>IF(Z12="","",IF(F12=2,0.5,ROUNDUP((HOUR(Z12)*60+MINUTE(Z12))/30,0)/2))</f>
        <v/>
      </c>
      <c r="AD12" s="438"/>
      <c r="AE12" s="439"/>
      <c r="AF12" s="415" t="str">
        <f ca="1">IFERROR(IF(OR(B12="",F12="",Q12="",T12="",$BB$5="",$BC$5=""),"",INDEX(サービス費!F:F,MATCH(AY12,サービス費!D:D,0))),"")</f>
        <v/>
      </c>
      <c r="AG12" s="416"/>
      <c r="AH12" s="416"/>
      <c r="AI12" s="417"/>
      <c r="AJ12" s="415" t="str">
        <f ca="1">IFERROR(IF(OR($K$7="",AF12=""),"",IF($BC$5=1,AF12*0.1,0)),"")</f>
        <v/>
      </c>
      <c r="AK12" s="416"/>
      <c r="AL12" s="416"/>
      <c r="AM12" s="417"/>
      <c r="AN12" s="418"/>
      <c r="AO12" s="419"/>
      <c r="AP12" s="420"/>
      <c r="AQ12" s="424"/>
      <c r="AR12" s="425"/>
      <c r="AS12" s="426"/>
      <c r="AU12" s="409">
        <v>1</v>
      </c>
      <c r="AV12" s="409" t="str">
        <f ca="1">TEXT($AV$2,"000")&amp;TEXT(AU12,"00")</f>
        <v>00301</v>
      </c>
      <c r="AW12" s="430" t="str">
        <f>IFERROR(IF(B12="","",DATEVALUE(利用者情報!$G$3&amp;利用者情報!$I$3&amp;利用者情報!$J$3&amp;利用者情報!$K$3&amp;B12&amp;"日")),"")</f>
        <v/>
      </c>
      <c r="AX12" s="408" t="str">
        <f>IF(F12="","",IF(F12=2,20,IF(F12=3,30,F12&amp;$BB$5)))</f>
        <v/>
      </c>
      <c r="AY12" s="409" t="str">
        <f>IF(AC12="","",AX12&amp;AC12)</f>
        <v/>
      </c>
      <c r="AZ12" s="409" t="str">
        <f>IFERROR(IF(AY12="","",INDEX(サービス費!E:E,MATCH(AY12,サービス費!D:D,0))),"")</f>
        <v/>
      </c>
      <c r="BA12" s="408" t="str">
        <f>IF(OR(G12="その他",N12="その他",I13="その他（右欄に詳細を記載）",W12&gt;0,AND(AC12&gt;=8,AC12&lt;=24)),1,"")</f>
        <v/>
      </c>
    </row>
    <row r="13" spans="1:55" ht="19.5" customHeight="1" thickBot="1">
      <c r="A13" s="525"/>
      <c r="B13" s="442"/>
      <c r="C13" s="443"/>
      <c r="D13" s="446"/>
      <c r="E13" s="447"/>
      <c r="F13" s="443"/>
      <c r="G13" s="410" t="s">
        <v>115</v>
      </c>
      <c r="H13" s="404"/>
      <c r="I13" s="411"/>
      <c r="J13" s="411"/>
      <c r="K13" s="411"/>
      <c r="L13" s="411"/>
      <c r="M13" s="411"/>
      <c r="N13" s="411"/>
      <c r="O13" s="411"/>
      <c r="P13" s="412"/>
      <c r="Q13" s="410" t="s">
        <v>118</v>
      </c>
      <c r="R13" s="404"/>
      <c r="S13" s="404"/>
      <c r="T13" s="404"/>
      <c r="U13" s="404"/>
      <c r="V13" s="404"/>
      <c r="W13" s="404"/>
      <c r="X13" s="404"/>
      <c r="Y13" s="404"/>
      <c r="Z13" s="413"/>
      <c r="AA13" s="413"/>
      <c r="AB13" s="413"/>
      <c r="AC13" s="413"/>
      <c r="AD13" s="413"/>
      <c r="AE13" s="413"/>
      <c r="AF13" s="413"/>
      <c r="AG13" s="413"/>
      <c r="AH13" s="413"/>
      <c r="AI13" s="413"/>
      <c r="AJ13" s="413"/>
      <c r="AK13" s="413"/>
      <c r="AL13" s="413"/>
      <c r="AM13" s="414"/>
      <c r="AN13" s="421"/>
      <c r="AO13" s="422"/>
      <c r="AP13" s="423"/>
      <c r="AQ13" s="427"/>
      <c r="AR13" s="428"/>
      <c r="AS13" s="429"/>
      <c r="AU13" s="409"/>
      <c r="AV13" s="409"/>
      <c r="AW13" s="430"/>
      <c r="AX13" s="408"/>
      <c r="AY13" s="409"/>
      <c r="AZ13" s="409"/>
      <c r="BA13" s="408"/>
    </row>
    <row r="14" spans="1:55" ht="19.5" customHeight="1">
      <c r="A14" s="525"/>
      <c r="B14" s="440"/>
      <c r="C14" s="441"/>
      <c r="D14" s="444" t="str">
        <f>IFERROR(IF(B14="","",MID("日月火水木金土",WEEKDAY(AW14),1)),"")</f>
        <v/>
      </c>
      <c r="E14" s="445"/>
      <c r="F14" s="441"/>
      <c r="G14" s="448"/>
      <c r="H14" s="449"/>
      <c r="I14" s="449"/>
      <c r="J14" s="449"/>
      <c r="K14" s="449"/>
      <c r="L14" s="449"/>
      <c r="M14" s="450"/>
      <c r="N14" s="449"/>
      <c r="O14" s="449"/>
      <c r="P14" s="451"/>
      <c r="Q14" s="431"/>
      <c r="R14" s="432"/>
      <c r="S14" s="433"/>
      <c r="T14" s="431"/>
      <c r="U14" s="432"/>
      <c r="V14" s="433"/>
      <c r="W14" s="431"/>
      <c r="X14" s="432"/>
      <c r="Y14" s="433"/>
      <c r="Z14" s="434" t="str">
        <f>IF(OR(Q14="",T14=""),"",T14-Q14-W14)</f>
        <v/>
      </c>
      <c r="AA14" s="435"/>
      <c r="AB14" s="436"/>
      <c r="AC14" s="437" t="str">
        <f>IF(Z14="","",IF(F14=2,0.5,ROUNDUP((HOUR(Z14)*60+MINUTE(Z14))/30,0)/2))</f>
        <v/>
      </c>
      <c r="AD14" s="438"/>
      <c r="AE14" s="439"/>
      <c r="AF14" s="415" t="str">
        <f ca="1">IFERROR(IF(OR(B14="",F14="",Q14="",T14="",$BB$5="",$BC$5=""),"",INDEX(サービス費!F:F,MATCH(AY14,サービス費!D:D,0))),"")</f>
        <v/>
      </c>
      <c r="AG14" s="416"/>
      <c r="AH14" s="416"/>
      <c r="AI14" s="417"/>
      <c r="AJ14" s="415" t="str">
        <f ca="1">IFERROR(IF(OR($K$7="",AF14=""),"",IF($BC$5=1,AF14*0.1,0)),"")</f>
        <v/>
      </c>
      <c r="AK14" s="416"/>
      <c r="AL14" s="416"/>
      <c r="AM14" s="417"/>
      <c r="AN14" s="418"/>
      <c r="AO14" s="419"/>
      <c r="AP14" s="420"/>
      <c r="AQ14" s="424"/>
      <c r="AR14" s="425"/>
      <c r="AS14" s="426"/>
      <c r="AU14" s="409">
        <v>2</v>
      </c>
      <c r="AV14" s="409" t="str">
        <f t="shared" ref="AV14" ca="1" si="0">TEXT($AV$2,"000")&amp;TEXT(AU14,"00")</f>
        <v>00302</v>
      </c>
      <c r="AW14" s="430" t="str">
        <f>IFERROR(IF(B14="","",DATEVALUE(利用者情報!$G$3&amp;利用者情報!$I$3&amp;利用者情報!$J$3&amp;利用者情報!$K$3&amp;B14&amp;"日")),"")</f>
        <v/>
      </c>
      <c r="AX14" s="408" t="str">
        <f>IF(F14="","",IF(F14=2,20,IF(F14=3,30,F14&amp;$BB$5)))</f>
        <v/>
      </c>
      <c r="AY14" s="409" t="str">
        <f>IF(AC14="","",AX14&amp;AC14)</f>
        <v/>
      </c>
      <c r="AZ14" s="409" t="str">
        <f>IFERROR(IF(AY14="","",INDEX(サービス費!E:E,MATCH(AY14,サービス費!D:D,0))),"")</f>
        <v/>
      </c>
      <c r="BA14" s="408" t="str">
        <f t="shared" ref="BA14" si="1">IF(OR(G14="その他",N14="その他",I15="その他（右欄に詳細を記載）",W14&gt;0,AND(AC14&gt;=8,AC14&lt;=24)),1,"")</f>
        <v/>
      </c>
    </row>
    <row r="15" spans="1:55" ht="19.5" customHeight="1" thickBot="1">
      <c r="A15" s="525"/>
      <c r="B15" s="442"/>
      <c r="C15" s="443"/>
      <c r="D15" s="446"/>
      <c r="E15" s="447"/>
      <c r="F15" s="443"/>
      <c r="G15" s="410" t="s">
        <v>115</v>
      </c>
      <c r="H15" s="404"/>
      <c r="I15" s="411"/>
      <c r="J15" s="411"/>
      <c r="K15" s="411"/>
      <c r="L15" s="411"/>
      <c r="M15" s="411"/>
      <c r="N15" s="411"/>
      <c r="O15" s="411"/>
      <c r="P15" s="412"/>
      <c r="Q15" s="410" t="s">
        <v>118</v>
      </c>
      <c r="R15" s="404"/>
      <c r="S15" s="404"/>
      <c r="T15" s="404"/>
      <c r="U15" s="404"/>
      <c r="V15" s="404"/>
      <c r="W15" s="404"/>
      <c r="X15" s="404"/>
      <c r="Y15" s="404"/>
      <c r="Z15" s="413"/>
      <c r="AA15" s="413"/>
      <c r="AB15" s="413"/>
      <c r="AC15" s="413"/>
      <c r="AD15" s="413"/>
      <c r="AE15" s="413"/>
      <c r="AF15" s="413"/>
      <c r="AG15" s="413"/>
      <c r="AH15" s="413"/>
      <c r="AI15" s="413"/>
      <c r="AJ15" s="413"/>
      <c r="AK15" s="413"/>
      <c r="AL15" s="413"/>
      <c r="AM15" s="414"/>
      <c r="AN15" s="421"/>
      <c r="AO15" s="422"/>
      <c r="AP15" s="423"/>
      <c r="AQ15" s="427"/>
      <c r="AR15" s="428"/>
      <c r="AS15" s="429"/>
      <c r="AU15" s="409"/>
      <c r="AV15" s="409"/>
      <c r="AW15" s="430"/>
      <c r="AX15" s="408"/>
      <c r="AY15" s="409"/>
      <c r="AZ15" s="409"/>
      <c r="BA15" s="408"/>
    </row>
    <row r="16" spans="1:55" ht="19.5" customHeight="1">
      <c r="A16" s="525"/>
      <c r="B16" s="440"/>
      <c r="C16" s="441"/>
      <c r="D16" s="444" t="str">
        <f>IFERROR(IF(B16="","",MID("日月火水木金土",WEEKDAY(AW16),1)),"")</f>
        <v/>
      </c>
      <c r="E16" s="445"/>
      <c r="F16" s="441"/>
      <c r="G16" s="448"/>
      <c r="H16" s="449"/>
      <c r="I16" s="449"/>
      <c r="J16" s="449"/>
      <c r="K16" s="449"/>
      <c r="L16" s="449"/>
      <c r="M16" s="450"/>
      <c r="N16" s="449"/>
      <c r="O16" s="449"/>
      <c r="P16" s="451"/>
      <c r="Q16" s="431"/>
      <c r="R16" s="432"/>
      <c r="S16" s="433"/>
      <c r="T16" s="431"/>
      <c r="U16" s="432"/>
      <c r="V16" s="433"/>
      <c r="W16" s="431"/>
      <c r="X16" s="432"/>
      <c r="Y16" s="433"/>
      <c r="Z16" s="434" t="str">
        <f>IF(OR(Q16="",T16=""),"",T16-Q16-W16)</f>
        <v/>
      </c>
      <c r="AA16" s="435"/>
      <c r="AB16" s="436"/>
      <c r="AC16" s="437" t="str">
        <f>IF(Z16="","",IF(F16=2,0.5,ROUNDUP((HOUR(Z16)*60+MINUTE(Z16))/30,0)/2))</f>
        <v/>
      </c>
      <c r="AD16" s="438"/>
      <c r="AE16" s="439"/>
      <c r="AF16" s="415" t="str">
        <f ca="1">IFERROR(IF(OR(B16="",F16="",Q16="",T16="",$BB$5="",$BC$5=""),"",INDEX(サービス費!F:F,MATCH(AY16,サービス費!D:D,0))),"")</f>
        <v/>
      </c>
      <c r="AG16" s="416"/>
      <c r="AH16" s="416"/>
      <c r="AI16" s="417"/>
      <c r="AJ16" s="415" t="str">
        <f ca="1">IFERROR(IF(OR($K$7="",AF16=""),"",IF($BC$5=1,AF16*0.1,0)),"")</f>
        <v/>
      </c>
      <c r="AK16" s="416"/>
      <c r="AL16" s="416"/>
      <c r="AM16" s="417"/>
      <c r="AN16" s="418"/>
      <c r="AO16" s="419"/>
      <c r="AP16" s="420"/>
      <c r="AQ16" s="424"/>
      <c r="AR16" s="425"/>
      <c r="AS16" s="426"/>
      <c r="AU16" s="409">
        <v>3</v>
      </c>
      <c r="AV16" s="409" t="str">
        <f ca="1">TEXT($AV$2,"000")&amp;TEXT(AU16,"00")</f>
        <v>00303</v>
      </c>
      <c r="AW16" s="430" t="str">
        <f>IFERROR(IF(B16="","",DATEVALUE(利用者情報!$G$3&amp;利用者情報!$I$3&amp;利用者情報!$J$3&amp;利用者情報!$K$3&amp;B16&amp;"日")),"")</f>
        <v/>
      </c>
      <c r="AX16" s="408" t="str">
        <f>IF(F16="","",IF(F16=2,20,IF(F16=3,30,F16&amp;$BB$5)))</f>
        <v/>
      </c>
      <c r="AY16" s="409" t="str">
        <f>IF(AC16="","",AX16&amp;AC16)</f>
        <v/>
      </c>
      <c r="AZ16" s="409" t="str">
        <f>IFERROR(IF(AY16="","",INDEX(サービス費!E:E,MATCH(AY16,サービス費!D:D,0))),"")</f>
        <v/>
      </c>
      <c r="BA16" s="408" t="str">
        <f t="shared" ref="BA16" si="2">IF(OR(G16="その他",N16="その他",I17="その他（右欄に詳細を記載）",W16&gt;0,AND(AC16&gt;=8,AC16&lt;=24)),1,"")</f>
        <v/>
      </c>
    </row>
    <row r="17" spans="1:53" ht="19.5" customHeight="1" thickBot="1">
      <c r="A17" s="525"/>
      <c r="B17" s="442"/>
      <c r="C17" s="443"/>
      <c r="D17" s="446"/>
      <c r="E17" s="447"/>
      <c r="F17" s="443"/>
      <c r="G17" s="410" t="s">
        <v>115</v>
      </c>
      <c r="H17" s="404"/>
      <c r="I17" s="411"/>
      <c r="J17" s="411"/>
      <c r="K17" s="411"/>
      <c r="L17" s="411"/>
      <c r="M17" s="411"/>
      <c r="N17" s="411"/>
      <c r="O17" s="411"/>
      <c r="P17" s="412"/>
      <c r="Q17" s="410" t="s">
        <v>118</v>
      </c>
      <c r="R17" s="404"/>
      <c r="S17" s="404"/>
      <c r="T17" s="404"/>
      <c r="U17" s="404"/>
      <c r="V17" s="404"/>
      <c r="W17" s="404"/>
      <c r="X17" s="404"/>
      <c r="Y17" s="404"/>
      <c r="Z17" s="413"/>
      <c r="AA17" s="413"/>
      <c r="AB17" s="413"/>
      <c r="AC17" s="413"/>
      <c r="AD17" s="413"/>
      <c r="AE17" s="413"/>
      <c r="AF17" s="413"/>
      <c r="AG17" s="413"/>
      <c r="AH17" s="413"/>
      <c r="AI17" s="413"/>
      <c r="AJ17" s="413"/>
      <c r="AK17" s="413"/>
      <c r="AL17" s="413"/>
      <c r="AM17" s="414"/>
      <c r="AN17" s="421"/>
      <c r="AO17" s="422"/>
      <c r="AP17" s="423"/>
      <c r="AQ17" s="427"/>
      <c r="AR17" s="428"/>
      <c r="AS17" s="429"/>
      <c r="AU17" s="409"/>
      <c r="AV17" s="409"/>
      <c r="AW17" s="430"/>
      <c r="AX17" s="408"/>
      <c r="AY17" s="409"/>
      <c r="AZ17" s="409"/>
      <c r="BA17" s="408"/>
    </row>
    <row r="18" spans="1:53" ht="19.5" customHeight="1">
      <c r="A18" s="525"/>
      <c r="B18" s="440"/>
      <c r="C18" s="441"/>
      <c r="D18" s="444" t="str">
        <f>IFERROR(IF(B18="","",MID("日月火水木金土",WEEKDAY(AW18),1)),"")</f>
        <v/>
      </c>
      <c r="E18" s="445"/>
      <c r="F18" s="441"/>
      <c r="G18" s="448"/>
      <c r="H18" s="449"/>
      <c r="I18" s="449"/>
      <c r="J18" s="449"/>
      <c r="K18" s="449"/>
      <c r="L18" s="449"/>
      <c r="M18" s="450"/>
      <c r="N18" s="449"/>
      <c r="O18" s="449"/>
      <c r="P18" s="451"/>
      <c r="Q18" s="431"/>
      <c r="R18" s="432"/>
      <c r="S18" s="433"/>
      <c r="T18" s="431"/>
      <c r="U18" s="432"/>
      <c r="V18" s="433"/>
      <c r="W18" s="431"/>
      <c r="X18" s="432"/>
      <c r="Y18" s="433"/>
      <c r="Z18" s="434" t="str">
        <f>IF(OR(Q18="",T18=""),"",T18-Q18-W18)</f>
        <v/>
      </c>
      <c r="AA18" s="435"/>
      <c r="AB18" s="436"/>
      <c r="AC18" s="437" t="str">
        <f>IF(Z18="","",IF(F18=2,0.5,ROUNDUP((HOUR(Z18)*60+MINUTE(Z18))/30,0)/2))</f>
        <v/>
      </c>
      <c r="AD18" s="438"/>
      <c r="AE18" s="439"/>
      <c r="AF18" s="415" t="str">
        <f ca="1">IFERROR(IF(OR(B18="",F18="",Q18="",T18="",$BB$5="",$BC$5=""),"",INDEX(サービス費!F:F,MATCH(AY18,サービス費!D:D,0))),"")</f>
        <v/>
      </c>
      <c r="AG18" s="416"/>
      <c r="AH18" s="416"/>
      <c r="AI18" s="417"/>
      <c r="AJ18" s="415" t="str">
        <f ca="1">IFERROR(IF(OR($K$7="",AF18=""),"",IF($BC$5=1,AF18*0.1,0)),"")</f>
        <v/>
      </c>
      <c r="AK18" s="416"/>
      <c r="AL18" s="416"/>
      <c r="AM18" s="417"/>
      <c r="AN18" s="418"/>
      <c r="AO18" s="419"/>
      <c r="AP18" s="420"/>
      <c r="AQ18" s="424"/>
      <c r="AR18" s="425"/>
      <c r="AS18" s="426"/>
      <c r="AU18" s="409">
        <v>4</v>
      </c>
      <c r="AV18" s="409" t="str">
        <f t="shared" ref="AV18" ca="1" si="3">TEXT($AV$2,"000")&amp;TEXT(AU18,"00")</f>
        <v>00304</v>
      </c>
      <c r="AW18" s="430" t="str">
        <f>IFERROR(IF(B18="","",DATEVALUE(利用者情報!$G$3&amp;利用者情報!$I$3&amp;利用者情報!$J$3&amp;利用者情報!$K$3&amp;B18&amp;"日")),"")</f>
        <v/>
      </c>
      <c r="AX18" s="408" t="str">
        <f>IF(F18="","",IF(F18=2,20,IF(F18=3,30,F18&amp;$BB$5)))</f>
        <v/>
      </c>
      <c r="AY18" s="409" t="str">
        <f>IF(AC18="","",AX18&amp;AC18)</f>
        <v/>
      </c>
      <c r="AZ18" s="409" t="str">
        <f>IFERROR(IF(AY18="","",INDEX(サービス費!E:E,MATCH(AY18,サービス費!D:D,0))),"")</f>
        <v/>
      </c>
      <c r="BA18" s="408" t="str">
        <f t="shared" ref="BA18" si="4">IF(OR(G18="その他",N18="その他",I19="その他（右欄に詳細を記載）",W18&gt;0,AND(AC18&gt;=8,AC18&lt;=24)),1,"")</f>
        <v/>
      </c>
    </row>
    <row r="19" spans="1:53" ht="19.5" customHeight="1" thickBot="1">
      <c r="A19" s="525"/>
      <c r="B19" s="442"/>
      <c r="C19" s="443"/>
      <c r="D19" s="446"/>
      <c r="E19" s="447"/>
      <c r="F19" s="443"/>
      <c r="G19" s="410" t="s">
        <v>115</v>
      </c>
      <c r="H19" s="404"/>
      <c r="I19" s="411"/>
      <c r="J19" s="411"/>
      <c r="K19" s="411"/>
      <c r="L19" s="411"/>
      <c r="M19" s="411"/>
      <c r="N19" s="411"/>
      <c r="O19" s="411"/>
      <c r="P19" s="412"/>
      <c r="Q19" s="410" t="s">
        <v>118</v>
      </c>
      <c r="R19" s="404"/>
      <c r="S19" s="404"/>
      <c r="T19" s="404"/>
      <c r="U19" s="404"/>
      <c r="V19" s="404"/>
      <c r="W19" s="404"/>
      <c r="X19" s="404"/>
      <c r="Y19" s="404"/>
      <c r="Z19" s="413"/>
      <c r="AA19" s="413"/>
      <c r="AB19" s="413"/>
      <c r="AC19" s="413"/>
      <c r="AD19" s="413"/>
      <c r="AE19" s="413"/>
      <c r="AF19" s="413"/>
      <c r="AG19" s="413"/>
      <c r="AH19" s="413"/>
      <c r="AI19" s="413"/>
      <c r="AJ19" s="413"/>
      <c r="AK19" s="413"/>
      <c r="AL19" s="413"/>
      <c r="AM19" s="414"/>
      <c r="AN19" s="421"/>
      <c r="AO19" s="422"/>
      <c r="AP19" s="423"/>
      <c r="AQ19" s="427"/>
      <c r="AR19" s="428"/>
      <c r="AS19" s="429"/>
      <c r="AU19" s="409"/>
      <c r="AV19" s="409"/>
      <c r="AW19" s="430"/>
      <c r="AX19" s="408"/>
      <c r="AY19" s="409"/>
      <c r="AZ19" s="409"/>
      <c r="BA19" s="408"/>
    </row>
    <row r="20" spans="1:53" ht="19.5" customHeight="1">
      <c r="A20" s="525"/>
      <c r="B20" s="440"/>
      <c r="C20" s="441"/>
      <c r="D20" s="444" t="str">
        <f>IFERROR(IF(B20="","",MID("日月火水木金土",WEEKDAY(AW20),1)),"")</f>
        <v/>
      </c>
      <c r="E20" s="445"/>
      <c r="F20" s="441"/>
      <c r="G20" s="448"/>
      <c r="H20" s="449"/>
      <c r="I20" s="449"/>
      <c r="J20" s="449"/>
      <c r="K20" s="449"/>
      <c r="L20" s="449"/>
      <c r="M20" s="450"/>
      <c r="N20" s="449"/>
      <c r="O20" s="449"/>
      <c r="P20" s="451"/>
      <c r="Q20" s="431"/>
      <c r="R20" s="432"/>
      <c r="S20" s="433"/>
      <c r="T20" s="431"/>
      <c r="U20" s="432"/>
      <c r="V20" s="433"/>
      <c r="W20" s="431"/>
      <c r="X20" s="432"/>
      <c r="Y20" s="433"/>
      <c r="Z20" s="434" t="str">
        <f>IF(OR(Q20="",T20=""),"",T20-Q20-W20)</f>
        <v/>
      </c>
      <c r="AA20" s="435"/>
      <c r="AB20" s="436"/>
      <c r="AC20" s="437" t="str">
        <f>IF(Z20="","",IF(F20=2,0.5,ROUNDUP((HOUR(Z20)*60+MINUTE(Z20))/30,0)/2))</f>
        <v/>
      </c>
      <c r="AD20" s="438"/>
      <c r="AE20" s="439"/>
      <c r="AF20" s="415" t="str">
        <f ca="1">IFERROR(IF(OR(B20="",F20="",Q20="",T20="",$BB$5="",$BC$5=""),"",INDEX(サービス費!F:F,MATCH(AY20,サービス費!D:D,0))),"")</f>
        <v/>
      </c>
      <c r="AG20" s="416"/>
      <c r="AH20" s="416"/>
      <c r="AI20" s="417"/>
      <c r="AJ20" s="415" t="str">
        <f ca="1">IFERROR(IF(OR($K$7="",AF20=""),"",IF($BC$5=1,AF20*0.1,0)),"")</f>
        <v/>
      </c>
      <c r="AK20" s="416"/>
      <c r="AL20" s="416"/>
      <c r="AM20" s="417"/>
      <c r="AN20" s="418"/>
      <c r="AO20" s="419"/>
      <c r="AP20" s="420"/>
      <c r="AQ20" s="424"/>
      <c r="AR20" s="425"/>
      <c r="AS20" s="426"/>
      <c r="AU20" s="409">
        <v>5</v>
      </c>
      <c r="AV20" s="409" t="str">
        <f t="shared" ref="AV20" ca="1" si="5">TEXT($AV$2,"000")&amp;TEXT(AU20,"00")</f>
        <v>00305</v>
      </c>
      <c r="AW20" s="430" t="str">
        <f>IFERROR(IF(B20="","",DATEVALUE(利用者情報!$G$3&amp;利用者情報!$I$3&amp;利用者情報!$J$3&amp;利用者情報!$K$3&amp;B20&amp;"日")),"")</f>
        <v/>
      </c>
      <c r="AX20" s="408" t="str">
        <f>IF(F20="","",IF(F20=2,20,IF(F20=3,30,F20&amp;$BB$5)))</f>
        <v/>
      </c>
      <c r="AY20" s="409" t="str">
        <f>IF(AC20="","",AX20&amp;AC20)</f>
        <v/>
      </c>
      <c r="AZ20" s="409" t="str">
        <f>IFERROR(IF(AY20="","",INDEX(サービス費!E:E,MATCH(AY20,サービス費!D:D,0))),"")</f>
        <v/>
      </c>
      <c r="BA20" s="408" t="str">
        <f t="shared" ref="BA20" si="6">IF(OR(G20="その他",N20="その他",I21="その他（右欄に詳細を記載）",W20&gt;0,AND(AC20&gt;=8,AC20&lt;=24)),1,"")</f>
        <v/>
      </c>
    </row>
    <row r="21" spans="1:53" ht="19.5" customHeight="1" thickBot="1">
      <c r="A21" s="525"/>
      <c r="B21" s="442"/>
      <c r="C21" s="443"/>
      <c r="D21" s="446"/>
      <c r="E21" s="447"/>
      <c r="F21" s="443"/>
      <c r="G21" s="410" t="s">
        <v>115</v>
      </c>
      <c r="H21" s="404"/>
      <c r="I21" s="411"/>
      <c r="J21" s="411"/>
      <c r="K21" s="411"/>
      <c r="L21" s="411"/>
      <c r="M21" s="411"/>
      <c r="N21" s="411"/>
      <c r="O21" s="411"/>
      <c r="P21" s="412"/>
      <c r="Q21" s="410" t="s">
        <v>118</v>
      </c>
      <c r="R21" s="404"/>
      <c r="S21" s="404"/>
      <c r="T21" s="404"/>
      <c r="U21" s="404"/>
      <c r="V21" s="404"/>
      <c r="W21" s="404"/>
      <c r="X21" s="404"/>
      <c r="Y21" s="404"/>
      <c r="Z21" s="413"/>
      <c r="AA21" s="413"/>
      <c r="AB21" s="413"/>
      <c r="AC21" s="413"/>
      <c r="AD21" s="413"/>
      <c r="AE21" s="413"/>
      <c r="AF21" s="413"/>
      <c r="AG21" s="413"/>
      <c r="AH21" s="413"/>
      <c r="AI21" s="413"/>
      <c r="AJ21" s="413"/>
      <c r="AK21" s="413"/>
      <c r="AL21" s="413"/>
      <c r="AM21" s="414"/>
      <c r="AN21" s="421"/>
      <c r="AO21" s="422"/>
      <c r="AP21" s="423"/>
      <c r="AQ21" s="427"/>
      <c r="AR21" s="428"/>
      <c r="AS21" s="429"/>
      <c r="AU21" s="409"/>
      <c r="AV21" s="409"/>
      <c r="AW21" s="430"/>
      <c r="AX21" s="408"/>
      <c r="AY21" s="409"/>
      <c r="AZ21" s="409"/>
      <c r="BA21" s="408"/>
    </row>
    <row r="22" spans="1:53" ht="19.5" customHeight="1">
      <c r="A22" s="525"/>
      <c r="B22" s="440"/>
      <c r="C22" s="441"/>
      <c r="D22" s="444" t="str">
        <f>IFERROR(IF(B22="","",MID("日月火水木金土",WEEKDAY(AW22),1)),"")</f>
        <v/>
      </c>
      <c r="E22" s="445"/>
      <c r="F22" s="441"/>
      <c r="G22" s="448"/>
      <c r="H22" s="449"/>
      <c r="I22" s="449"/>
      <c r="J22" s="449"/>
      <c r="K22" s="449"/>
      <c r="L22" s="449"/>
      <c r="M22" s="450"/>
      <c r="N22" s="449"/>
      <c r="O22" s="449"/>
      <c r="P22" s="451"/>
      <c r="Q22" s="431"/>
      <c r="R22" s="432"/>
      <c r="S22" s="433"/>
      <c r="T22" s="431"/>
      <c r="U22" s="432"/>
      <c r="V22" s="433"/>
      <c r="W22" s="431"/>
      <c r="X22" s="432"/>
      <c r="Y22" s="433"/>
      <c r="Z22" s="434" t="str">
        <f>IF(OR(Q22="",T22=""),"",T22-Q22-W22)</f>
        <v/>
      </c>
      <c r="AA22" s="435"/>
      <c r="AB22" s="436"/>
      <c r="AC22" s="437" t="str">
        <f>IF(Z22="","",IF(F22=2,0.5,ROUNDUP((HOUR(Z22)*60+MINUTE(Z22))/30,0)/2))</f>
        <v/>
      </c>
      <c r="AD22" s="438"/>
      <c r="AE22" s="439"/>
      <c r="AF22" s="415" t="str">
        <f ca="1">IFERROR(IF(OR(B22="",F22="",Q22="",T22="",$BB$5="",$BC$5=""),"",INDEX(サービス費!F:F,MATCH(AY22,サービス費!D:D,0))),"")</f>
        <v/>
      </c>
      <c r="AG22" s="416"/>
      <c r="AH22" s="416"/>
      <c r="AI22" s="417"/>
      <c r="AJ22" s="415" t="str">
        <f ca="1">IFERROR(IF(OR($K$7="",AF22=""),"",IF($BC$5=1,AF22*0.1,0)),"")</f>
        <v/>
      </c>
      <c r="AK22" s="416"/>
      <c r="AL22" s="416"/>
      <c r="AM22" s="417"/>
      <c r="AN22" s="418"/>
      <c r="AO22" s="419"/>
      <c r="AP22" s="420"/>
      <c r="AQ22" s="424"/>
      <c r="AR22" s="425"/>
      <c r="AS22" s="426"/>
      <c r="AU22" s="409">
        <v>6</v>
      </c>
      <c r="AV22" s="409" t="str">
        <f t="shared" ref="AV22" ca="1" si="7">TEXT($AV$2,"000")&amp;TEXT(AU22,"00")</f>
        <v>00306</v>
      </c>
      <c r="AW22" s="430" t="str">
        <f>IFERROR(IF(B22="","",DATEVALUE(利用者情報!$G$3&amp;利用者情報!$I$3&amp;利用者情報!$J$3&amp;利用者情報!$K$3&amp;B22&amp;"日")),"")</f>
        <v/>
      </c>
      <c r="AX22" s="408" t="str">
        <f>IF(F22="","",IF(F22=2,20,IF(F22=3,30,F22&amp;$BB$5)))</f>
        <v/>
      </c>
      <c r="AY22" s="409" t="str">
        <f>IF(AC22="","",AX22&amp;AC22)</f>
        <v/>
      </c>
      <c r="AZ22" s="409" t="str">
        <f>IFERROR(IF(AY22="","",INDEX(サービス費!E:E,MATCH(AY22,サービス費!D:D,0))),"")</f>
        <v/>
      </c>
      <c r="BA22" s="408" t="str">
        <f t="shared" ref="BA22" si="8">IF(OR(G22="その他",N22="その他",I23="その他（右欄に詳細を記載）",W22&gt;0,AND(AC22&gt;=8,AC22&lt;=24)),1,"")</f>
        <v/>
      </c>
    </row>
    <row r="23" spans="1:53" ht="19.5" customHeight="1" thickBot="1">
      <c r="A23" s="525"/>
      <c r="B23" s="442"/>
      <c r="C23" s="443"/>
      <c r="D23" s="446"/>
      <c r="E23" s="447"/>
      <c r="F23" s="443"/>
      <c r="G23" s="410" t="s">
        <v>115</v>
      </c>
      <c r="H23" s="404"/>
      <c r="I23" s="411"/>
      <c r="J23" s="411"/>
      <c r="K23" s="411"/>
      <c r="L23" s="411"/>
      <c r="M23" s="411"/>
      <c r="N23" s="411"/>
      <c r="O23" s="411"/>
      <c r="P23" s="412"/>
      <c r="Q23" s="410" t="s">
        <v>118</v>
      </c>
      <c r="R23" s="404"/>
      <c r="S23" s="404"/>
      <c r="T23" s="404"/>
      <c r="U23" s="404"/>
      <c r="V23" s="404"/>
      <c r="W23" s="404"/>
      <c r="X23" s="404"/>
      <c r="Y23" s="404"/>
      <c r="Z23" s="413"/>
      <c r="AA23" s="413"/>
      <c r="AB23" s="413"/>
      <c r="AC23" s="413"/>
      <c r="AD23" s="413"/>
      <c r="AE23" s="413"/>
      <c r="AF23" s="413"/>
      <c r="AG23" s="413"/>
      <c r="AH23" s="413"/>
      <c r="AI23" s="413"/>
      <c r="AJ23" s="413"/>
      <c r="AK23" s="413"/>
      <c r="AL23" s="413"/>
      <c r="AM23" s="414"/>
      <c r="AN23" s="421"/>
      <c r="AO23" s="422"/>
      <c r="AP23" s="423"/>
      <c r="AQ23" s="427"/>
      <c r="AR23" s="428"/>
      <c r="AS23" s="429"/>
      <c r="AU23" s="409"/>
      <c r="AV23" s="409"/>
      <c r="AW23" s="430"/>
      <c r="AX23" s="408"/>
      <c r="AY23" s="409"/>
      <c r="AZ23" s="409"/>
      <c r="BA23" s="408"/>
    </row>
    <row r="24" spans="1:53" ht="19.5" customHeight="1">
      <c r="A24" s="525"/>
      <c r="B24" s="440"/>
      <c r="C24" s="441"/>
      <c r="D24" s="444" t="str">
        <f>IFERROR(IF(B24="","",MID("日月火水木金土",WEEKDAY(AW24),1)),"")</f>
        <v/>
      </c>
      <c r="E24" s="445"/>
      <c r="F24" s="441"/>
      <c r="G24" s="448"/>
      <c r="H24" s="449"/>
      <c r="I24" s="449"/>
      <c r="J24" s="449"/>
      <c r="K24" s="449"/>
      <c r="L24" s="449"/>
      <c r="M24" s="450"/>
      <c r="N24" s="449"/>
      <c r="O24" s="449"/>
      <c r="P24" s="451"/>
      <c r="Q24" s="431"/>
      <c r="R24" s="432"/>
      <c r="S24" s="433"/>
      <c r="T24" s="431"/>
      <c r="U24" s="432"/>
      <c r="V24" s="433"/>
      <c r="W24" s="431"/>
      <c r="X24" s="432"/>
      <c r="Y24" s="433"/>
      <c r="Z24" s="434" t="str">
        <f>IF(OR(Q24="",T24=""),"",T24-Q24-W24)</f>
        <v/>
      </c>
      <c r="AA24" s="435"/>
      <c r="AB24" s="436"/>
      <c r="AC24" s="437" t="str">
        <f>IF(Z24="","",IF(F24=2,0.5,ROUNDUP((HOUR(Z24)*60+MINUTE(Z24))/30,0)/2))</f>
        <v/>
      </c>
      <c r="AD24" s="438"/>
      <c r="AE24" s="439"/>
      <c r="AF24" s="415" t="str">
        <f ca="1">IFERROR(IF(OR(B24="",F24="",Q24="",T24="",$BB$5="",$BC$5=""),"",INDEX(サービス費!F:F,MATCH(AY24,サービス費!D:D,0))),"")</f>
        <v/>
      </c>
      <c r="AG24" s="416"/>
      <c r="AH24" s="416"/>
      <c r="AI24" s="417"/>
      <c r="AJ24" s="415" t="str">
        <f ca="1">IFERROR(IF(OR($K$7="",AF24=""),"",IF($BC$5=1,AF24*0.1,0)),"")</f>
        <v/>
      </c>
      <c r="AK24" s="416"/>
      <c r="AL24" s="416"/>
      <c r="AM24" s="417"/>
      <c r="AN24" s="418"/>
      <c r="AO24" s="419"/>
      <c r="AP24" s="420"/>
      <c r="AQ24" s="424"/>
      <c r="AR24" s="425"/>
      <c r="AS24" s="426"/>
      <c r="AU24" s="409">
        <v>7</v>
      </c>
      <c r="AV24" s="409" t="str">
        <f t="shared" ref="AV24" ca="1" si="9">TEXT($AV$2,"000")&amp;TEXT(AU24,"00")</f>
        <v>00307</v>
      </c>
      <c r="AW24" s="430" t="str">
        <f>IFERROR(IF(B24="","",DATEVALUE(利用者情報!$G$3&amp;利用者情報!$I$3&amp;利用者情報!$J$3&amp;利用者情報!$K$3&amp;B24&amp;"日")),"")</f>
        <v/>
      </c>
      <c r="AX24" s="408" t="str">
        <f>IF(F24="","",IF(F24=2,20,IF(F24=3,30,F24&amp;$BB$5)))</f>
        <v/>
      </c>
      <c r="AY24" s="409" t="str">
        <f>IF(AC24="","",AX24&amp;AC24)</f>
        <v/>
      </c>
      <c r="AZ24" s="409" t="str">
        <f>IFERROR(IF(AY24="","",INDEX(サービス費!E:E,MATCH(AY24,サービス費!D:D,0))),"")</f>
        <v/>
      </c>
      <c r="BA24" s="408" t="str">
        <f t="shared" ref="BA24" si="10">IF(OR(G24="その他",N24="その他",I25="その他（右欄に詳細を記載）",W24&gt;0,AND(AC24&gt;=8,AC24&lt;=24)),1,"")</f>
        <v/>
      </c>
    </row>
    <row r="25" spans="1:53" ht="19.5" customHeight="1" thickBot="1">
      <c r="A25" s="525"/>
      <c r="B25" s="442"/>
      <c r="C25" s="443"/>
      <c r="D25" s="446"/>
      <c r="E25" s="447"/>
      <c r="F25" s="443"/>
      <c r="G25" s="410" t="s">
        <v>115</v>
      </c>
      <c r="H25" s="404"/>
      <c r="I25" s="411"/>
      <c r="J25" s="411"/>
      <c r="K25" s="411"/>
      <c r="L25" s="411"/>
      <c r="M25" s="411"/>
      <c r="N25" s="411"/>
      <c r="O25" s="411"/>
      <c r="P25" s="412"/>
      <c r="Q25" s="410" t="s">
        <v>118</v>
      </c>
      <c r="R25" s="404"/>
      <c r="S25" s="404"/>
      <c r="T25" s="404"/>
      <c r="U25" s="404"/>
      <c r="V25" s="404"/>
      <c r="W25" s="404"/>
      <c r="X25" s="404"/>
      <c r="Y25" s="404"/>
      <c r="Z25" s="413"/>
      <c r="AA25" s="413"/>
      <c r="AB25" s="413"/>
      <c r="AC25" s="413"/>
      <c r="AD25" s="413"/>
      <c r="AE25" s="413"/>
      <c r="AF25" s="413"/>
      <c r="AG25" s="413"/>
      <c r="AH25" s="413"/>
      <c r="AI25" s="413"/>
      <c r="AJ25" s="413"/>
      <c r="AK25" s="413"/>
      <c r="AL25" s="413"/>
      <c r="AM25" s="414"/>
      <c r="AN25" s="421"/>
      <c r="AO25" s="422"/>
      <c r="AP25" s="423"/>
      <c r="AQ25" s="427"/>
      <c r="AR25" s="428"/>
      <c r="AS25" s="429"/>
      <c r="AU25" s="409"/>
      <c r="AV25" s="409"/>
      <c r="AW25" s="430"/>
      <c r="AX25" s="408"/>
      <c r="AY25" s="409"/>
      <c r="AZ25" s="409"/>
      <c r="BA25" s="408"/>
    </row>
    <row r="26" spans="1:53" ht="19.5" customHeight="1">
      <c r="A26" s="525"/>
      <c r="B26" s="440"/>
      <c r="C26" s="441"/>
      <c r="D26" s="444" t="str">
        <f>IFERROR(IF(B26="","",MID("日月火水木金土",WEEKDAY(AW26),1)),"")</f>
        <v/>
      </c>
      <c r="E26" s="445"/>
      <c r="F26" s="441"/>
      <c r="G26" s="448"/>
      <c r="H26" s="449"/>
      <c r="I26" s="449"/>
      <c r="J26" s="449"/>
      <c r="K26" s="449"/>
      <c r="L26" s="449"/>
      <c r="M26" s="450"/>
      <c r="N26" s="449"/>
      <c r="O26" s="449"/>
      <c r="P26" s="451"/>
      <c r="Q26" s="431"/>
      <c r="R26" s="432"/>
      <c r="S26" s="433"/>
      <c r="T26" s="431"/>
      <c r="U26" s="432"/>
      <c r="V26" s="433"/>
      <c r="W26" s="431"/>
      <c r="X26" s="432"/>
      <c r="Y26" s="433"/>
      <c r="Z26" s="434" t="str">
        <f>IF(OR(Q26="",T26=""),"",T26-Q26-W26)</f>
        <v/>
      </c>
      <c r="AA26" s="435"/>
      <c r="AB26" s="436"/>
      <c r="AC26" s="437" t="str">
        <f>IF(Z26="","",IF(F26=2,0.5,ROUNDUP((HOUR(Z26)*60+MINUTE(Z26))/30,0)/2))</f>
        <v/>
      </c>
      <c r="AD26" s="438"/>
      <c r="AE26" s="439"/>
      <c r="AF26" s="415" t="str">
        <f ca="1">IFERROR(IF(OR(B26="",F26="",Q26="",T26="",$BB$5="",$BC$5=""),"",INDEX(サービス費!F:F,MATCH(AY26,サービス費!D:D,0))),"")</f>
        <v/>
      </c>
      <c r="AG26" s="416"/>
      <c r="AH26" s="416"/>
      <c r="AI26" s="417"/>
      <c r="AJ26" s="415" t="str">
        <f ca="1">IFERROR(IF(OR($K$7="",AF26=""),"",IF($BC$5=1,AF26*0.1,0)),"")</f>
        <v/>
      </c>
      <c r="AK26" s="416"/>
      <c r="AL26" s="416"/>
      <c r="AM26" s="417"/>
      <c r="AN26" s="418"/>
      <c r="AO26" s="419"/>
      <c r="AP26" s="420"/>
      <c r="AQ26" s="424"/>
      <c r="AR26" s="425"/>
      <c r="AS26" s="426"/>
      <c r="AU26" s="409">
        <v>8</v>
      </c>
      <c r="AV26" s="409" t="str">
        <f t="shared" ref="AV26" ca="1" si="11">TEXT($AV$2,"000")&amp;TEXT(AU26,"00")</f>
        <v>00308</v>
      </c>
      <c r="AW26" s="430" t="str">
        <f>IFERROR(IF(B26="","",DATEVALUE(利用者情報!$G$3&amp;利用者情報!$I$3&amp;利用者情報!$J$3&amp;利用者情報!$K$3&amp;B26&amp;"日")),"")</f>
        <v/>
      </c>
      <c r="AX26" s="408" t="str">
        <f>IF(F26="","",IF(F26=2,20,IF(F26=3,30,F26&amp;$BB$5)))</f>
        <v/>
      </c>
      <c r="AY26" s="409" t="str">
        <f>IF(AC26="","",AX26&amp;AC26)</f>
        <v/>
      </c>
      <c r="AZ26" s="409" t="str">
        <f>IFERROR(IF(AY26="","",INDEX(サービス費!E:E,MATCH(AY26,サービス費!D:D,0))),"")</f>
        <v/>
      </c>
      <c r="BA26" s="408" t="str">
        <f t="shared" ref="BA26" si="12">IF(OR(G26="その他",N26="その他",I27="その他（右欄に詳細を記載）",W26&gt;0,AND(AC26&gt;=8,AC26&lt;=24)),1,"")</f>
        <v/>
      </c>
    </row>
    <row r="27" spans="1:53" ht="19.5" customHeight="1" thickBot="1">
      <c r="A27" s="525"/>
      <c r="B27" s="442"/>
      <c r="C27" s="443"/>
      <c r="D27" s="446"/>
      <c r="E27" s="447"/>
      <c r="F27" s="443"/>
      <c r="G27" s="410" t="s">
        <v>115</v>
      </c>
      <c r="H27" s="404"/>
      <c r="I27" s="411"/>
      <c r="J27" s="411"/>
      <c r="K27" s="411"/>
      <c r="L27" s="411"/>
      <c r="M27" s="411"/>
      <c r="N27" s="411"/>
      <c r="O27" s="411"/>
      <c r="P27" s="412"/>
      <c r="Q27" s="410" t="s">
        <v>118</v>
      </c>
      <c r="R27" s="404"/>
      <c r="S27" s="404"/>
      <c r="T27" s="404"/>
      <c r="U27" s="404"/>
      <c r="V27" s="404"/>
      <c r="W27" s="404"/>
      <c r="X27" s="404"/>
      <c r="Y27" s="404"/>
      <c r="Z27" s="413"/>
      <c r="AA27" s="413"/>
      <c r="AB27" s="413"/>
      <c r="AC27" s="413"/>
      <c r="AD27" s="413"/>
      <c r="AE27" s="413"/>
      <c r="AF27" s="413"/>
      <c r="AG27" s="413"/>
      <c r="AH27" s="413"/>
      <c r="AI27" s="413"/>
      <c r="AJ27" s="413"/>
      <c r="AK27" s="413"/>
      <c r="AL27" s="413"/>
      <c r="AM27" s="414"/>
      <c r="AN27" s="421"/>
      <c r="AO27" s="422"/>
      <c r="AP27" s="423"/>
      <c r="AQ27" s="427"/>
      <c r="AR27" s="428"/>
      <c r="AS27" s="429"/>
      <c r="AU27" s="409"/>
      <c r="AV27" s="409"/>
      <c r="AW27" s="430"/>
      <c r="AX27" s="408"/>
      <c r="AY27" s="409"/>
      <c r="AZ27" s="409"/>
      <c r="BA27" s="408"/>
    </row>
    <row r="28" spans="1:53" ht="19.5" customHeight="1">
      <c r="A28" s="525"/>
      <c r="B28" s="440"/>
      <c r="C28" s="441"/>
      <c r="D28" s="444" t="str">
        <f>IFERROR(IF(B28="","",MID("日月火水木金土",WEEKDAY(AW28),1)),"")</f>
        <v/>
      </c>
      <c r="E28" s="445"/>
      <c r="F28" s="441"/>
      <c r="G28" s="448"/>
      <c r="H28" s="449"/>
      <c r="I28" s="449"/>
      <c r="J28" s="449"/>
      <c r="K28" s="449"/>
      <c r="L28" s="449"/>
      <c r="M28" s="450"/>
      <c r="N28" s="449"/>
      <c r="O28" s="449"/>
      <c r="P28" s="451"/>
      <c r="Q28" s="431"/>
      <c r="R28" s="432"/>
      <c r="S28" s="433"/>
      <c r="T28" s="431"/>
      <c r="U28" s="432"/>
      <c r="V28" s="433"/>
      <c r="W28" s="431"/>
      <c r="X28" s="432"/>
      <c r="Y28" s="433"/>
      <c r="Z28" s="434" t="str">
        <f>IF(OR(Q28="",T28=""),"",T28-Q28-W28)</f>
        <v/>
      </c>
      <c r="AA28" s="435"/>
      <c r="AB28" s="436"/>
      <c r="AC28" s="437" t="str">
        <f>IF(Z28="","",IF(F28=2,0.5,ROUNDUP((HOUR(Z28)*60+MINUTE(Z28))/30,0)/2))</f>
        <v/>
      </c>
      <c r="AD28" s="438"/>
      <c r="AE28" s="439"/>
      <c r="AF28" s="415" t="str">
        <f ca="1">IFERROR(IF(OR(B28="",F28="",Q28="",T28="",$BB$5="",$BC$5=""),"",INDEX(サービス費!F:F,MATCH(AY28,サービス費!D:D,0))),"")</f>
        <v/>
      </c>
      <c r="AG28" s="416"/>
      <c r="AH28" s="416"/>
      <c r="AI28" s="417"/>
      <c r="AJ28" s="415" t="str">
        <f ca="1">IFERROR(IF(OR($K$7="",AF28=""),"",IF($BC$5=1,AF28*0.1,0)),"")</f>
        <v/>
      </c>
      <c r="AK28" s="416"/>
      <c r="AL28" s="416"/>
      <c r="AM28" s="417"/>
      <c r="AN28" s="418"/>
      <c r="AO28" s="419"/>
      <c r="AP28" s="420"/>
      <c r="AQ28" s="424"/>
      <c r="AR28" s="425"/>
      <c r="AS28" s="426"/>
      <c r="AU28" s="409">
        <v>9</v>
      </c>
      <c r="AV28" s="409" t="str">
        <f t="shared" ref="AV28" ca="1" si="13">TEXT($AV$2,"000")&amp;TEXT(AU28,"00")</f>
        <v>00309</v>
      </c>
      <c r="AW28" s="430" t="str">
        <f>IFERROR(IF(B28="","",DATEVALUE(利用者情報!$G$3&amp;利用者情報!$I$3&amp;利用者情報!$J$3&amp;利用者情報!$K$3&amp;B28&amp;"日")),"")</f>
        <v/>
      </c>
      <c r="AX28" s="408" t="str">
        <f>IF(F28="","",IF(F28=2,20,IF(F28=3,30,F28&amp;$BB$5)))</f>
        <v/>
      </c>
      <c r="AY28" s="409" t="str">
        <f>IF(AC28="","",AX28&amp;AC28)</f>
        <v/>
      </c>
      <c r="AZ28" s="409" t="str">
        <f>IFERROR(IF(AY28="","",INDEX(サービス費!E:E,MATCH(AY28,サービス費!D:D,0))),"")</f>
        <v/>
      </c>
      <c r="BA28" s="408" t="str">
        <f t="shared" ref="BA28" si="14">IF(OR(G28="その他",N28="その他",I29="その他（右欄に詳細を記載）",W28&gt;0,AND(AC28&gt;=8,AC28&lt;=24)),1,"")</f>
        <v/>
      </c>
    </row>
    <row r="29" spans="1:53" ht="19.5" customHeight="1" thickBot="1">
      <c r="A29" s="525"/>
      <c r="B29" s="442"/>
      <c r="C29" s="443"/>
      <c r="D29" s="446"/>
      <c r="E29" s="447"/>
      <c r="F29" s="443"/>
      <c r="G29" s="410" t="s">
        <v>115</v>
      </c>
      <c r="H29" s="404"/>
      <c r="I29" s="411"/>
      <c r="J29" s="411"/>
      <c r="K29" s="411"/>
      <c r="L29" s="411"/>
      <c r="M29" s="411"/>
      <c r="N29" s="411"/>
      <c r="O29" s="411"/>
      <c r="P29" s="412"/>
      <c r="Q29" s="410" t="s">
        <v>118</v>
      </c>
      <c r="R29" s="404"/>
      <c r="S29" s="404"/>
      <c r="T29" s="404"/>
      <c r="U29" s="404"/>
      <c r="V29" s="404"/>
      <c r="W29" s="404"/>
      <c r="X29" s="404"/>
      <c r="Y29" s="404"/>
      <c r="Z29" s="413"/>
      <c r="AA29" s="413"/>
      <c r="AB29" s="413"/>
      <c r="AC29" s="413"/>
      <c r="AD29" s="413"/>
      <c r="AE29" s="413"/>
      <c r="AF29" s="413"/>
      <c r="AG29" s="413"/>
      <c r="AH29" s="413"/>
      <c r="AI29" s="413"/>
      <c r="AJ29" s="413"/>
      <c r="AK29" s="413"/>
      <c r="AL29" s="413"/>
      <c r="AM29" s="414"/>
      <c r="AN29" s="421"/>
      <c r="AO29" s="422"/>
      <c r="AP29" s="423"/>
      <c r="AQ29" s="427"/>
      <c r="AR29" s="428"/>
      <c r="AS29" s="429"/>
      <c r="AU29" s="409"/>
      <c r="AV29" s="409"/>
      <c r="AW29" s="430"/>
      <c r="AX29" s="408"/>
      <c r="AY29" s="409"/>
      <c r="AZ29" s="409"/>
      <c r="BA29" s="408"/>
    </row>
    <row r="30" spans="1:53" ht="19.5" customHeight="1">
      <c r="A30" s="525"/>
      <c r="B30" s="440"/>
      <c r="C30" s="441"/>
      <c r="D30" s="444" t="str">
        <f>IFERROR(IF(B30="","",MID("日月火水木金土",WEEKDAY(AW30),1)),"")</f>
        <v/>
      </c>
      <c r="E30" s="445"/>
      <c r="F30" s="441"/>
      <c r="G30" s="448"/>
      <c r="H30" s="449"/>
      <c r="I30" s="449"/>
      <c r="J30" s="449"/>
      <c r="K30" s="449"/>
      <c r="L30" s="449"/>
      <c r="M30" s="450"/>
      <c r="N30" s="449"/>
      <c r="O30" s="449"/>
      <c r="P30" s="451"/>
      <c r="Q30" s="431"/>
      <c r="R30" s="432"/>
      <c r="S30" s="433"/>
      <c r="T30" s="431"/>
      <c r="U30" s="432"/>
      <c r="V30" s="433"/>
      <c r="W30" s="431"/>
      <c r="X30" s="432"/>
      <c r="Y30" s="433"/>
      <c r="Z30" s="434" t="str">
        <f>IF(OR(Q30="",T30=""),"",T30-Q30-W30)</f>
        <v/>
      </c>
      <c r="AA30" s="435"/>
      <c r="AB30" s="436"/>
      <c r="AC30" s="437" t="str">
        <f>IF(Z30="","",IF(F30=2,0.5,ROUNDUP((HOUR(Z30)*60+MINUTE(Z30))/30,0)/2))</f>
        <v/>
      </c>
      <c r="AD30" s="438"/>
      <c r="AE30" s="439"/>
      <c r="AF30" s="415" t="str">
        <f ca="1">IFERROR(IF(OR(B30="",F30="",Q30="",T30="",$BB$5="",$BC$5=""),"",INDEX(サービス費!F:F,MATCH(AY30,サービス費!D:D,0))),"")</f>
        <v/>
      </c>
      <c r="AG30" s="416"/>
      <c r="AH30" s="416"/>
      <c r="AI30" s="417"/>
      <c r="AJ30" s="415" t="str">
        <f ca="1">IFERROR(IF(OR($K$7="",AF30=""),"",IF($BC$5=1,AF30*0.1,0)),"")</f>
        <v/>
      </c>
      <c r="AK30" s="416"/>
      <c r="AL30" s="416"/>
      <c r="AM30" s="417"/>
      <c r="AN30" s="418"/>
      <c r="AO30" s="419"/>
      <c r="AP30" s="420"/>
      <c r="AQ30" s="424"/>
      <c r="AR30" s="425"/>
      <c r="AS30" s="426"/>
      <c r="AU30" s="409">
        <v>10</v>
      </c>
      <c r="AV30" s="409" t="str">
        <f t="shared" ref="AV30" ca="1" si="15">TEXT($AV$2,"000")&amp;TEXT(AU30,"00")</f>
        <v>00310</v>
      </c>
      <c r="AW30" s="430" t="str">
        <f>IFERROR(IF(B30="","",DATEVALUE(利用者情報!$G$3&amp;利用者情報!$I$3&amp;利用者情報!$J$3&amp;利用者情報!$K$3&amp;B30&amp;"日")),"")</f>
        <v/>
      </c>
      <c r="AX30" s="408" t="str">
        <f>IF(F30="","",IF(F30=2,20,IF(F30=3,30,F30&amp;$BB$5)))</f>
        <v/>
      </c>
      <c r="AY30" s="409" t="str">
        <f>IF(AC30="","",AX30&amp;AC30)</f>
        <v/>
      </c>
      <c r="AZ30" s="409" t="str">
        <f>IFERROR(IF(AY30="","",INDEX(サービス費!E:E,MATCH(AY30,サービス費!D:D,0))),"")</f>
        <v/>
      </c>
      <c r="BA30" s="408" t="str">
        <f t="shared" ref="BA30" si="16">IF(OR(G30="その他",N30="その他",I31="その他（右欄に詳細を記載）",W30&gt;0,AND(AC30&gt;=8,AC30&lt;=24)),1,"")</f>
        <v/>
      </c>
    </row>
    <row r="31" spans="1:53" ht="19.5" customHeight="1" thickBot="1">
      <c r="A31" s="525"/>
      <c r="B31" s="442"/>
      <c r="C31" s="443"/>
      <c r="D31" s="446"/>
      <c r="E31" s="447"/>
      <c r="F31" s="443"/>
      <c r="G31" s="410" t="s">
        <v>115</v>
      </c>
      <c r="H31" s="404"/>
      <c r="I31" s="411"/>
      <c r="J31" s="411"/>
      <c r="K31" s="411"/>
      <c r="L31" s="411"/>
      <c r="M31" s="411"/>
      <c r="N31" s="411"/>
      <c r="O31" s="411"/>
      <c r="P31" s="412"/>
      <c r="Q31" s="410" t="s">
        <v>118</v>
      </c>
      <c r="R31" s="404"/>
      <c r="S31" s="404"/>
      <c r="T31" s="404"/>
      <c r="U31" s="404"/>
      <c r="V31" s="404"/>
      <c r="W31" s="404"/>
      <c r="X31" s="404"/>
      <c r="Y31" s="404"/>
      <c r="Z31" s="413"/>
      <c r="AA31" s="413"/>
      <c r="AB31" s="413"/>
      <c r="AC31" s="413"/>
      <c r="AD31" s="413"/>
      <c r="AE31" s="413"/>
      <c r="AF31" s="413"/>
      <c r="AG31" s="413"/>
      <c r="AH31" s="413"/>
      <c r="AI31" s="413"/>
      <c r="AJ31" s="413"/>
      <c r="AK31" s="413"/>
      <c r="AL31" s="413"/>
      <c r="AM31" s="414"/>
      <c r="AN31" s="421"/>
      <c r="AO31" s="422"/>
      <c r="AP31" s="423"/>
      <c r="AQ31" s="427"/>
      <c r="AR31" s="428"/>
      <c r="AS31" s="429"/>
      <c r="AU31" s="409"/>
      <c r="AV31" s="409"/>
      <c r="AW31" s="430"/>
      <c r="AX31" s="408"/>
      <c r="AY31" s="409"/>
      <c r="AZ31" s="409"/>
      <c r="BA31" s="408"/>
    </row>
    <row r="32" spans="1:53" ht="19.5" customHeight="1">
      <c r="A32" s="525"/>
      <c r="B32" s="440"/>
      <c r="C32" s="441"/>
      <c r="D32" s="444" t="str">
        <f>IFERROR(IF(B32="","",MID("日月火水木金土",WEEKDAY(AW32),1)),"")</f>
        <v/>
      </c>
      <c r="E32" s="445"/>
      <c r="F32" s="441"/>
      <c r="G32" s="448"/>
      <c r="H32" s="449"/>
      <c r="I32" s="449"/>
      <c r="J32" s="449"/>
      <c r="K32" s="449"/>
      <c r="L32" s="449"/>
      <c r="M32" s="450"/>
      <c r="N32" s="449"/>
      <c r="O32" s="449"/>
      <c r="P32" s="451"/>
      <c r="Q32" s="431"/>
      <c r="R32" s="432"/>
      <c r="S32" s="433"/>
      <c r="T32" s="431"/>
      <c r="U32" s="432"/>
      <c r="V32" s="433"/>
      <c r="W32" s="431"/>
      <c r="X32" s="432"/>
      <c r="Y32" s="433"/>
      <c r="Z32" s="434" t="str">
        <f>IF(OR(Q32="",T32=""),"",T32-Q32-W32)</f>
        <v/>
      </c>
      <c r="AA32" s="435"/>
      <c r="AB32" s="436"/>
      <c r="AC32" s="437" t="str">
        <f>IF(Z32="","",IF(F32=2,0.5,ROUNDUP((HOUR(Z32)*60+MINUTE(Z32))/30,0)/2))</f>
        <v/>
      </c>
      <c r="AD32" s="438"/>
      <c r="AE32" s="439"/>
      <c r="AF32" s="415" t="str">
        <f ca="1">IFERROR(IF(OR(B32="",F32="",Q32="",T32="",$BB$5="",$BC$5=""),"",INDEX(サービス費!F:F,MATCH(AY32,サービス費!D:D,0))),"")</f>
        <v/>
      </c>
      <c r="AG32" s="416"/>
      <c r="AH32" s="416"/>
      <c r="AI32" s="417"/>
      <c r="AJ32" s="415" t="str">
        <f ca="1">IFERROR(IF(OR($K$7="",AF32=""),"",IF($BC$5=1,AF32*0.1,0)),"")</f>
        <v/>
      </c>
      <c r="AK32" s="416"/>
      <c r="AL32" s="416"/>
      <c r="AM32" s="417"/>
      <c r="AN32" s="418"/>
      <c r="AO32" s="419"/>
      <c r="AP32" s="420"/>
      <c r="AQ32" s="424"/>
      <c r="AR32" s="425"/>
      <c r="AS32" s="426"/>
      <c r="AU32" s="409">
        <v>11</v>
      </c>
      <c r="AV32" s="409" t="str">
        <f t="shared" ref="AV32" ca="1" si="17">TEXT($AV$2,"000")&amp;TEXT(AU32,"00")</f>
        <v>00311</v>
      </c>
      <c r="AW32" s="430" t="str">
        <f>IFERROR(IF(B32="","",DATEVALUE(利用者情報!$G$3&amp;利用者情報!$I$3&amp;利用者情報!$J$3&amp;利用者情報!$K$3&amp;B32&amp;"日")),"")</f>
        <v/>
      </c>
      <c r="AX32" s="408" t="str">
        <f>IF(F32="","",IF(F32=2,20,IF(F32=3,30,F32&amp;$BB$5)))</f>
        <v/>
      </c>
      <c r="AY32" s="409" t="str">
        <f>IF(AC32="","",AX32&amp;AC32)</f>
        <v/>
      </c>
      <c r="AZ32" s="409" t="str">
        <f>IFERROR(IF(AY32="","",INDEX(サービス費!E:E,MATCH(AY32,サービス費!D:D,0))),"")</f>
        <v/>
      </c>
      <c r="BA32" s="408" t="str">
        <f t="shared" ref="BA32" si="18">IF(OR(G32="その他",N32="その他",I33="その他（右欄に詳細を記載）",W32&gt;0,AND(AC32&gt;=8,AC32&lt;=24)),1,"")</f>
        <v/>
      </c>
    </row>
    <row r="33" spans="1:53" ht="19.5" customHeight="1" thickBot="1">
      <c r="A33" s="525"/>
      <c r="B33" s="442"/>
      <c r="C33" s="443"/>
      <c r="D33" s="446"/>
      <c r="E33" s="447"/>
      <c r="F33" s="443"/>
      <c r="G33" s="410" t="s">
        <v>115</v>
      </c>
      <c r="H33" s="404"/>
      <c r="I33" s="411"/>
      <c r="J33" s="411"/>
      <c r="K33" s="411"/>
      <c r="L33" s="411"/>
      <c r="M33" s="411"/>
      <c r="N33" s="411"/>
      <c r="O33" s="411"/>
      <c r="P33" s="412"/>
      <c r="Q33" s="410" t="s">
        <v>118</v>
      </c>
      <c r="R33" s="404"/>
      <c r="S33" s="404"/>
      <c r="T33" s="404"/>
      <c r="U33" s="404"/>
      <c r="V33" s="404"/>
      <c r="W33" s="404"/>
      <c r="X33" s="404"/>
      <c r="Y33" s="404"/>
      <c r="Z33" s="413"/>
      <c r="AA33" s="413"/>
      <c r="AB33" s="413"/>
      <c r="AC33" s="413"/>
      <c r="AD33" s="413"/>
      <c r="AE33" s="413"/>
      <c r="AF33" s="413"/>
      <c r="AG33" s="413"/>
      <c r="AH33" s="413"/>
      <c r="AI33" s="413"/>
      <c r="AJ33" s="413"/>
      <c r="AK33" s="413"/>
      <c r="AL33" s="413"/>
      <c r="AM33" s="414"/>
      <c r="AN33" s="421"/>
      <c r="AO33" s="422"/>
      <c r="AP33" s="423"/>
      <c r="AQ33" s="427"/>
      <c r="AR33" s="428"/>
      <c r="AS33" s="429"/>
      <c r="AU33" s="409"/>
      <c r="AV33" s="409"/>
      <c r="AW33" s="430"/>
      <c r="AX33" s="408"/>
      <c r="AY33" s="409"/>
      <c r="AZ33" s="409"/>
      <c r="BA33" s="408"/>
    </row>
    <row r="34" spans="1:53" ht="19.5" customHeight="1">
      <c r="A34" s="525"/>
      <c r="B34" s="440"/>
      <c r="C34" s="441"/>
      <c r="D34" s="444" t="str">
        <f>IFERROR(IF(B34="","",MID("日月火水木金土",WEEKDAY(AW34),1)),"")</f>
        <v/>
      </c>
      <c r="E34" s="445"/>
      <c r="F34" s="441"/>
      <c r="G34" s="448"/>
      <c r="H34" s="449"/>
      <c r="I34" s="449"/>
      <c r="J34" s="449"/>
      <c r="K34" s="449"/>
      <c r="L34" s="449"/>
      <c r="M34" s="450"/>
      <c r="N34" s="449"/>
      <c r="O34" s="449"/>
      <c r="P34" s="451"/>
      <c r="Q34" s="431"/>
      <c r="R34" s="432"/>
      <c r="S34" s="433"/>
      <c r="T34" s="431"/>
      <c r="U34" s="432"/>
      <c r="V34" s="433"/>
      <c r="W34" s="431"/>
      <c r="X34" s="432"/>
      <c r="Y34" s="433"/>
      <c r="Z34" s="434" t="str">
        <f>IF(OR(Q34="",T34=""),"",T34-Q34-W34)</f>
        <v/>
      </c>
      <c r="AA34" s="435"/>
      <c r="AB34" s="436"/>
      <c r="AC34" s="437" t="str">
        <f>IF(Z34="","",IF(F34=2,0.5,ROUNDUP((HOUR(Z34)*60+MINUTE(Z34))/30,0)/2))</f>
        <v/>
      </c>
      <c r="AD34" s="438"/>
      <c r="AE34" s="439"/>
      <c r="AF34" s="415" t="str">
        <f ca="1">IFERROR(IF(OR(B34="",F34="",Q34="",T34="",$BB$5="",$BC$5=""),"",INDEX(サービス費!F:F,MATCH(AY34,サービス費!D:D,0))),"")</f>
        <v/>
      </c>
      <c r="AG34" s="416"/>
      <c r="AH34" s="416"/>
      <c r="AI34" s="417"/>
      <c r="AJ34" s="415" t="str">
        <f ca="1">IFERROR(IF(OR($K$7="",AF34=""),"",IF($BC$5=1,AF34*0.1,0)),"")</f>
        <v/>
      </c>
      <c r="AK34" s="416"/>
      <c r="AL34" s="416"/>
      <c r="AM34" s="417"/>
      <c r="AN34" s="418"/>
      <c r="AO34" s="419"/>
      <c r="AP34" s="420"/>
      <c r="AQ34" s="424"/>
      <c r="AR34" s="425"/>
      <c r="AS34" s="426"/>
      <c r="AU34" s="409">
        <v>12</v>
      </c>
      <c r="AV34" s="409" t="str">
        <f t="shared" ref="AV34" ca="1" si="19">TEXT($AV$2,"000")&amp;TEXT(AU34,"00")</f>
        <v>00312</v>
      </c>
      <c r="AW34" s="430" t="str">
        <f>IFERROR(IF(B34="","",DATEVALUE(利用者情報!$G$3&amp;利用者情報!$I$3&amp;利用者情報!$J$3&amp;利用者情報!$K$3&amp;B34&amp;"日")),"")</f>
        <v/>
      </c>
      <c r="AX34" s="408" t="str">
        <f>IF(F34="","",IF(F34=2,20,IF(F34=3,30,F34&amp;$BB$5)))</f>
        <v/>
      </c>
      <c r="AY34" s="409" t="str">
        <f>IF(AC34="","",AX34&amp;AC34)</f>
        <v/>
      </c>
      <c r="AZ34" s="409" t="str">
        <f>IFERROR(IF(AY34="","",INDEX(サービス費!E:E,MATCH(AY34,サービス費!D:D,0))),"")</f>
        <v/>
      </c>
      <c r="BA34" s="408" t="str">
        <f t="shared" ref="BA34" si="20">IF(OR(G34="その他",N34="その他",I35="その他（右欄に詳細を記載）",W34&gt;0,AND(AC34&gt;=8,AC34&lt;=24)),1,"")</f>
        <v/>
      </c>
    </row>
    <row r="35" spans="1:53" ht="19.5" customHeight="1" thickBot="1">
      <c r="A35" s="525"/>
      <c r="B35" s="442"/>
      <c r="C35" s="443"/>
      <c r="D35" s="446"/>
      <c r="E35" s="447"/>
      <c r="F35" s="443"/>
      <c r="G35" s="410" t="s">
        <v>115</v>
      </c>
      <c r="H35" s="404"/>
      <c r="I35" s="411"/>
      <c r="J35" s="411"/>
      <c r="K35" s="411"/>
      <c r="L35" s="411"/>
      <c r="M35" s="411"/>
      <c r="N35" s="411"/>
      <c r="O35" s="411"/>
      <c r="P35" s="412"/>
      <c r="Q35" s="410" t="s">
        <v>118</v>
      </c>
      <c r="R35" s="404"/>
      <c r="S35" s="404"/>
      <c r="T35" s="404"/>
      <c r="U35" s="404"/>
      <c r="V35" s="404"/>
      <c r="W35" s="404"/>
      <c r="X35" s="404"/>
      <c r="Y35" s="404"/>
      <c r="Z35" s="413"/>
      <c r="AA35" s="413"/>
      <c r="AB35" s="413"/>
      <c r="AC35" s="413"/>
      <c r="AD35" s="413"/>
      <c r="AE35" s="413"/>
      <c r="AF35" s="413"/>
      <c r="AG35" s="413"/>
      <c r="AH35" s="413"/>
      <c r="AI35" s="413"/>
      <c r="AJ35" s="413"/>
      <c r="AK35" s="413"/>
      <c r="AL35" s="413"/>
      <c r="AM35" s="414"/>
      <c r="AN35" s="421"/>
      <c r="AO35" s="422"/>
      <c r="AP35" s="423"/>
      <c r="AQ35" s="427"/>
      <c r="AR35" s="428"/>
      <c r="AS35" s="429"/>
      <c r="AU35" s="409"/>
      <c r="AV35" s="409"/>
      <c r="AW35" s="430"/>
      <c r="AX35" s="408"/>
      <c r="AY35" s="409"/>
      <c r="AZ35" s="409"/>
      <c r="BA35" s="408"/>
    </row>
    <row r="36" spans="1:53" ht="19.5" customHeight="1">
      <c r="A36" s="525"/>
      <c r="B36" s="440"/>
      <c r="C36" s="441"/>
      <c r="D36" s="444" t="str">
        <f>IFERROR(IF(B36="","",MID("日月火水木金土",WEEKDAY(AW36),1)),"")</f>
        <v/>
      </c>
      <c r="E36" s="445"/>
      <c r="F36" s="441"/>
      <c r="G36" s="448"/>
      <c r="H36" s="449"/>
      <c r="I36" s="449"/>
      <c r="J36" s="449"/>
      <c r="K36" s="449"/>
      <c r="L36" s="449"/>
      <c r="M36" s="450"/>
      <c r="N36" s="449"/>
      <c r="O36" s="449"/>
      <c r="P36" s="451"/>
      <c r="Q36" s="431"/>
      <c r="R36" s="432"/>
      <c r="S36" s="433"/>
      <c r="T36" s="431"/>
      <c r="U36" s="432"/>
      <c r="V36" s="433"/>
      <c r="W36" s="431"/>
      <c r="X36" s="432"/>
      <c r="Y36" s="433"/>
      <c r="Z36" s="434" t="str">
        <f>IF(OR(Q36="",T36=""),"",T36-Q36-W36)</f>
        <v/>
      </c>
      <c r="AA36" s="435"/>
      <c r="AB36" s="436"/>
      <c r="AC36" s="437" t="str">
        <f>IF(Z36="","",IF(F36=2,0.5,ROUNDUP((HOUR(Z36)*60+MINUTE(Z36))/30,0)/2))</f>
        <v/>
      </c>
      <c r="AD36" s="438"/>
      <c r="AE36" s="439"/>
      <c r="AF36" s="415" t="str">
        <f ca="1">IFERROR(IF(OR(B36="",F36="",Q36="",T36="",$BB$5="",$BC$5=""),"",INDEX(サービス費!F:F,MATCH(AY36,サービス費!D:D,0))),"")</f>
        <v/>
      </c>
      <c r="AG36" s="416"/>
      <c r="AH36" s="416"/>
      <c r="AI36" s="417"/>
      <c r="AJ36" s="415" t="str">
        <f ca="1">IFERROR(IF(OR($K$7="",AF36=""),"",IF($BC$5=1,AF36*0.1,0)),"")</f>
        <v/>
      </c>
      <c r="AK36" s="416"/>
      <c r="AL36" s="416"/>
      <c r="AM36" s="417"/>
      <c r="AN36" s="418"/>
      <c r="AO36" s="419"/>
      <c r="AP36" s="420"/>
      <c r="AQ36" s="424"/>
      <c r="AR36" s="425"/>
      <c r="AS36" s="426"/>
      <c r="AU36" s="409">
        <v>13</v>
      </c>
      <c r="AV36" s="409" t="str">
        <f t="shared" ref="AV36" ca="1" si="21">TEXT($AV$2,"000")&amp;TEXT(AU36,"00")</f>
        <v>00313</v>
      </c>
      <c r="AW36" s="430" t="str">
        <f>IFERROR(IF(B36="","",DATEVALUE(利用者情報!$G$3&amp;利用者情報!$I$3&amp;利用者情報!$J$3&amp;利用者情報!$K$3&amp;B36&amp;"日")),"")</f>
        <v/>
      </c>
      <c r="AX36" s="408" t="str">
        <f>IF(F36="","",IF(F36=2,20,IF(F36=3,30,F36&amp;$BB$5)))</f>
        <v/>
      </c>
      <c r="AY36" s="409" t="str">
        <f>IF(AC36="","",AX36&amp;AC36)</f>
        <v/>
      </c>
      <c r="AZ36" s="409" t="str">
        <f>IFERROR(IF(AY36="","",INDEX(サービス費!E:E,MATCH(AY36,サービス費!D:D,0))),"")</f>
        <v/>
      </c>
      <c r="BA36" s="408" t="str">
        <f t="shared" ref="BA36" si="22">IF(OR(G36="その他",N36="その他",I37="その他（右欄に詳細を記載）",W36&gt;0,AND(AC36&gt;=8,AC36&lt;=24)),1,"")</f>
        <v/>
      </c>
    </row>
    <row r="37" spans="1:53" ht="19.5" customHeight="1" thickBot="1">
      <c r="A37" s="525"/>
      <c r="B37" s="442"/>
      <c r="C37" s="443"/>
      <c r="D37" s="446"/>
      <c r="E37" s="447"/>
      <c r="F37" s="443"/>
      <c r="G37" s="410" t="s">
        <v>115</v>
      </c>
      <c r="H37" s="404"/>
      <c r="I37" s="411"/>
      <c r="J37" s="411"/>
      <c r="K37" s="411"/>
      <c r="L37" s="411"/>
      <c r="M37" s="411"/>
      <c r="N37" s="411"/>
      <c r="O37" s="411"/>
      <c r="P37" s="412"/>
      <c r="Q37" s="410" t="s">
        <v>118</v>
      </c>
      <c r="R37" s="404"/>
      <c r="S37" s="404"/>
      <c r="T37" s="404"/>
      <c r="U37" s="404"/>
      <c r="V37" s="404"/>
      <c r="W37" s="404"/>
      <c r="X37" s="404"/>
      <c r="Y37" s="404"/>
      <c r="Z37" s="413"/>
      <c r="AA37" s="413"/>
      <c r="AB37" s="413"/>
      <c r="AC37" s="413"/>
      <c r="AD37" s="413"/>
      <c r="AE37" s="413"/>
      <c r="AF37" s="413"/>
      <c r="AG37" s="413"/>
      <c r="AH37" s="413"/>
      <c r="AI37" s="413"/>
      <c r="AJ37" s="413"/>
      <c r="AK37" s="413"/>
      <c r="AL37" s="413"/>
      <c r="AM37" s="414"/>
      <c r="AN37" s="421"/>
      <c r="AO37" s="422"/>
      <c r="AP37" s="423"/>
      <c r="AQ37" s="427"/>
      <c r="AR37" s="428"/>
      <c r="AS37" s="429"/>
      <c r="AU37" s="409"/>
      <c r="AV37" s="409"/>
      <c r="AW37" s="430"/>
      <c r="AX37" s="408"/>
      <c r="AY37" s="409"/>
      <c r="AZ37" s="409"/>
      <c r="BA37" s="408"/>
    </row>
    <row r="38" spans="1:53" ht="19.5" customHeight="1">
      <c r="A38" s="525"/>
      <c r="B38" s="440"/>
      <c r="C38" s="441"/>
      <c r="D38" s="444" t="str">
        <f>IFERROR(IF(B38="","",MID("日月火水木金土",WEEKDAY(AW38),1)),"")</f>
        <v/>
      </c>
      <c r="E38" s="445"/>
      <c r="F38" s="441"/>
      <c r="G38" s="448"/>
      <c r="H38" s="449"/>
      <c r="I38" s="449"/>
      <c r="J38" s="449"/>
      <c r="K38" s="449"/>
      <c r="L38" s="449"/>
      <c r="M38" s="450"/>
      <c r="N38" s="449"/>
      <c r="O38" s="449"/>
      <c r="P38" s="451"/>
      <c r="Q38" s="431"/>
      <c r="R38" s="432"/>
      <c r="S38" s="433"/>
      <c r="T38" s="431"/>
      <c r="U38" s="432"/>
      <c r="V38" s="433"/>
      <c r="W38" s="431"/>
      <c r="X38" s="432"/>
      <c r="Y38" s="433"/>
      <c r="Z38" s="434" t="str">
        <f>IF(OR(Q38="",T38=""),"",T38-Q38-W38)</f>
        <v/>
      </c>
      <c r="AA38" s="435"/>
      <c r="AB38" s="436"/>
      <c r="AC38" s="437" t="str">
        <f>IF(Z38="","",IF(F38=2,0.5,ROUNDUP((HOUR(Z38)*60+MINUTE(Z38))/30,0)/2))</f>
        <v/>
      </c>
      <c r="AD38" s="438"/>
      <c r="AE38" s="439"/>
      <c r="AF38" s="415" t="str">
        <f ca="1">IFERROR(IF(OR(B38="",F38="",Q38="",T38="",$BB$5="",$BC$5=""),"",INDEX(サービス費!F:F,MATCH(AY38,サービス費!D:D,0))),"")</f>
        <v/>
      </c>
      <c r="AG38" s="416"/>
      <c r="AH38" s="416"/>
      <c r="AI38" s="417"/>
      <c r="AJ38" s="415" t="str">
        <f ca="1">IFERROR(IF(OR($K$7="",AF38=""),"",IF($BC$5=1,AF38*0.1,0)),"")</f>
        <v/>
      </c>
      <c r="AK38" s="416"/>
      <c r="AL38" s="416"/>
      <c r="AM38" s="417"/>
      <c r="AN38" s="418"/>
      <c r="AO38" s="419"/>
      <c r="AP38" s="420"/>
      <c r="AQ38" s="424"/>
      <c r="AR38" s="425"/>
      <c r="AS38" s="426"/>
      <c r="AU38" s="409">
        <v>14</v>
      </c>
      <c r="AV38" s="409" t="str">
        <f t="shared" ref="AV38" ca="1" si="23">TEXT($AV$2,"000")&amp;TEXT(AU38,"00")</f>
        <v>00314</v>
      </c>
      <c r="AW38" s="430" t="str">
        <f>IFERROR(IF(B38="","",DATEVALUE(利用者情報!$G$3&amp;利用者情報!$I$3&amp;利用者情報!$J$3&amp;利用者情報!$K$3&amp;B38&amp;"日")),"")</f>
        <v/>
      </c>
      <c r="AX38" s="408" t="str">
        <f>IF(F38="","",IF(F38=2,20,IF(F38=3,30,F38&amp;$BB$5)))</f>
        <v/>
      </c>
      <c r="AY38" s="409" t="str">
        <f>IF(AC38="","",AX38&amp;AC38)</f>
        <v/>
      </c>
      <c r="AZ38" s="409" t="str">
        <f>IFERROR(IF(AY38="","",INDEX(サービス費!E:E,MATCH(AY38,サービス費!D:D,0))),"")</f>
        <v/>
      </c>
      <c r="BA38" s="408" t="str">
        <f t="shared" ref="BA38" si="24">IF(OR(G38="その他",N38="その他",I39="その他（右欄に詳細を記載）",W38&gt;0,AND(AC38&gt;=8,AC38&lt;=24)),1,"")</f>
        <v/>
      </c>
    </row>
    <row r="39" spans="1:53" ht="19.5" customHeight="1" thickBot="1">
      <c r="A39" s="525"/>
      <c r="B39" s="442"/>
      <c r="C39" s="443"/>
      <c r="D39" s="446"/>
      <c r="E39" s="447"/>
      <c r="F39" s="443"/>
      <c r="G39" s="410" t="s">
        <v>115</v>
      </c>
      <c r="H39" s="404"/>
      <c r="I39" s="411"/>
      <c r="J39" s="411"/>
      <c r="K39" s="411"/>
      <c r="L39" s="411"/>
      <c r="M39" s="411"/>
      <c r="N39" s="411"/>
      <c r="O39" s="411"/>
      <c r="P39" s="412"/>
      <c r="Q39" s="410" t="s">
        <v>118</v>
      </c>
      <c r="R39" s="404"/>
      <c r="S39" s="404"/>
      <c r="T39" s="404"/>
      <c r="U39" s="404"/>
      <c r="V39" s="404"/>
      <c r="W39" s="404"/>
      <c r="X39" s="404"/>
      <c r="Y39" s="404"/>
      <c r="Z39" s="413"/>
      <c r="AA39" s="413"/>
      <c r="AB39" s="413"/>
      <c r="AC39" s="413"/>
      <c r="AD39" s="413"/>
      <c r="AE39" s="413"/>
      <c r="AF39" s="413"/>
      <c r="AG39" s="413"/>
      <c r="AH39" s="413"/>
      <c r="AI39" s="413"/>
      <c r="AJ39" s="413"/>
      <c r="AK39" s="413"/>
      <c r="AL39" s="413"/>
      <c r="AM39" s="414"/>
      <c r="AN39" s="421"/>
      <c r="AO39" s="422"/>
      <c r="AP39" s="423"/>
      <c r="AQ39" s="427"/>
      <c r="AR39" s="428"/>
      <c r="AS39" s="429"/>
      <c r="AU39" s="409"/>
      <c r="AV39" s="409"/>
      <c r="AW39" s="430"/>
      <c r="AX39" s="408"/>
      <c r="AY39" s="409"/>
      <c r="AZ39" s="409"/>
      <c r="BA39" s="408"/>
    </row>
    <row r="40" spans="1:53" ht="19.5" customHeight="1">
      <c r="A40" s="525"/>
      <c r="B40" s="440"/>
      <c r="C40" s="441"/>
      <c r="D40" s="444" t="str">
        <f>IFERROR(IF(B40="","",MID("日月火水木金土",WEEKDAY(AW40),1)),"")</f>
        <v/>
      </c>
      <c r="E40" s="445"/>
      <c r="F40" s="441"/>
      <c r="G40" s="448"/>
      <c r="H40" s="449"/>
      <c r="I40" s="449"/>
      <c r="J40" s="449"/>
      <c r="K40" s="449"/>
      <c r="L40" s="449"/>
      <c r="M40" s="450"/>
      <c r="N40" s="449"/>
      <c r="O40" s="449"/>
      <c r="P40" s="451"/>
      <c r="Q40" s="431"/>
      <c r="R40" s="432"/>
      <c r="S40" s="433"/>
      <c r="T40" s="431"/>
      <c r="U40" s="432"/>
      <c r="V40" s="433"/>
      <c r="W40" s="431"/>
      <c r="X40" s="432"/>
      <c r="Y40" s="433"/>
      <c r="Z40" s="434" t="str">
        <f>IF(OR(Q40="",T40=""),"",T40-Q40-W40)</f>
        <v/>
      </c>
      <c r="AA40" s="435"/>
      <c r="AB40" s="436"/>
      <c r="AC40" s="437" t="str">
        <f>IF(Z40="","",IF(F40=2,0.5,ROUNDUP((HOUR(Z40)*60+MINUTE(Z40))/30,0)/2))</f>
        <v/>
      </c>
      <c r="AD40" s="438"/>
      <c r="AE40" s="439"/>
      <c r="AF40" s="415" t="str">
        <f ca="1">IFERROR(IF(OR(B40="",F40="",Q40="",T40="",$BB$5="",$BC$5=""),"",INDEX(サービス費!F:F,MATCH(AY40,サービス費!D:D,0))),"")</f>
        <v/>
      </c>
      <c r="AG40" s="416"/>
      <c r="AH40" s="416"/>
      <c r="AI40" s="417"/>
      <c r="AJ40" s="415" t="str">
        <f ca="1">IFERROR(IF(OR($K$7="",AF40=""),"",IF($BC$5=1,AF40*0.1,0)),"")</f>
        <v/>
      </c>
      <c r="AK40" s="416"/>
      <c r="AL40" s="416"/>
      <c r="AM40" s="417"/>
      <c r="AN40" s="418"/>
      <c r="AO40" s="419"/>
      <c r="AP40" s="420"/>
      <c r="AQ40" s="424"/>
      <c r="AR40" s="425"/>
      <c r="AS40" s="426"/>
      <c r="AU40" s="409">
        <v>15</v>
      </c>
      <c r="AV40" s="409" t="str">
        <f t="shared" ref="AV40" ca="1" si="25">TEXT($AV$2,"000")&amp;TEXT(AU40,"00")</f>
        <v>00315</v>
      </c>
      <c r="AW40" s="430" t="str">
        <f>IFERROR(IF(B40="","",DATEVALUE(利用者情報!$G$3&amp;利用者情報!$I$3&amp;利用者情報!$J$3&amp;利用者情報!$K$3&amp;B40&amp;"日")),"")</f>
        <v/>
      </c>
      <c r="AX40" s="408" t="str">
        <f>IF(F40="","",IF(F40=2,20,IF(F40=3,30,F40&amp;$BB$5)))</f>
        <v/>
      </c>
      <c r="AY40" s="409" t="str">
        <f>IF(AC40="","",AX40&amp;AC40)</f>
        <v/>
      </c>
      <c r="AZ40" s="409" t="str">
        <f>IFERROR(IF(AY40="","",INDEX(サービス費!E:E,MATCH(AY40,サービス費!D:D,0))),"")</f>
        <v/>
      </c>
      <c r="BA40" s="408" t="str">
        <f t="shared" ref="BA40" si="26">IF(OR(G40="その他",N40="その他",I41="その他（右欄に詳細を記載）",W40&gt;0,AND(AC40&gt;=8,AC40&lt;=24)),1,"")</f>
        <v/>
      </c>
    </row>
    <row r="41" spans="1:53" ht="19.5" customHeight="1" thickBot="1">
      <c r="A41" s="525"/>
      <c r="B41" s="442"/>
      <c r="C41" s="443"/>
      <c r="D41" s="446"/>
      <c r="E41" s="447"/>
      <c r="F41" s="443"/>
      <c r="G41" s="410" t="s">
        <v>115</v>
      </c>
      <c r="H41" s="404"/>
      <c r="I41" s="411"/>
      <c r="J41" s="411"/>
      <c r="K41" s="411"/>
      <c r="L41" s="411"/>
      <c r="M41" s="411"/>
      <c r="N41" s="411"/>
      <c r="O41" s="411"/>
      <c r="P41" s="412"/>
      <c r="Q41" s="410" t="s">
        <v>118</v>
      </c>
      <c r="R41" s="404"/>
      <c r="S41" s="404"/>
      <c r="T41" s="404"/>
      <c r="U41" s="404"/>
      <c r="V41" s="404"/>
      <c r="W41" s="404"/>
      <c r="X41" s="404"/>
      <c r="Y41" s="404"/>
      <c r="Z41" s="413"/>
      <c r="AA41" s="413"/>
      <c r="AB41" s="413"/>
      <c r="AC41" s="413"/>
      <c r="AD41" s="413"/>
      <c r="AE41" s="413"/>
      <c r="AF41" s="413"/>
      <c r="AG41" s="413"/>
      <c r="AH41" s="413"/>
      <c r="AI41" s="413"/>
      <c r="AJ41" s="413"/>
      <c r="AK41" s="413"/>
      <c r="AL41" s="413"/>
      <c r="AM41" s="414"/>
      <c r="AN41" s="421"/>
      <c r="AO41" s="422"/>
      <c r="AP41" s="423"/>
      <c r="AQ41" s="427"/>
      <c r="AR41" s="428"/>
      <c r="AS41" s="429"/>
      <c r="AU41" s="409"/>
      <c r="AV41" s="409"/>
      <c r="AW41" s="430"/>
      <c r="AX41" s="408"/>
      <c r="AY41" s="409"/>
      <c r="AZ41" s="409"/>
      <c r="BA41" s="408"/>
    </row>
    <row r="42" spans="1:53" ht="30.75" customHeight="1">
      <c r="B42" s="393" t="s">
        <v>320</v>
      </c>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5"/>
      <c r="AA42" s="399" t="s">
        <v>29</v>
      </c>
      <c r="AB42" s="399"/>
      <c r="AC42" s="399"/>
      <c r="AD42" s="399"/>
      <c r="AE42" s="400"/>
      <c r="AF42" s="401" t="s">
        <v>30</v>
      </c>
      <c r="AG42" s="399"/>
      <c r="AH42" s="399"/>
      <c r="AI42" s="400"/>
      <c r="AJ42" s="401" t="s">
        <v>31</v>
      </c>
      <c r="AK42" s="399"/>
      <c r="AL42" s="399"/>
      <c r="AM42" s="400"/>
      <c r="AN42" s="401" t="s">
        <v>32</v>
      </c>
      <c r="AO42" s="399"/>
      <c r="AP42" s="399"/>
      <c r="AQ42" s="399"/>
      <c r="AR42" s="399"/>
      <c r="AS42" s="402"/>
      <c r="AU42" s="96"/>
      <c r="AV42" s="97" t="s">
        <v>85</v>
      </c>
      <c r="AW42" s="98" t="s">
        <v>86</v>
      </c>
      <c r="AX42" s="98" t="s">
        <v>87</v>
      </c>
      <c r="AY42" s="99"/>
      <c r="AZ42" s="99"/>
      <c r="BA42" s="96"/>
    </row>
    <row r="43" spans="1:53" ht="63" customHeight="1" thickBot="1">
      <c r="A43" s="100"/>
      <c r="B43" s="396"/>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403" t="str">
        <f ca="1">IF(AND(AV86="",AV129="",AV172="",AV215=""),AV43,"－")</f>
        <v/>
      </c>
      <c r="AB43" s="403"/>
      <c r="AC43" s="403"/>
      <c r="AD43" s="404" t="s">
        <v>123</v>
      </c>
      <c r="AE43" s="405"/>
      <c r="AF43" s="406" t="str">
        <f ca="1">IF(AND(AW86="",AW129="",AW172="",AW215=""),AW43,"－")</f>
        <v/>
      </c>
      <c r="AG43" s="403"/>
      <c r="AH43" s="403"/>
      <c r="AI43" s="101" t="s">
        <v>12</v>
      </c>
      <c r="AJ43" s="407" t="str">
        <f ca="1">IF(AND(AX86="",AX129="",AX172="",AX215=""),IF(AX43="","",IF(AX43&gt;=$K$7,$K$7,AX43)),"－")</f>
        <v/>
      </c>
      <c r="AK43" s="403"/>
      <c r="AL43" s="403"/>
      <c r="AM43" s="102" t="s">
        <v>12</v>
      </c>
      <c r="AN43" s="407" t="str">
        <f ca="1">IFERROR(IF(AF43="－","－",AF43-AJ43),"")</f>
        <v/>
      </c>
      <c r="AO43" s="403"/>
      <c r="AP43" s="403"/>
      <c r="AQ43" s="403"/>
      <c r="AR43" s="403"/>
      <c r="AS43" s="103" t="s">
        <v>12</v>
      </c>
      <c r="AU43" s="96"/>
      <c r="AV43" s="127" t="str">
        <f ca="1">IF(AW43="","",IF(SUM(AC12,AC14,AC16,AC18,AC20,AC22,AC24,AC26,AC28,AC30,AC32,AC34,AC36,AC38,AC40)=0,"",SUM(AC12,AC14,AC16,AC18,AC20,AC22,AC24,AC26,AC28,AC30,AC32,AC34,AC36,AC38,AC40)))</f>
        <v/>
      </c>
      <c r="AW43" s="105" t="str">
        <f ca="1">IF(SUM(AF12,AF14,AF16,AF18,AF20,AF22,AF24,AF26,AF28,AF30,AF32,AF34,AF36,AF38,AF40)=0,"",SUM(AF12,AF14,AF16,AF18,AF20,AF22,AF24,AF26,AF28,AF30,AF32,AF34,AF36,AF38,AF40))</f>
        <v/>
      </c>
      <c r="AX43" s="105" t="str">
        <f ca="1">IF(AW43="","",IF($BC$5=0,0,SUM(AJ12,AJ14,AJ16,AJ18,AJ20,AJ22,AJ24,AJ26,AJ28,AJ30,AJ32,AJ34,AJ36,AJ38,AJ40)))</f>
        <v/>
      </c>
      <c r="AY43" s="106"/>
      <c r="AZ43" s="106"/>
      <c r="BA43" s="96"/>
    </row>
    <row r="44" spans="1:53" ht="18" customHeight="1">
      <c r="B44" s="73" t="s">
        <v>0</v>
      </c>
      <c r="AU44" s="96"/>
      <c r="AV44" s="99"/>
      <c r="AW44" s="99"/>
      <c r="AX44" s="96"/>
      <c r="AY44" s="96"/>
      <c r="AZ44" s="96"/>
      <c r="BA44" s="96"/>
    </row>
    <row r="45" spans="1:53" ht="24.75" customHeight="1">
      <c r="B45" s="513" t="str">
        <f>IF($B$2="","",$B$2)</f>
        <v/>
      </c>
      <c r="C45" s="513"/>
      <c r="D45" s="513"/>
      <c r="E45" s="513"/>
      <c r="F45" s="513"/>
      <c r="G45" s="80" t="s">
        <v>65</v>
      </c>
      <c r="H45" s="513" t="str">
        <f>IF($H$2="","",$H$2)</f>
        <v/>
      </c>
      <c r="I45" s="513"/>
      <c r="J45" s="80" t="s">
        <v>80</v>
      </c>
      <c r="K45" s="80"/>
      <c r="L45" s="80"/>
      <c r="M45" s="80"/>
      <c r="N45" s="81" t="s">
        <v>81</v>
      </c>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U45" s="96"/>
      <c r="AV45" s="107"/>
      <c r="AW45" s="99"/>
      <c r="AX45" s="96"/>
      <c r="AY45" s="96"/>
      <c r="AZ45" s="96"/>
      <c r="BA45" s="96"/>
    </row>
    <row r="46" spans="1:53" ht="18" customHeight="1">
      <c r="A46" s="85"/>
      <c r="B46" s="497" t="s">
        <v>1</v>
      </c>
      <c r="C46" s="506"/>
      <c r="D46" s="506"/>
      <c r="E46" s="506"/>
      <c r="F46" s="518" t="str">
        <f ca="1">IF($F$3="","",$F$3)</f>
        <v/>
      </c>
      <c r="G46" s="519"/>
      <c r="H46" s="519"/>
      <c r="I46" s="519"/>
      <c r="J46" s="519"/>
      <c r="K46" s="519"/>
      <c r="L46" s="519"/>
      <c r="M46" s="519"/>
      <c r="N46" s="519"/>
      <c r="O46" s="520"/>
      <c r="P46" s="464" t="s">
        <v>2</v>
      </c>
      <c r="Q46" s="465"/>
      <c r="R46" s="465"/>
      <c r="S46" s="465"/>
      <c r="T46" s="466"/>
      <c r="U46" s="499" t="str">
        <f ca="1">IF($U$3="","",$U$3)</f>
        <v/>
      </c>
      <c r="V46" s="500"/>
      <c r="W46" s="500"/>
      <c r="X46" s="500"/>
      <c r="Y46" s="500"/>
      <c r="Z46" s="500"/>
      <c r="AA46" s="500"/>
      <c r="AB46" s="524"/>
      <c r="AC46" s="464" t="s">
        <v>3</v>
      </c>
      <c r="AD46" s="466"/>
      <c r="AE46" s="510" t="str">
        <f ca="1">IF($AE$3="","",$AE$3)</f>
        <v/>
      </c>
      <c r="AF46" s="511"/>
      <c r="AG46" s="86"/>
      <c r="AH46" s="485" t="s">
        <v>4</v>
      </c>
      <c r="AI46" s="467"/>
      <c r="AJ46" s="467"/>
      <c r="AK46" s="467"/>
      <c r="AL46" s="467"/>
      <c r="AM46" s="467"/>
      <c r="AN46" s="467"/>
      <c r="AO46" s="467"/>
      <c r="AP46" s="467"/>
      <c r="AQ46" s="467"/>
      <c r="AR46" s="467"/>
      <c r="AS46" s="468"/>
      <c r="AU46" s="96"/>
      <c r="AV46" s="107"/>
      <c r="AW46" s="99"/>
      <c r="AX46" s="96"/>
      <c r="AY46" s="96"/>
      <c r="AZ46" s="96"/>
      <c r="BA46" s="96"/>
    </row>
    <row r="47" spans="1:53" ht="18" customHeight="1">
      <c r="A47" s="85"/>
      <c r="B47" s="491"/>
      <c r="C47" s="492"/>
      <c r="D47" s="492"/>
      <c r="E47" s="492"/>
      <c r="F47" s="521"/>
      <c r="G47" s="522"/>
      <c r="H47" s="522"/>
      <c r="I47" s="522"/>
      <c r="J47" s="522"/>
      <c r="K47" s="522"/>
      <c r="L47" s="522"/>
      <c r="M47" s="522"/>
      <c r="N47" s="522"/>
      <c r="O47" s="523"/>
      <c r="P47" s="498" t="s">
        <v>5</v>
      </c>
      <c r="Q47" s="486"/>
      <c r="R47" s="486"/>
      <c r="S47" s="486"/>
      <c r="T47" s="487"/>
      <c r="U47" s="501" t="str">
        <f ca="1">IF($U$4="","",$U$4)</f>
        <v/>
      </c>
      <c r="V47" s="502"/>
      <c r="W47" s="502"/>
      <c r="X47" s="502"/>
      <c r="Y47" s="502"/>
      <c r="Z47" s="502"/>
      <c r="AA47" s="502"/>
      <c r="AB47" s="514"/>
      <c r="AC47" s="498"/>
      <c r="AD47" s="487"/>
      <c r="AE47" s="512"/>
      <c r="AF47" s="513"/>
      <c r="AG47" s="89" t="s">
        <v>6</v>
      </c>
      <c r="AH47" s="515" t="str">
        <f>IF($AH$4="","",$AH$4)</f>
        <v/>
      </c>
      <c r="AI47" s="516"/>
      <c r="AJ47" s="516"/>
      <c r="AK47" s="516"/>
      <c r="AL47" s="516"/>
      <c r="AM47" s="516"/>
      <c r="AN47" s="516"/>
      <c r="AO47" s="516"/>
      <c r="AP47" s="516"/>
      <c r="AQ47" s="516"/>
      <c r="AR47" s="516"/>
      <c r="AS47" s="517"/>
      <c r="AU47" s="96"/>
      <c r="AV47" s="107"/>
      <c r="AW47" s="99"/>
      <c r="AX47" s="96"/>
      <c r="AY47" s="96"/>
      <c r="AZ47" s="96"/>
      <c r="BA47" s="96"/>
    </row>
    <row r="48" spans="1:53" ht="18" customHeight="1">
      <c r="A48" s="85"/>
      <c r="B48" s="497" t="s">
        <v>7</v>
      </c>
      <c r="C48" s="465"/>
      <c r="D48" s="465"/>
      <c r="E48" s="466"/>
      <c r="F48" s="499" t="str">
        <f ca="1">IF($F$5="","",$F$5)</f>
        <v/>
      </c>
      <c r="G48" s="500"/>
      <c r="H48" s="500"/>
      <c r="I48" s="92"/>
      <c r="J48" s="92"/>
      <c r="K48" s="92"/>
      <c r="L48" s="503" t="str">
        <f ca="1">$L$5</f>
        <v>□身介有</v>
      </c>
      <c r="M48" s="504"/>
      <c r="N48" s="504"/>
      <c r="O48" s="504"/>
      <c r="P48" s="504"/>
      <c r="Q48" s="504" t="str">
        <f ca="1">$Q$5</f>
        <v>□施設等利用型</v>
      </c>
      <c r="R48" s="504"/>
      <c r="S48" s="504"/>
      <c r="T48" s="504"/>
      <c r="U48" s="504"/>
      <c r="V48" s="504"/>
      <c r="W48" s="505"/>
      <c r="X48" s="497" t="s">
        <v>8</v>
      </c>
      <c r="Y48" s="506"/>
      <c r="Z48" s="506"/>
      <c r="AA48" s="507"/>
      <c r="AB48" s="500" t="str">
        <f ca="1">IF($AB$5="","",$AB$5)</f>
        <v/>
      </c>
      <c r="AC48" s="500"/>
      <c r="AD48" s="500"/>
      <c r="AE48" s="92"/>
      <c r="AF48" s="92"/>
      <c r="AG48" s="92"/>
      <c r="AH48" s="485" t="s">
        <v>9</v>
      </c>
      <c r="AI48" s="467"/>
      <c r="AJ48" s="467"/>
      <c r="AK48" s="467"/>
      <c r="AL48" s="467"/>
      <c r="AM48" s="467"/>
      <c r="AN48" s="467"/>
      <c r="AO48" s="467"/>
      <c r="AP48" s="467"/>
      <c r="AQ48" s="467"/>
      <c r="AR48" s="467"/>
      <c r="AS48" s="468"/>
      <c r="AU48" s="96"/>
      <c r="AV48" s="107"/>
      <c r="AW48" s="99"/>
      <c r="AX48" s="96"/>
      <c r="AY48" s="96"/>
      <c r="AZ48" s="96"/>
      <c r="BA48" s="96"/>
    </row>
    <row r="49" spans="1:53" ht="18" customHeight="1">
      <c r="A49" s="85"/>
      <c r="B49" s="498"/>
      <c r="C49" s="486"/>
      <c r="D49" s="486"/>
      <c r="E49" s="487"/>
      <c r="F49" s="501"/>
      <c r="G49" s="502"/>
      <c r="H49" s="502"/>
      <c r="I49" s="486" t="s">
        <v>10</v>
      </c>
      <c r="J49" s="486"/>
      <c r="K49" s="487"/>
      <c r="L49" s="488" t="str">
        <f ca="1">$L$6</f>
        <v>□身介無</v>
      </c>
      <c r="M49" s="489"/>
      <c r="N49" s="489"/>
      <c r="O49" s="489"/>
      <c r="P49" s="489"/>
      <c r="Q49" s="489" t="str">
        <f ca="1">$Q$6</f>
        <v>□大学修学支援型</v>
      </c>
      <c r="R49" s="489"/>
      <c r="S49" s="489"/>
      <c r="T49" s="489"/>
      <c r="U49" s="489"/>
      <c r="V49" s="489"/>
      <c r="W49" s="490"/>
      <c r="X49" s="491"/>
      <c r="Y49" s="492"/>
      <c r="Z49" s="492"/>
      <c r="AA49" s="493"/>
      <c r="AB49" s="502"/>
      <c r="AC49" s="502"/>
      <c r="AD49" s="502"/>
      <c r="AE49" s="486" t="s">
        <v>10</v>
      </c>
      <c r="AF49" s="486"/>
      <c r="AG49" s="487"/>
      <c r="AH49" s="455" t="str">
        <f>IF($AH$6="","",$AH$6)</f>
        <v/>
      </c>
      <c r="AI49" s="456"/>
      <c r="AJ49" s="456"/>
      <c r="AK49" s="456"/>
      <c r="AL49" s="456"/>
      <c r="AM49" s="456"/>
      <c r="AN49" s="456"/>
      <c r="AO49" s="456"/>
      <c r="AP49" s="456"/>
      <c r="AQ49" s="456"/>
      <c r="AR49" s="456"/>
      <c r="AS49" s="457"/>
      <c r="AU49" s="96"/>
      <c r="AV49" s="107"/>
      <c r="AW49" s="99"/>
      <c r="AX49" s="96"/>
      <c r="AY49" s="96"/>
      <c r="AZ49" s="96"/>
      <c r="BA49" s="96"/>
    </row>
    <row r="50" spans="1:53" ht="18" customHeight="1">
      <c r="A50" s="85"/>
      <c r="B50" s="494" t="s">
        <v>11</v>
      </c>
      <c r="C50" s="495"/>
      <c r="D50" s="495"/>
      <c r="E50" s="495"/>
      <c r="F50" s="495"/>
      <c r="G50" s="495"/>
      <c r="H50" s="495"/>
      <c r="I50" s="495"/>
      <c r="J50" s="495"/>
      <c r="K50" s="496" t="str">
        <f ca="1">IF($K$7="","",$K$7)</f>
        <v/>
      </c>
      <c r="L50" s="496"/>
      <c r="M50" s="496"/>
      <c r="N50" s="496"/>
      <c r="O50" s="496"/>
      <c r="P50" s="496"/>
      <c r="Q50" s="94" t="s">
        <v>12</v>
      </c>
      <c r="R50" s="485" t="str">
        <f ca="1">$R$7</f>
        <v>□課税世帯</v>
      </c>
      <c r="S50" s="467"/>
      <c r="T50" s="467"/>
      <c r="U50" s="467"/>
      <c r="V50" s="467"/>
      <c r="W50" s="467" t="str">
        <f ca="1">$W$7</f>
        <v>□非課税世帯</v>
      </c>
      <c r="X50" s="467"/>
      <c r="Y50" s="467"/>
      <c r="Z50" s="467"/>
      <c r="AA50" s="467"/>
      <c r="AB50" s="467" t="str">
        <f ca="1">$AB$7</f>
        <v>□生活保護世帯</v>
      </c>
      <c r="AC50" s="467"/>
      <c r="AD50" s="467"/>
      <c r="AE50" s="467"/>
      <c r="AF50" s="467"/>
      <c r="AG50" s="468"/>
      <c r="AH50" s="491"/>
      <c r="AI50" s="492"/>
      <c r="AJ50" s="492"/>
      <c r="AK50" s="492"/>
      <c r="AL50" s="492"/>
      <c r="AM50" s="492"/>
      <c r="AN50" s="492"/>
      <c r="AO50" s="492"/>
      <c r="AP50" s="492"/>
      <c r="AQ50" s="492"/>
      <c r="AR50" s="492"/>
      <c r="AS50" s="493"/>
      <c r="AU50" s="96"/>
      <c r="AV50" s="107"/>
      <c r="AW50" s="99"/>
      <c r="AX50" s="96"/>
      <c r="AY50" s="96"/>
      <c r="AZ50" s="96"/>
      <c r="BA50" s="96"/>
    </row>
    <row r="51" spans="1:53" ht="18" customHeight="1" thickBot="1">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U51" s="96"/>
      <c r="AV51" s="107"/>
      <c r="AW51" s="99"/>
      <c r="AX51" s="96"/>
      <c r="AY51" s="96"/>
      <c r="AZ51" s="96"/>
      <c r="BA51" s="96"/>
    </row>
    <row r="52" spans="1:53" ht="18" customHeight="1">
      <c r="A52" s="85"/>
      <c r="B52" s="469" t="s">
        <v>13</v>
      </c>
      <c r="C52" s="470"/>
      <c r="D52" s="475" t="s">
        <v>14</v>
      </c>
      <c r="E52" s="470"/>
      <c r="F52" s="478" t="s">
        <v>15</v>
      </c>
      <c r="G52" s="475" t="s">
        <v>16</v>
      </c>
      <c r="H52" s="481"/>
      <c r="I52" s="481"/>
      <c r="J52" s="481"/>
      <c r="K52" s="481"/>
      <c r="L52" s="481"/>
      <c r="M52" s="481"/>
      <c r="N52" s="481"/>
      <c r="O52" s="481"/>
      <c r="P52" s="470"/>
      <c r="Q52" s="475" t="s">
        <v>17</v>
      </c>
      <c r="R52" s="481"/>
      <c r="S52" s="481"/>
      <c r="T52" s="481"/>
      <c r="U52" s="481"/>
      <c r="V52" s="481"/>
      <c r="W52" s="481"/>
      <c r="X52" s="481"/>
      <c r="Y52" s="481"/>
      <c r="Z52" s="481"/>
      <c r="AA52" s="481"/>
      <c r="AB52" s="470"/>
      <c r="AC52" s="452" t="s">
        <v>18</v>
      </c>
      <c r="AD52" s="453"/>
      <c r="AE52" s="454"/>
      <c r="AF52" s="452" t="s">
        <v>19</v>
      </c>
      <c r="AG52" s="453"/>
      <c r="AH52" s="453"/>
      <c r="AI52" s="454"/>
      <c r="AJ52" s="452" t="s">
        <v>20</v>
      </c>
      <c r="AK52" s="453"/>
      <c r="AL52" s="453"/>
      <c r="AM52" s="454"/>
      <c r="AN52" s="452" t="s">
        <v>33</v>
      </c>
      <c r="AO52" s="453"/>
      <c r="AP52" s="454"/>
      <c r="AQ52" s="452" t="s">
        <v>34</v>
      </c>
      <c r="AR52" s="453"/>
      <c r="AS52" s="461"/>
      <c r="AU52" s="96"/>
      <c r="AV52" s="107"/>
      <c r="AW52" s="99"/>
      <c r="AX52" s="96"/>
      <c r="AY52" s="96"/>
      <c r="AZ52" s="96"/>
      <c r="BA52" s="96"/>
    </row>
    <row r="53" spans="1:53" ht="18" customHeight="1">
      <c r="A53" s="85"/>
      <c r="B53" s="471"/>
      <c r="C53" s="472"/>
      <c r="D53" s="476"/>
      <c r="E53" s="472"/>
      <c r="F53" s="479"/>
      <c r="G53" s="476"/>
      <c r="H53" s="482"/>
      <c r="I53" s="482"/>
      <c r="J53" s="482"/>
      <c r="K53" s="482"/>
      <c r="L53" s="482"/>
      <c r="M53" s="482"/>
      <c r="N53" s="482"/>
      <c r="O53" s="482"/>
      <c r="P53" s="472"/>
      <c r="Q53" s="464" t="s">
        <v>21</v>
      </c>
      <c r="R53" s="465"/>
      <c r="S53" s="466"/>
      <c r="T53" s="464" t="s">
        <v>22</v>
      </c>
      <c r="U53" s="465"/>
      <c r="V53" s="466"/>
      <c r="W53" s="464" t="s">
        <v>72</v>
      </c>
      <c r="X53" s="465"/>
      <c r="Y53" s="466"/>
      <c r="Z53" s="464" t="s">
        <v>23</v>
      </c>
      <c r="AA53" s="465"/>
      <c r="AB53" s="466"/>
      <c r="AC53" s="455"/>
      <c r="AD53" s="456"/>
      <c r="AE53" s="457"/>
      <c r="AF53" s="455"/>
      <c r="AG53" s="456"/>
      <c r="AH53" s="456"/>
      <c r="AI53" s="457"/>
      <c r="AJ53" s="455"/>
      <c r="AK53" s="456"/>
      <c r="AL53" s="456"/>
      <c r="AM53" s="457"/>
      <c r="AN53" s="455"/>
      <c r="AO53" s="456"/>
      <c r="AP53" s="457"/>
      <c r="AQ53" s="455"/>
      <c r="AR53" s="456"/>
      <c r="AS53" s="462"/>
      <c r="AU53" s="96"/>
      <c r="AV53" s="107"/>
      <c r="AW53" s="99"/>
      <c r="AX53" s="96"/>
      <c r="AY53" s="96"/>
      <c r="AZ53" s="96"/>
      <c r="BA53" s="96"/>
    </row>
    <row r="54" spans="1:53" ht="18" customHeight="1" thickBot="1">
      <c r="A54" s="85"/>
      <c r="B54" s="473"/>
      <c r="C54" s="474"/>
      <c r="D54" s="477"/>
      <c r="E54" s="474"/>
      <c r="F54" s="480"/>
      <c r="G54" s="483" t="s">
        <v>24</v>
      </c>
      <c r="H54" s="484"/>
      <c r="I54" s="484"/>
      <c r="J54" s="484" t="s">
        <v>25</v>
      </c>
      <c r="K54" s="484"/>
      <c r="L54" s="484"/>
      <c r="M54" s="484"/>
      <c r="N54" s="484" t="s">
        <v>26</v>
      </c>
      <c r="O54" s="484"/>
      <c r="P54" s="508"/>
      <c r="Q54" s="477" t="s">
        <v>73</v>
      </c>
      <c r="R54" s="509"/>
      <c r="S54" s="474"/>
      <c r="T54" s="477" t="s">
        <v>27</v>
      </c>
      <c r="U54" s="509"/>
      <c r="V54" s="474"/>
      <c r="W54" s="477" t="s">
        <v>28</v>
      </c>
      <c r="X54" s="509"/>
      <c r="Y54" s="474"/>
      <c r="Z54" s="477" t="s">
        <v>28</v>
      </c>
      <c r="AA54" s="509"/>
      <c r="AB54" s="474"/>
      <c r="AC54" s="458"/>
      <c r="AD54" s="459"/>
      <c r="AE54" s="460"/>
      <c r="AF54" s="458"/>
      <c r="AG54" s="459"/>
      <c r="AH54" s="459"/>
      <c r="AI54" s="460"/>
      <c r="AJ54" s="458"/>
      <c r="AK54" s="459"/>
      <c r="AL54" s="459"/>
      <c r="AM54" s="460"/>
      <c r="AN54" s="458"/>
      <c r="AO54" s="459"/>
      <c r="AP54" s="460"/>
      <c r="AQ54" s="458"/>
      <c r="AR54" s="459"/>
      <c r="AS54" s="463"/>
      <c r="AU54" s="126" t="s">
        <v>99</v>
      </c>
      <c r="AV54" s="126" t="s">
        <v>106</v>
      </c>
      <c r="AW54" s="125" t="s">
        <v>105</v>
      </c>
      <c r="AX54" s="126" t="s">
        <v>101</v>
      </c>
      <c r="AY54" s="126" t="s">
        <v>103</v>
      </c>
      <c r="AZ54" s="126" t="s">
        <v>271</v>
      </c>
      <c r="BA54" s="126" t="s">
        <v>275</v>
      </c>
    </row>
    <row r="55" spans="1:53" ht="19.5" customHeight="1">
      <c r="B55" s="440"/>
      <c r="C55" s="441"/>
      <c r="D55" s="444" t="str">
        <f>IFERROR(IF(B55="","",MID("日月火水木金土",WEEKDAY(AW55),1)),"")</f>
        <v/>
      </c>
      <c r="E55" s="445"/>
      <c r="F55" s="441"/>
      <c r="G55" s="448"/>
      <c r="H55" s="449"/>
      <c r="I55" s="449"/>
      <c r="J55" s="449"/>
      <c r="K55" s="449"/>
      <c r="L55" s="449"/>
      <c r="M55" s="450"/>
      <c r="N55" s="449"/>
      <c r="O55" s="449"/>
      <c r="P55" s="451"/>
      <c r="Q55" s="431"/>
      <c r="R55" s="432"/>
      <c r="S55" s="433"/>
      <c r="T55" s="431"/>
      <c r="U55" s="432"/>
      <c r="V55" s="433"/>
      <c r="W55" s="431"/>
      <c r="X55" s="432"/>
      <c r="Y55" s="433"/>
      <c r="Z55" s="434" t="str">
        <f>IF(OR(Q55="",T55=""),"",T55-Q55-W55)</f>
        <v/>
      </c>
      <c r="AA55" s="435"/>
      <c r="AB55" s="436"/>
      <c r="AC55" s="437" t="str">
        <f>IF(Z55="","",IF(F55=2,0.5,ROUNDUP((HOUR(Z55)*60+MINUTE(Z55))/30,0)/2))</f>
        <v/>
      </c>
      <c r="AD55" s="438"/>
      <c r="AE55" s="439"/>
      <c r="AF55" s="415" t="str">
        <f ca="1">IFERROR(IF(OR(B55="",F55="",Q55="",T55="",$BB$5="",$BC$5=""),"",INDEX(サービス費!F:F,MATCH(AY55,サービス費!D:D,0))),"")</f>
        <v/>
      </c>
      <c r="AG55" s="416"/>
      <c r="AH55" s="416"/>
      <c r="AI55" s="417"/>
      <c r="AJ55" s="415" t="str">
        <f ca="1">IFERROR(IF(OR($K$7="",AF55=""),"",IF($BC$5=1,AF55*0.1,0)),"")</f>
        <v/>
      </c>
      <c r="AK55" s="416"/>
      <c r="AL55" s="416"/>
      <c r="AM55" s="417"/>
      <c r="AN55" s="418"/>
      <c r="AO55" s="419"/>
      <c r="AP55" s="420"/>
      <c r="AQ55" s="424"/>
      <c r="AR55" s="425"/>
      <c r="AS55" s="426"/>
      <c r="AU55" s="409">
        <v>16</v>
      </c>
      <c r="AV55" s="409" t="str">
        <f ca="1">TEXT($AV$2,"000")&amp;TEXT(AU55,"00")</f>
        <v>00316</v>
      </c>
      <c r="AW55" s="430" t="str">
        <f>IFERROR(IF(B55="","",DATEVALUE(利用者情報!$G$3&amp;利用者情報!$I$3&amp;利用者情報!$J$3&amp;利用者情報!$K$3&amp;B55&amp;"日")),"")</f>
        <v/>
      </c>
      <c r="AX55" s="408" t="str">
        <f>IF(F55="","",IF(F55=2,20,IF(F55=3,30,F55&amp;$BB$5)))</f>
        <v/>
      </c>
      <c r="AY55" s="409" t="str">
        <f>IF(AC55="","",AX55&amp;AC55)</f>
        <v/>
      </c>
      <c r="AZ55" s="409" t="str">
        <f>IFERROR(IF(AY55="","",INDEX(サービス費!E:E,MATCH(AY55,サービス費!D:D,0))),"")</f>
        <v/>
      </c>
      <c r="BA55" s="408" t="str">
        <f>IF(OR(G55="その他",N55="その他",I56="その他（右欄に詳細を記載）",W55&gt;0,AND(AC55&gt;=8,AC55&lt;=24)),1,"")</f>
        <v/>
      </c>
    </row>
    <row r="56" spans="1:53" ht="19.5" customHeight="1" thickBot="1">
      <c r="B56" s="442"/>
      <c r="C56" s="443"/>
      <c r="D56" s="446"/>
      <c r="E56" s="447"/>
      <c r="F56" s="443"/>
      <c r="G56" s="410" t="s">
        <v>115</v>
      </c>
      <c r="H56" s="404"/>
      <c r="I56" s="411"/>
      <c r="J56" s="411"/>
      <c r="K56" s="411"/>
      <c r="L56" s="411"/>
      <c r="M56" s="411"/>
      <c r="N56" s="411"/>
      <c r="O56" s="411"/>
      <c r="P56" s="412"/>
      <c r="Q56" s="410" t="s">
        <v>118</v>
      </c>
      <c r="R56" s="404"/>
      <c r="S56" s="404"/>
      <c r="T56" s="404"/>
      <c r="U56" s="404"/>
      <c r="V56" s="404"/>
      <c r="W56" s="404"/>
      <c r="X56" s="404"/>
      <c r="Y56" s="404"/>
      <c r="Z56" s="413"/>
      <c r="AA56" s="413"/>
      <c r="AB56" s="413"/>
      <c r="AC56" s="413"/>
      <c r="AD56" s="413"/>
      <c r="AE56" s="413"/>
      <c r="AF56" s="413"/>
      <c r="AG56" s="413"/>
      <c r="AH56" s="413"/>
      <c r="AI56" s="413"/>
      <c r="AJ56" s="413"/>
      <c r="AK56" s="413"/>
      <c r="AL56" s="413"/>
      <c r="AM56" s="414"/>
      <c r="AN56" s="421"/>
      <c r="AO56" s="422"/>
      <c r="AP56" s="423"/>
      <c r="AQ56" s="427"/>
      <c r="AR56" s="428"/>
      <c r="AS56" s="429"/>
      <c r="AU56" s="409"/>
      <c r="AV56" s="409"/>
      <c r="AW56" s="430"/>
      <c r="AX56" s="408"/>
      <c r="AY56" s="409"/>
      <c r="AZ56" s="409"/>
      <c r="BA56" s="408"/>
    </row>
    <row r="57" spans="1:53" ht="19.5" customHeight="1">
      <c r="B57" s="440"/>
      <c r="C57" s="441"/>
      <c r="D57" s="444" t="str">
        <f>IFERROR(IF(B57="","",MID("日月火水木金土",WEEKDAY(AW57),1)),"")</f>
        <v/>
      </c>
      <c r="E57" s="445"/>
      <c r="F57" s="441"/>
      <c r="G57" s="448"/>
      <c r="H57" s="449"/>
      <c r="I57" s="449"/>
      <c r="J57" s="449"/>
      <c r="K57" s="449"/>
      <c r="L57" s="449"/>
      <c r="M57" s="450"/>
      <c r="N57" s="449"/>
      <c r="O57" s="449"/>
      <c r="P57" s="451"/>
      <c r="Q57" s="431"/>
      <c r="R57" s="432"/>
      <c r="S57" s="433"/>
      <c r="T57" s="431"/>
      <c r="U57" s="432"/>
      <c r="V57" s="433"/>
      <c r="W57" s="431"/>
      <c r="X57" s="432"/>
      <c r="Y57" s="433"/>
      <c r="Z57" s="434" t="str">
        <f>IF(OR(Q57="",T57=""),"",T57-Q57-W57)</f>
        <v/>
      </c>
      <c r="AA57" s="435"/>
      <c r="AB57" s="436"/>
      <c r="AC57" s="437" t="str">
        <f>IF(Z57="","",IF(F57=2,0.5,ROUNDUP((HOUR(Z57)*60+MINUTE(Z57))/30,0)/2))</f>
        <v/>
      </c>
      <c r="AD57" s="438"/>
      <c r="AE57" s="439"/>
      <c r="AF57" s="415" t="str">
        <f ca="1">IFERROR(IF(OR(B57="",F57="",Q57="",T57="",$BB$5="",$BC$5=""),"",INDEX(サービス費!F:F,MATCH(AY57,サービス費!D:D,0))),"")</f>
        <v/>
      </c>
      <c r="AG57" s="416"/>
      <c r="AH57" s="416"/>
      <c r="AI57" s="417"/>
      <c r="AJ57" s="415" t="str">
        <f ca="1">IFERROR(IF(OR($K$7="",AF57=""),"",IF($BC$5=1,AF57*0.1,0)),"")</f>
        <v/>
      </c>
      <c r="AK57" s="416"/>
      <c r="AL57" s="416"/>
      <c r="AM57" s="417"/>
      <c r="AN57" s="418"/>
      <c r="AO57" s="419"/>
      <c r="AP57" s="420"/>
      <c r="AQ57" s="424"/>
      <c r="AR57" s="425"/>
      <c r="AS57" s="426"/>
      <c r="AU57" s="409">
        <v>17</v>
      </c>
      <c r="AV57" s="409" t="str">
        <f t="shared" ref="AV57" ca="1" si="27">TEXT($AV$2,"000")&amp;TEXT(AU57,"00")</f>
        <v>00317</v>
      </c>
      <c r="AW57" s="430" t="str">
        <f>IFERROR(IF(B57="","",DATEVALUE(利用者情報!$G$3&amp;利用者情報!$I$3&amp;利用者情報!$J$3&amp;利用者情報!$K$3&amp;B57&amp;"日")),"")</f>
        <v/>
      </c>
      <c r="AX57" s="408" t="str">
        <f>IF(F57="","",IF(F57=2,20,IF(F57=3,30,F57&amp;$BB$5)))</f>
        <v/>
      </c>
      <c r="AY57" s="409" t="str">
        <f>IF(AC57="","",AX57&amp;AC57)</f>
        <v/>
      </c>
      <c r="AZ57" s="409" t="str">
        <f>IFERROR(IF(AY57="","",INDEX(サービス費!E:E,MATCH(AY57,サービス費!D:D,0))),"")</f>
        <v/>
      </c>
      <c r="BA57" s="408" t="str">
        <f t="shared" ref="BA57" si="28">IF(OR(G57="その他",N57="その他",I58="その他（右欄に詳細を記載）",W57&gt;0,AND(AC57&gt;=8,AC57&lt;=24)),1,"")</f>
        <v/>
      </c>
    </row>
    <row r="58" spans="1:53" ht="19.5" customHeight="1" thickBot="1">
      <c r="B58" s="442"/>
      <c r="C58" s="443"/>
      <c r="D58" s="446"/>
      <c r="E58" s="447"/>
      <c r="F58" s="443"/>
      <c r="G58" s="410" t="s">
        <v>115</v>
      </c>
      <c r="H58" s="404"/>
      <c r="I58" s="411"/>
      <c r="J58" s="411"/>
      <c r="K58" s="411"/>
      <c r="L58" s="411"/>
      <c r="M58" s="411"/>
      <c r="N58" s="411"/>
      <c r="O58" s="411"/>
      <c r="P58" s="412"/>
      <c r="Q58" s="410" t="s">
        <v>118</v>
      </c>
      <c r="R58" s="404"/>
      <c r="S58" s="404"/>
      <c r="T58" s="404"/>
      <c r="U58" s="404"/>
      <c r="V58" s="404"/>
      <c r="W58" s="404"/>
      <c r="X58" s="404"/>
      <c r="Y58" s="404"/>
      <c r="Z58" s="413"/>
      <c r="AA58" s="413"/>
      <c r="AB58" s="413"/>
      <c r="AC58" s="413"/>
      <c r="AD58" s="413"/>
      <c r="AE58" s="413"/>
      <c r="AF58" s="413"/>
      <c r="AG58" s="413"/>
      <c r="AH58" s="413"/>
      <c r="AI58" s="413"/>
      <c r="AJ58" s="413"/>
      <c r="AK58" s="413"/>
      <c r="AL58" s="413"/>
      <c r="AM58" s="414"/>
      <c r="AN58" s="421"/>
      <c r="AO58" s="422"/>
      <c r="AP58" s="423"/>
      <c r="AQ58" s="427"/>
      <c r="AR58" s="428"/>
      <c r="AS58" s="429"/>
      <c r="AU58" s="409"/>
      <c r="AV58" s="409"/>
      <c r="AW58" s="430"/>
      <c r="AX58" s="408"/>
      <c r="AY58" s="409"/>
      <c r="AZ58" s="409"/>
      <c r="BA58" s="408"/>
    </row>
    <row r="59" spans="1:53" ht="19.5" customHeight="1">
      <c r="B59" s="440"/>
      <c r="C59" s="441"/>
      <c r="D59" s="444" t="str">
        <f>IFERROR(IF(B59="","",MID("日月火水木金土",WEEKDAY(AW59),1)),"")</f>
        <v/>
      </c>
      <c r="E59" s="445"/>
      <c r="F59" s="441"/>
      <c r="G59" s="448"/>
      <c r="H59" s="449"/>
      <c r="I59" s="449"/>
      <c r="J59" s="449"/>
      <c r="K59" s="449"/>
      <c r="L59" s="449"/>
      <c r="M59" s="450"/>
      <c r="N59" s="449"/>
      <c r="O59" s="449"/>
      <c r="P59" s="451"/>
      <c r="Q59" s="431"/>
      <c r="R59" s="432"/>
      <c r="S59" s="433"/>
      <c r="T59" s="431"/>
      <c r="U59" s="432"/>
      <c r="V59" s="433"/>
      <c r="W59" s="431"/>
      <c r="X59" s="432"/>
      <c r="Y59" s="433"/>
      <c r="Z59" s="434" t="str">
        <f>IF(OR(Q59="",T59=""),"",T59-Q59-W59)</f>
        <v/>
      </c>
      <c r="AA59" s="435"/>
      <c r="AB59" s="436"/>
      <c r="AC59" s="437" t="str">
        <f>IF(Z59="","",IF(F59=2,0.5,ROUNDUP((HOUR(Z59)*60+MINUTE(Z59))/30,0)/2))</f>
        <v/>
      </c>
      <c r="AD59" s="438"/>
      <c r="AE59" s="439"/>
      <c r="AF59" s="415" t="str">
        <f ca="1">IFERROR(IF(OR(B59="",F59="",Q59="",T59="",$BB$5="",$BC$5=""),"",INDEX(サービス費!F:F,MATCH(AY59,サービス費!D:D,0))),"")</f>
        <v/>
      </c>
      <c r="AG59" s="416"/>
      <c r="AH59" s="416"/>
      <c r="AI59" s="417"/>
      <c r="AJ59" s="415" t="str">
        <f ca="1">IFERROR(IF(OR($K$7="",AF59=""),"",IF($BC$5=1,AF59*0.1,0)),"")</f>
        <v/>
      </c>
      <c r="AK59" s="416"/>
      <c r="AL59" s="416"/>
      <c r="AM59" s="417"/>
      <c r="AN59" s="418"/>
      <c r="AO59" s="419"/>
      <c r="AP59" s="420"/>
      <c r="AQ59" s="424"/>
      <c r="AR59" s="425"/>
      <c r="AS59" s="426"/>
      <c r="AU59" s="409">
        <v>18</v>
      </c>
      <c r="AV59" s="409" t="str">
        <f t="shared" ref="AV59" ca="1" si="29">TEXT($AV$2,"000")&amp;TEXT(AU59,"00")</f>
        <v>00318</v>
      </c>
      <c r="AW59" s="430" t="str">
        <f>IFERROR(IF(B59="","",DATEVALUE(利用者情報!$G$3&amp;利用者情報!$I$3&amp;利用者情報!$J$3&amp;利用者情報!$K$3&amp;B59&amp;"日")),"")</f>
        <v/>
      </c>
      <c r="AX59" s="408" t="str">
        <f>IF(F59="","",IF(F59=2,20,IF(F59=3,30,F59&amp;$BB$5)))</f>
        <v/>
      </c>
      <c r="AY59" s="409" t="str">
        <f>IF(AC59="","",AX59&amp;AC59)</f>
        <v/>
      </c>
      <c r="AZ59" s="409" t="str">
        <f>IFERROR(IF(AY59="","",INDEX(サービス費!E:E,MATCH(AY59,サービス費!D:D,0))),"")</f>
        <v/>
      </c>
      <c r="BA59" s="408" t="str">
        <f t="shared" ref="BA59" si="30">IF(OR(G59="その他",N59="その他",I60="その他（右欄に詳細を記載）",W59&gt;0,AND(AC59&gt;=8,AC59&lt;=24)),1,"")</f>
        <v/>
      </c>
    </row>
    <row r="60" spans="1:53" ht="19.5" customHeight="1" thickBot="1">
      <c r="B60" s="442"/>
      <c r="C60" s="443"/>
      <c r="D60" s="446"/>
      <c r="E60" s="447"/>
      <c r="F60" s="443"/>
      <c r="G60" s="410" t="s">
        <v>115</v>
      </c>
      <c r="H60" s="404"/>
      <c r="I60" s="411"/>
      <c r="J60" s="411"/>
      <c r="K60" s="411"/>
      <c r="L60" s="411"/>
      <c r="M60" s="411"/>
      <c r="N60" s="411"/>
      <c r="O60" s="411"/>
      <c r="P60" s="412"/>
      <c r="Q60" s="410" t="s">
        <v>118</v>
      </c>
      <c r="R60" s="404"/>
      <c r="S60" s="404"/>
      <c r="T60" s="404"/>
      <c r="U60" s="404"/>
      <c r="V60" s="404"/>
      <c r="W60" s="404"/>
      <c r="X60" s="404"/>
      <c r="Y60" s="404"/>
      <c r="Z60" s="413"/>
      <c r="AA60" s="413"/>
      <c r="AB60" s="413"/>
      <c r="AC60" s="413"/>
      <c r="AD60" s="413"/>
      <c r="AE60" s="413"/>
      <c r="AF60" s="413"/>
      <c r="AG60" s="413"/>
      <c r="AH60" s="413"/>
      <c r="AI60" s="413"/>
      <c r="AJ60" s="413"/>
      <c r="AK60" s="413"/>
      <c r="AL60" s="413"/>
      <c r="AM60" s="414"/>
      <c r="AN60" s="421"/>
      <c r="AO60" s="422"/>
      <c r="AP60" s="423"/>
      <c r="AQ60" s="427"/>
      <c r="AR60" s="428"/>
      <c r="AS60" s="429"/>
      <c r="AU60" s="409"/>
      <c r="AV60" s="409"/>
      <c r="AW60" s="430"/>
      <c r="AX60" s="408"/>
      <c r="AY60" s="409"/>
      <c r="AZ60" s="409"/>
      <c r="BA60" s="408"/>
    </row>
    <row r="61" spans="1:53" ht="19.5" customHeight="1">
      <c r="B61" s="440"/>
      <c r="C61" s="441"/>
      <c r="D61" s="444" t="str">
        <f>IFERROR(IF(B61="","",MID("日月火水木金土",WEEKDAY(AW61),1)),"")</f>
        <v/>
      </c>
      <c r="E61" s="445"/>
      <c r="F61" s="441"/>
      <c r="G61" s="448"/>
      <c r="H61" s="449"/>
      <c r="I61" s="449"/>
      <c r="J61" s="449"/>
      <c r="K61" s="449"/>
      <c r="L61" s="449"/>
      <c r="M61" s="450"/>
      <c r="N61" s="449"/>
      <c r="O61" s="449"/>
      <c r="P61" s="451"/>
      <c r="Q61" s="431"/>
      <c r="R61" s="432"/>
      <c r="S61" s="433"/>
      <c r="T61" s="431"/>
      <c r="U61" s="432"/>
      <c r="V61" s="433"/>
      <c r="W61" s="431"/>
      <c r="X61" s="432"/>
      <c r="Y61" s="433"/>
      <c r="Z61" s="434" t="str">
        <f>IF(OR(Q61="",T61=""),"",T61-Q61-W61)</f>
        <v/>
      </c>
      <c r="AA61" s="435"/>
      <c r="AB61" s="436"/>
      <c r="AC61" s="437" t="str">
        <f>IF(Z61="","",IF(F61=2,0.5,ROUNDUP((HOUR(Z61)*60+MINUTE(Z61))/30,0)/2))</f>
        <v/>
      </c>
      <c r="AD61" s="438"/>
      <c r="AE61" s="439"/>
      <c r="AF61" s="415" t="str">
        <f ca="1">IFERROR(IF(OR(B61="",F61="",Q61="",T61="",$BB$5="",$BC$5=""),"",INDEX(サービス費!F:F,MATCH(AY61,サービス費!D:D,0))),"")</f>
        <v/>
      </c>
      <c r="AG61" s="416"/>
      <c r="AH61" s="416"/>
      <c r="AI61" s="417"/>
      <c r="AJ61" s="415" t="str">
        <f ca="1">IFERROR(IF(OR($K$7="",AF61=""),"",IF($BC$5=1,AF61*0.1,0)),"")</f>
        <v/>
      </c>
      <c r="AK61" s="416"/>
      <c r="AL61" s="416"/>
      <c r="AM61" s="417"/>
      <c r="AN61" s="418"/>
      <c r="AO61" s="419"/>
      <c r="AP61" s="420"/>
      <c r="AQ61" s="424"/>
      <c r="AR61" s="425"/>
      <c r="AS61" s="426"/>
      <c r="AU61" s="409">
        <v>19</v>
      </c>
      <c r="AV61" s="409" t="str">
        <f t="shared" ref="AV61" ca="1" si="31">TEXT($AV$2,"000")&amp;TEXT(AU61,"00")</f>
        <v>00319</v>
      </c>
      <c r="AW61" s="430" t="str">
        <f>IFERROR(IF(B61="","",DATEVALUE(利用者情報!$G$3&amp;利用者情報!$I$3&amp;利用者情報!$J$3&amp;利用者情報!$K$3&amp;B61&amp;"日")),"")</f>
        <v/>
      </c>
      <c r="AX61" s="408" t="str">
        <f>IF(F61="","",IF(F61=2,20,IF(F61=3,30,F61&amp;$BB$5)))</f>
        <v/>
      </c>
      <c r="AY61" s="409" t="str">
        <f>IF(AC61="","",AX61&amp;AC61)</f>
        <v/>
      </c>
      <c r="AZ61" s="409" t="str">
        <f>IFERROR(IF(AY61="","",INDEX(サービス費!E:E,MATCH(AY61,サービス費!D:D,0))),"")</f>
        <v/>
      </c>
      <c r="BA61" s="408" t="str">
        <f t="shared" ref="BA61" si="32">IF(OR(G61="その他",N61="その他",I62="その他（右欄に詳細を記載）",W61&gt;0,AND(AC61&gt;=8,AC61&lt;=24)),1,"")</f>
        <v/>
      </c>
    </row>
    <row r="62" spans="1:53" ht="19.5" customHeight="1" thickBot="1">
      <c r="B62" s="442"/>
      <c r="C62" s="443"/>
      <c r="D62" s="446"/>
      <c r="E62" s="447"/>
      <c r="F62" s="443"/>
      <c r="G62" s="410" t="s">
        <v>115</v>
      </c>
      <c r="H62" s="404"/>
      <c r="I62" s="411"/>
      <c r="J62" s="411"/>
      <c r="K62" s="411"/>
      <c r="L62" s="411"/>
      <c r="M62" s="411"/>
      <c r="N62" s="411"/>
      <c r="O62" s="411"/>
      <c r="P62" s="412"/>
      <c r="Q62" s="410" t="s">
        <v>118</v>
      </c>
      <c r="R62" s="404"/>
      <c r="S62" s="404"/>
      <c r="T62" s="404"/>
      <c r="U62" s="404"/>
      <c r="V62" s="404"/>
      <c r="W62" s="404"/>
      <c r="X62" s="404"/>
      <c r="Y62" s="404"/>
      <c r="Z62" s="413"/>
      <c r="AA62" s="413"/>
      <c r="AB62" s="413"/>
      <c r="AC62" s="413"/>
      <c r="AD62" s="413"/>
      <c r="AE62" s="413"/>
      <c r="AF62" s="413"/>
      <c r="AG62" s="413"/>
      <c r="AH62" s="413"/>
      <c r="AI62" s="413"/>
      <c r="AJ62" s="413"/>
      <c r="AK62" s="413"/>
      <c r="AL62" s="413"/>
      <c r="AM62" s="414"/>
      <c r="AN62" s="421"/>
      <c r="AO62" s="422"/>
      <c r="AP62" s="423"/>
      <c r="AQ62" s="427"/>
      <c r="AR62" s="428"/>
      <c r="AS62" s="429"/>
      <c r="AU62" s="409"/>
      <c r="AV62" s="409"/>
      <c r="AW62" s="430"/>
      <c r="AX62" s="408"/>
      <c r="AY62" s="409"/>
      <c r="AZ62" s="409"/>
      <c r="BA62" s="408"/>
    </row>
    <row r="63" spans="1:53" ht="19.5" customHeight="1">
      <c r="B63" s="440"/>
      <c r="C63" s="441"/>
      <c r="D63" s="444" t="str">
        <f>IFERROR(IF(B63="","",MID("日月火水木金土",WEEKDAY(AW63),1)),"")</f>
        <v/>
      </c>
      <c r="E63" s="445"/>
      <c r="F63" s="441"/>
      <c r="G63" s="448"/>
      <c r="H63" s="449"/>
      <c r="I63" s="449"/>
      <c r="J63" s="449"/>
      <c r="K63" s="449"/>
      <c r="L63" s="449"/>
      <c r="M63" s="450"/>
      <c r="N63" s="449"/>
      <c r="O63" s="449"/>
      <c r="P63" s="451"/>
      <c r="Q63" s="431"/>
      <c r="R63" s="432"/>
      <c r="S63" s="433"/>
      <c r="T63" s="431"/>
      <c r="U63" s="432"/>
      <c r="V63" s="433"/>
      <c r="W63" s="431"/>
      <c r="X63" s="432"/>
      <c r="Y63" s="433"/>
      <c r="Z63" s="434" t="str">
        <f>IF(OR(Q63="",T63=""),"",T63-Q63-W63)</f>
        <v/>
      </c>
      <c r="AA63" s="435"/>
      <c r="AB63" s="436"/>
      <c r="AC63" s="437" t="str">
        <f>IF(Z63="","",IF(F63=2,0.5,ROUNDUP((HOUR(Z63)*60+MINUTE(Z63))/30,0)/2))</f>
        <v/>
      </c>
      <c r="AD63" s="438"/>
      <c r="AE63" s="439"/>
      <c r="AF63" s="415" t="str">
        <f ca="1">IFERROR(IF(OR(B63="",F63="",Q63="",T63="",$BB$5="",$BC$5=""),"",INDEX(サービス費!F:F,MATCH(AY63,サービス費!D:D,0))),"")</f>
        <v/>
      </c>
      <c r="AG63" s="416"/>
      <c r="AH63" s="416"/>
      <c r="AI63" s="417"/>
      <c r="AJ63" s="415" t="str">
        <f ca="1">IFERROR(IF(OR($K$7="",AF63=""),"",IF($BC$5=1,AF63*0.1,0)),"")</f>
        <v/>
      </c>
      <c r="AK63" s="416"/>
      <c r="AL63" s="416"/>
      <c r="AM63" s="417"/>
      <c r="AN63" s="418"/>
      <c r="AO63" s="419"/>
      <c r="AP63" s="420"/>
      <c r="AQ63" s="424"/>
      <c r="AR63" s="425"/>
      <c r="AS63" s="426"/>
      <c r="AU63" s="409">
        <v>20</v>
      </c>
      <c r="AV63" s="409" t="str">
        <f t="shared" ref="AV63" ca="1" si="33">TEXT($AV$2,"000")&amp;TEXT(AU63,"00")</f>
        <v>00320</v>
      </c>
      <c r="AW63" s="430" t="str">
        <f>IFERROR(IF(B63="","",DATEVALUE(利用者情報!$G$3&amp;利用者情報!$I$3&amp;利用者情報!$J$3&amp;利用者情報!$K$3&amp;B63&amp;"日")),"")</f>
        <v/>
      </c>
      <c r="AX63" s="408" t="str">
        <f>IF(F63="","",IF(F63=2,20,IF(F63=3,30,F63&amp;$BB$5)))</f>
        <v/>
      </c>
      <c r="AY63" s="409" t="str">
        <f>IF(AC63="","",AX63&amp;AC63)</f>
        <v/>
      </c>
      <c r="AZ63" s="409" t="str">
        <f>IFERROR(IF(AY63="","",INDEX(サービス費!E:E,MATCH(AY63,サービス費!D:D,0))),"")</f>
        <v/>
      </c>
      <c r="BA63" s="408" t="str">
        <f t="shared" ref="BA63" si="34">IF(OR(G63="その他",N63="その他",I64="その他（右欄に詳細を記載）",W63&gt;0,AND(AC63&gt;=8,AC63&lt;=24)),1,"")</f>
        <v/>
      </c>
    </row>
    <row r="64" spans="1:53" ht="19.5" customHeight="1" thickBot="1">
      <c r="B64" s="442"/>
      <c r="C64" s="443"/>
      <c r="D64" s="446"/>
      <c r="E64" s="447"/>
      <c r="F64" s="443"/>
      <c r="G64" s="410" t="s">
        <v>115</v>
      </c>
      <c r="H64" s="404"/>
      <c r="I64" s="411"/>
      <c r="J64" s="411"/>
      <c r="K64" s="411"/>
      <c r="L64" s="411"/>
      <c r="M64" s="411"/>
      <c r="N64" s="411"/>
      <c r="O64" s="411"/>
      <c r="P64" s="412"/>
      <c r="Q64" s="410" t="s">
        <v>118</v>
      </c>
      <c r="R64" s="404"/>
      <c r="S64" s="404"/>
      <c r="T64" s="404"/>
      <c r="U64" s="404"/>
      <c r="V64" s="404"/>
      <c r="W64" s="404"/>
      <c r="X64" s="404"/>
      <c r="Y64" s="404"/>
      <c r="Z64" s="413"/>
      <c r="AA64" s="413"/>
      <c r="AB64" s="413"/>
      <c r="AC64" s="413"/>
      <c r="AD64" s="413"/>
      <c r="AE64" s="413"/>
      <c r="AF64" s="413"/>
      <c r="AG64" s="413"/>
      <c r="AH64" s="413"/>
      <c r="AI64" s="413"/>
      <c r="AJ64" s="413"/>
      <c r="AK64" s="413"/>
      <c r="AL64" s="413"/>
      <c r="AM64" s="414"/>
      <c r="AN64" s="421"/>
      <c r="AO64" s="422"/>
      <c r="AP64" s="423"/>
      <c r="AQ64" s="427"/>
      <c r="AR64" s="428"/>
      <c r="AS64" s="429"/>
      <c r="AU64" s="409"/>
      <c r="AV64" s="409"/>
      <c r="AW64" s="430"/>
      <c r="AX64" s="408"/>
      <c r="AY64" s="409"/>
      <c r="AZ64" s="409"/>
      <c r="BA64" s="408"/>
    </row>
    <row r="65" spans="2:53" ht="19.5" customHeight="1">
      <c r="B65" s="440"/>
      <c r="C65" s="441"/>
      <c r="D65" s="444" t="str">
        <f>IFERROR(IF(B65="","",MID("日月火水木金土",WEEKDAY(AW65),1)),"")</f>
        <v/>
      </c>
      <c r="E65" s="445"/>
      <c r="F65" s="441"/>
      <c r="G65" s="448"/>
      <c r="H65" s="449"/>
      <c r="I65" s="449"/>
      <c r="J65" s="449"/>
      <c r="K65" s="449"/>
      <c r="L65" s="449"/>
      <c r="M65" s="450"/>
      <c r="N65" s="449"/>
      <c r="O65" s="449"/>
      <c r="P65" s="451"/>
      <c r="Q65" s="431"/>
      <c r="R65" s="432"/>
      <c r="S65" s="433"/>
      <c r="T65" s="431"/>
      <c r="U65" s="432"/>
      <c r="V65" s="433"/>
      <c r="W65" s="431"/>
      <c r="X65" s="432"/>
      <c r="Y65" s="433"/>
      <c r="Z65" s="434" t="str">
        <f>IF(OR(Q65="",T65=""),"",T65-Q65-W65)</f>
        <v/>
      </c>
      <c r="AA65" s="435"/>
      <c r="AB65" s="436"/>
      <c r="AC65" s="437" t="str">
        <f>IF(Z65="","",IF(F65=2,0.5,ROUNDUP((HOUR(Z65)*60+MINUTE(Z65))/30,0)/2))</f>
        <v/>
      </c>
      <c r="AD65" s="438"/>
      <c r="AE65" s="439"/>
      <c r="AF65" s="415" t="str">
        <f ca="1">IFERROR(IF(OR(B65="",F65="",Q65="",T65="",$BB$5="",$BC$5=""),"",INDEX(サービス費!F:F,MATCH(AY65,サービス費!D:D,0))),"")</f>
        <v/>
      </c>
      <c r="AG65" s="416"/>
      <c r="AH65" s="416"/>
      <c r="AI65" s="417"/>
      <c r="AJ65" s="415" t="str">
        <f ca="1">IFERROR(IF(OR($K$7="",AF65=""),"",IF($BC$5=1,AF65*0.1,0)),"")</f>
        <v/>
      </c>
      <c r="AK65" s="416"/>
      <c r="AL65" s="416"/>
      <c r="AM65" s="417"/>
      <c r="AN65" s="418"/>
      <c r="AO65" s="419"/>
      <c r="AP65" s="420"/>
      <c r="AQ65" s="424"/>
      <c r="AR65" s="425"/>
      <c r="AS65" s="426"/>
      <c r="AU65" s="409">
        <v>21</v>
      </c>
      <c r="AV65" s="409" t="str">
        <f t="shared" ref="AV65" ca="1" si="35">TEXT($AV$2,"000")&amp;TEXT(AU65,"00")</f>
        <v>00321</v>
      </c>
      <c r="AW65" s="430" t="str">
        <f>IFERROR(IF(B65="","",DATEVALUE(利用者情報!$G$3&amp;利用者情報!$I$3&amp;利用者情報!$J$3&amp;利用者情報!$K$3&amp;B65&amp;"日")),"")</f>
        <v/>
      </c>
      <c r="AX65" s="408" t="str">
        <f>IF(F65="","",IF(F65=2,20,IF(F65=3,30,F65&amp;$BB$5)))</f>
        <v/>
      </c>
      <c r="AY65" s="409" t="str">
        <f>IF(AC65="","",AX65&amp;AC65)</f>
        <v/>
      </c>
      <c r="AZ65" s="409" t="str">
        <f>IFERROR(IF(AY65="","",INDEX(サービス費!E:E,MATCH(AY65,サービス費!D:D,0))),"")</f>
        <v/>
      </c>
      <c r="BA65" s="408" t="str">
        <f t="shared" ref="BA65" si="36">IF(OR(G65="その他",N65="その他",I66="その他（右欄に詳細を記載）",W65&gt;0,AND(AC65&gt;=8,AC65&lt;=24)),1,"")</f>
        <v/>
      </c>
    </row>
    <row r="66" spans="2:53" ht="19.5" customHeight="1" thickBot="1">
      <c r="B66" s="442"/>
      <c r="C66" s="443"/>
      <c r="D66" s="446"/>
      <c r="E66" s="447"/>
      <c r="F66" s="443"/>
      <c r="G66" s="410" t="s">
        <v>115</v>
      </c>
      <c r="H66" s="404"/>
      <c r="I66" s="411"/>
      <c r="J66" s="411"/>
      <c r="K66" s="411"/>
      <c r="L66" s="411"/>
      <c r="M66" s="411"/>
      <c r="N66" s="411"/>
      <c r="O66" s="411"/>
      <c r="P66" s="412"/>
      <c r="Q66" s="410" t="s">
        <v>118</v>
      </c>
      <c r="R66" s="404"/>
      <c r="S66" s="404"/>
      <c r="T66" s="404"/>
      <c r="U66" s="404"/>
      <c r="V66" s="404"/>
      <c r="W66" s="404"/>
      <c r="X66" s="404"/>
      <c r="Y66" s="404"/>
      <c r="Z66" s="413"/>
      <c r="AA66" s="413"/>
      <c r="AB66" s="413"/>
      <c r="AC66" s="413"/>
      <c r="AD66" s="413"/>
      <c r="AE66" s="413"/>
      <c r="AF66" s="413"/>
      <c r="AG66" s="413"/>
      <c r="AH66" s="413"/>
      <c r="AI66" s="413"/>
      <c r="AJ66" s="413"/>
      <c r="AK66" s="413"/>
      <c r="AL66" s="413"/>
      <c r="AM66" s="414"/>
      <c r="AN66" s="421"/>
      <c r="AO66" s="422"/>
      <c r="AP66" s="423"/>
      <c r="AQ66" s="427"/>
      <c r="AR66" s="428"/>
      <c r="AS66" s="429"/>
      <c r="AU66" s="409"/>
      <c r="AV66" s="409"/>
      <c r="AW66" s="430"/>
      <c r="AX66" s="408"/>
      <c r="AY66" s="409"/>
      <c r="AZ66" s="409"/>
      <c r="BA66" s="408"/>
    </row>
    <row r="67" spans="2:53" ht="19.5" customHeight="1">
      <c r="B67" s="440"/>
      <c r="C67" s="441"/>
      <c r="D67" s="444" t="str">
        <f>IFERROR(IF(B67="","",MID("日月火水木金土",WEEKDAY(AW67),1)),"")</f>
        <v/>
      </c>
      <c r="E67" s="445"/>
      <c r="F67" s="441"/>
      <c r="G67" s="448"/>
      <c r="H67" s="449"/>
      <c r="I67" s="449"/>
      <c r="J67" s="449"/>
      <c r="K67" s="449"/>
      <c r="L67" s="449"/>
      <c r="M67" s="450"/>
      <c r="N67" s="449"/>
      <c r="O67" s="449"/>
      <c r="P67" s="451"/>
      <c r="Q67" s="431"/>
      <c r="R67" s="432"/>
      <c r="S67" s="433"/>
      <c r="T67" s="431"/>
      <c r="U67" s="432"/>
      <c r="V67" s="433"/>
      <c r="W67" s="431"/>
      <c r="X67" s="432"/>
      <c r="Y67" s="433"/>
      <c r="Z67" s="434" t="str">
        <f>IF(OR(Q67="",T67=""),"",T67-Q67-W67)</f>
        <v/>
      </c>
      <c r="AA67" s="435"/>
      <c r="AB67" s="436"/>
      <c r="AC67" s="437" t="str">
        <f>IF(Z67="","",IF(F67=2,0.5,ROUNDUP((HOUR(Z67)*60+MINUTE(Z67))/30,0)/2))</f>
        <v/>
      </c>
      <c r="AD67" s="438"/>
      <c r="AE67" s="439"/>
      <c r="AF67" s="415" t="str">
        <f ca="1">IFERROR(IF(OR(B67="",F67="",Q67="",T67="",$BB$5="",$BC$5=""),"",INDEX(サービス費!F:F,MATCH(AY67,サービス費!D:D,0))),"")</f>
        <v/>
      </c>
      <c r="AG67" s="416"/>
      <c r="AH67" s="416"/>
      <c r="AI67" s="417"/>
      <c r="AJ67" s="415" t="str">
        <f ca="1">IFERROR(IF(OR($K$7="",AF67=""),"",IF($BC$5=1,AF67*0.1,0)),"")</f>
        <v/>
      </c>
      <c r="AK67" s="416"/>
      <c r="AL67" s="416"/>
      <c r="AM67" s="417"/>
      <c r="AN67" s="418"/>
      <c r="AO67" s="419"/>
      <c r="AP67" s="420"/>
      <c r="AQ67" s="424"/>
      <c r="AR67" s="425"/>
      <c r="AS67" s="426"/>
      <c r="AU67" s="409">
        <v>22</v>
      </c>
      <c r="AV67" s="409" t="str">
        <f t="shared" ref="AV67" ca="1" si="37">TEXT($AV$2,"000")&amp;TEXT(AU67,"00")</f>
        <v>00322</v>
      </c>
      <c r="AW67" s="430" t="str">
        <f>IFERROR(IF(B67="","",DATEVALUE(利用者情報!$G$3&amp;利用者情報!$I$3&amp;利用者情報!$J$3&amp;利用者情報!$K$3&amp;B67&amp;"日")),"")</f>
        <v/>
      </c>
      <c r="AX67" s="408" t="str">
        <f>IF(F67="","",IF(F67=2,20,IF(F67=3,30,F67&amp;$BB$5)))</f>
        <v/>
      </c>
      <c r="AY67" s="409" t="str">
        <f>IF(AC67="","",AX67&amp;AC67)</f>
        <v/>
      </c>
      <c r="AZ67" s="409" t="str">
        <f>IFERROR(IF(AY67="","",INDEX(サービス費!E:E,MATCH(AY67,サービス費!D:D,0))),"")</f>
        <v/>
      </c>
      <c r="BA67" s="408" t="str">
        <f t="shared" ref="BA67" si="38">IF(OR(G67="その他",N67="その他",I68="その他（右欄に詳細を記載）",W67&gt;0,AND(AC67&gt;=8,AC67&lt;=24)),1,"")</f>
        <v/>
      </c>
    </row>
    <row r="68" spans="2:53" ht="19.5" customHeight="1" thickBot="1">
      <c r="B68" s="442"/>
      <c r="C68" s="443"/>
      <c r="D68" s="446"/>
      <c r="E68" s="447"/>
      <c r="F68" s="443"/>
      <c r="G68" s="410" t="s">
        <v>115</v>
      </c>
      <c r="H68" s="404"/>
      <c r="I68" s="411"/>
      <c r="J68" s="411"/>
      <c r="K68" s="411"/>
      <c r="L68" s="411"/>
      <c r="M68" s="411"/>
      <c r="N68" s="411"/>
      <c r="O68" s="411"/>
      <c r="P68" s="412"/>
      <c r="Q68" s="410" t="s">
        <v>118</v>
      </c>
      <c r="R68" s="404"/>
      <c r="S68" s="404"/>
      <c r="T68" s="404"/>
      <c r="U68" s="404"/>
      <c r="V68" s="404"/>
      <c r="W68" s="404"/>
      <c r="X68" s="404"/>
      <c r="Y68" s="404"/>
      <c r="Z68" s="413"/>
      <c r="AA68" s="413"/>
      <c r="AB68" s="413"/>
      <c r="AC68" s="413"/>
      <c r="AD68" s="413"/>
      <c r="AE68" s="413"/>
      <c r="AF68" s="413"/>
      <c r="AG68" s="413"/>
      <c r="AH68" s="413"/>
      <c r="AI68" s="413"/>
      <c r="AJ68" s="413"/>
      <c r="AK68" s="413"/>
      <c r="AL68" s="413"/>
      <c r="AM68" s="414"/>
      <c r="AN68" s="421"/>
      <c r="AO68" s="422"/>
      <c r="AP68" s="423"/>
      <c r="AQ68" s="427"/>
      <c r="AR68" s="428"/>
      <c r="AS68" s="429"/>
      <c r="AU68" s="409"/>
      <c r="AV68" s="409"/>
      <c r="AW68" s="430"/>
      <c r="AX68" s="408"/>
      <c r="AY68" s="409"/>
      <c r="AZ68" s="409"/>
      <c r="BA68" s="408"/>
    </row>
    <row r="69" spans="2:53" ht="19.5" customHeight="1">
      <c r="B69" s="440"/>
      <c r="C69" s="441"/>
      <c r="D69" s="444" t="str">
        <f>IFERROR(IF(B69="","",MID("日月火水木金土",WEEKDAY(AW69),1)),"")</f>
        <v/>
      </c>
      <c r="E69" s="445"/>
      <c r="F69" s="441"/>
      <c r="G69" s="448"/>
      <c r="H69" s="449"/>
      <c r="I69" s="449"/>
      <c r="J69" s="449"/>
      <c r="K69" s="449"/>
      <c r="L69" s="449"/>
      <c r="M69" s="450"/>
      <c r="N69" s="449"/>
      <c r="O69" s="449"/>
      <c r="P69" s="451"/>
      <c r="Q69" s="431"/>
      <c r="R69" s="432"/>
      <c r="S69" s="433"/>
      <c r="T69" s="431"/>
      <c r="U69" s="432"/>
      <c r="V69" s="433"/>
      <c r="W69" s="431"/>
      <c r="X69" s="432"/>
      <c r="Y69" s="433"/>
      <c r="Z69" s="434" t="str">
        <f>IF(OR(Q69="",T69=""),"",T69-Q69-W69)</f>
        <v/>
      </c>
      <c r="AA69" s="435"/>
      <c r="AB69" s="436"/>
      <c r="AC69" s="437" t="str">
        <f>IF(Z69="","",IF(F69=2,0.5,ROUNDUP((HOUR(Z69)*60+MINUTE(Z69))/30,0)/2))</f>
        <v/>
      </c>
      <c r="AD69" s="438"/>
      <c r="AE69" s="439"/>
      <c r="AF69" s="415" t="str">
        <f ca="1">IFERROR(IF(OR(B69="",F69="",Q69="",T69="",$BB$5="",$BC$5=""),"",INDEX(サービス費!F:F,MATCH(AY69,サービス費!D:D,0))),"")</f>
        <v/>
      </c>
      <c r="AG69" s="416"/>
      <c r="AH69" s="416"/>
      <c r="AI69" s="417"/>
      <c r="AJ69" s="415" t="str">
        <f ca="1">IFERROR(IF(OR($K$7="",AF69=""),"",IF($BC$5=1,AF69*0.1,0)),"")</f>
        <v/>
      </c>
      <c r="AK69" s="416"/>
      <c r="AL69" s="416"/>
      <c r="AM69" s="417"/>
      <c r="AN69" s="418"/>
      <c r="AO69" s="419"/>
      <c r="AP69" s="420"/>
      <c r="AQ69" s="424"/>
      <c r="AR69" s="425"/>
      <c r="AS69" s="426"/>
      <c r="AU69" s="409">
        <v>23</v>
      </c>
      <c r="AV69" s="409" t="str">
        <f t="shared" ref="AV69" ca="1" si="39">TEXT($AV$2,"000")&amp;TEXT(AU69,"00")</f>
        <v>00323</v>
      </c>
      <c r="AW69" s="430" t="str">
        <f>IFERROR(IF(B69="","",DATEVALUE(利用者情報!$G$3&amp;利用者情報!$I$3&amp;利用者情報!$J$3&amp;利用者情報!$K$3&amp;B69&amp;"日")),"")</f>
        <v/>
      </c>
      <c r="AX69" s="408" t="str">
        <f>IF(F69="","",IF(F69=2,20,IF(F69=3,30,F69&amp;$BB$5)))</f>
        <v/>
      </c>
      <c r="AY69" s="409" t="str">
        <f>IF(AC69="","",AX69&amp;AC69)</f>
        <v/>
      </c>
      <c r="AZ69" s="409" t="str">
        <f>IFERROR(IF(AY69="","",INDEX(サービス費!E:E,MATCH(AY69,サービス費!D:D,0))),"")</f>
        <v/>
      </c>
      <c r="BA69" s="408" t="str">
        <f t="shared" ref="BA69" si="40">IF(OR(G69="その他",N69="その他",I70="その他（右欄に詳細を記載）",W69&gt;0,AND(AC69&gt;=8,AC69&lt;=24)),1,"")</f>
        <v/>
      </c>
    </row>
    <row r="70" spans="2:53" ht="19.5" customHeight="1" thickBot="1">
      <c r="B70" s="442"/>
      <c r="C70" s="443"/>
      <c r="D70" s="446"/>
      <c r="E70" s="447"/>
      <c r="F70" s="443"/>
      <c r="G70" s="410" t="s">
        <v>115</v>
      </c>
      <c r="H70" s="404"/>
      <c r="I70" s="411"/>
      <c r="J70" s="411"/>
      <c r="K70" s="411"/>
      <c r="L70" s="411"/>
      <c r="M70" s="411"/>
      <c r="N70" s="411"/>
      <c r="O70" s="411"/>
      <c r="P70" s="412"/>
      <c r="Q70" s="410" t="s">
        <v>118</v>
      </c>
      <c r="R70" s="404"/>
      <c r="S70" s="404"/>
      <c r="T70" s="404"/>
      <c r="U70" s="404"/>
      <c r="V70" s="404"/>
      <c r="W70" s="404"/>
      <c r="X70" s="404"/>
      <c r="Y70" s="404"/>
      <c r="Z70" s="413"/>
      <c r="AA70" s="413"/>
      <c r="AB70" s="413"/>
      <c r="AC70" s="413"/>
      <c r="AD70" s="413"/>
      <c r="AE70" s="413"/>
      <c r="AF70" s="413"/>
      <c r="AG70" s="413"/>
      <c r="AH70" s="413"/>
      <c r="AI70" s="413"/>
      <c r="AJ70" s="413"/>
      <c r="AK70" s="413"/>
      <c r="AL70" s="413"/>
      <c r="AM70" s="414"/>
      <c r="AN70" s="421"/>
      <c r="AO70" s="422"/>
      <c r="AP70" s="423"/>
      <c r="AQ70" s="427"/>
      <c r="AR70" s="428"/>
      <c r="AS70" s="429"/>
      <c r="AU70" s="409"/>
      <c r="AV70" s="409"/>
      <c r="AW70" s="430"/>
      <c r="AX70" s="408"/>
      <c r="AY70" s="409"/>
      <c r="AZ70" s="409"/>
      <c r="BA70" s="408"/>
    </row>
    <row r="71" spans="2:53" ht="19.5" customHeight="1">
      <c r="B71" s="440"/>
      <c r="C71" s="441"/>
      <c r="D71" s="444" t="str">
        <f>IFERROR(IF(B71="","",MID("日月火水木金土",WEEKDAY(AW71),1)),"")</f>
        <v/>
      </c>
      <c r="E71" s="445"/>
      <c r="F71" s="441"/>
      <c r="G71" s="448"/>
      <c r="H71" s="449"/>
      <c r="I71" s="449"/>
      <c r="J71" s="449"/>
      <c r="K71" s="449"/>
      <c r="L71" s="449"/>
      <c r="M71" s="450"/>
      <c r="N71" s="449"/>
      <c r="O71" s="449"/>
      <c r="P71" s="451"/>
      <c r="Q71" s="431"/>
      <c r="R71" s="432"/>
      <c r="S71" s="433"/>
      <c r="T71" s="431"/>
      <c r="U71" s="432"/>
      <c r="V71" s="433"/>
      <c r="W71" s="431"/>
      <c r="X71" s="432"/>
      <c r="Y71" s="433"/>
      <c r="Z71" s="434" t="str">
        <f>IF(OR(Q71="",T71=""),"",T71-Q71-W71)</f>
        <v/>
      </c>
      <c r="AA71" s="435"/>
      <c r="AB71" s="436"/>
      <c r="AC71" s="437" t="str">
        <f>IF(Z71="","",IF(F71=2,0.5,ROUNDUP((HOUR(Z71)*60+MINUTE(Z71))/30,0)/2))</f>
        <v/>
      </c>
      <c r="AD71" s="438"/>
      <c r="AE71" s="439"/>
      <c r="AF71" s="415" t="str">
        <f ca="1">IFERROR(IF(OR(B71="",F71="",Q71="",T71="",$BB$5="",$BC$5=""),"",INDEX(サービス費!F:F,MATCH(AY71,サービス費!D:D,0))),"")</f>
        <v/>
      </c>
      <c r="AG71" s="416"/>
      <c r="AH71" s="416"/>
      <c r="AI71" s="417"/>
      <c r="AJ71" s="415" t="str">
        <f ca="1">IFERROR(IF(OR($K$7="",AF71=""),"",IF($BC$5=1,AF71*0.1,0)),"")</f>
        <v/>
      </c>
      <c r="AK71" s="416"/>
      <c r="AL71" s="416"/>
      <c r="AM71" s="417"/>
      <c r="AN71" s="418"/>
      <c r="AO71" s="419"/>
      <c r="AP71" s="420"/>
      <c r="AQ71" s="424"/>
      <c r="AR71" s="425"/>
      <c r="AS71" s="426"/>
      <c r="AU71" s="409">
        <v>24</v>
      </c>
      <c r="AV71" s="409" t="str">
        <f t="shared" ref="AV71" ca="1" si="41">TEXT($AV$2,"000")&amp;TEXT(AU71,"00")</f>
        <v>00324</v>
      </c>
      <c r="AW71" s="430" t="str">
        <f>IFERROR(IF(B71="","",DATEVALUE(利用者情報!$G$3&amp;利用者情報!$I$3&amp;利用者情報!$J$3&amp;利用者情報!$K$3&amp;B71&amp;"日")),"")</f>
        <v/>
      </c>
      <c r="AX71" s="408" t="str">
        <f>IF(F71="","",IF(F71=2,20,IF(F71=3,30,F71&amp;$BB$5)))</f>
        <v/>
      </c>
      <c r="AY71" s="409" t="str">
        <f>IF(AC71="","",AX71&amp;AC71)</f>
        <v/>
      </c>
      <c r="AZ71" s="409" t="str">
        <f>IFERROR(IF(AY71="","",INDEX(サービス費!E:E,MATCH(AY71,サービス費!D:D,0))),"")</f>
        <v/>
      </c>
      <c r="BA71" s="408" t="str">
        <f t="shared" ref="BA71" si="42">IF(OR(G71="その他",N71="その他",I72="その他（右欄に詳細を記載）",W71&gt;0,AND(AC71&gt;=8,AC71&lt;=24)),1,"")</f>
        <v/>
      </c>
    </row>
    <row r="72" spans="2:53" ht="19.5" customHeight="1" thickBot="1">
      <c r="B72" s="442"/>
      <c r="C72" s="443"/>
      <c r="D72" s="446"/>
      <c r="E72" s="447"/>
      <c r="F72" s="443"/>
      <c r="G72" s="410" t="s">
        <v>115</v>
      </c>
      <c r="H72" s="404"/>
      <c r="I72" s="411"/>
      <c r="J72" s="411"/>
      <c r="K72" s="411"/>
      <c r="L72" s="411"/>
      <c r="M72" s="411"/>
      <c r="N72" s="411"/>
      <c r="O72" s="411"/>
      <c r="P72" s="412"/>
      <c r="Q72" s="410" t="s">
        <v>118</v>
      </c>
      <c r="R72" s="404"/>
      <c r="S72" s="404"/>
      <c r="T72" s="404"/>
      <c r="U72" s="404"/>
      <c r="V72" s="404"/>
      <c r="W72" s="404"/>
      <c r="X72" s="404"/>
      <c r="Y72" s="404"/>
      <c r="Z72" s="413"/>
      <c r="AA72" s="413"/>
      <c r="AB72" s="413"/>
      <c r="AC72" s="413"/>
      <c r="AD72" s="413"/>
      <c r="AE72" s="413"/>
      <c r="AF72" s="413"/>
      <c r="AG72" s="413"/>
      <c r="AH72" s="413"/>
      <c r="AI72" s="413"/>
      <c r="AJ72" s="413"/>
      <c r="AK72" s="413"/>
      <c r="AL72" s="413"/>
      <c r="AM72" s="414"/>
      <c r="AN72" s="421"/>
      <c r="AO72" s="422"/>
      <c r="AP72" s="423"/>
      <c r="AQ72" s="427"/>
      <c r="AR72" s="428"/>
      <c r="AS72" s="429"/>
      <c r="AU72" s="409"/>
      <c r="AV72" s="409"/>
      <c r="AW72" s="430"/>
      <c r="AX72" s="408"/>
      <c r="AY72" s="409"/>
      <c r="AZ72" s="409"/>
      <c r="BA72" s="408"/>
    </row>
    <row r="73" spans="2:53" ht="19.5" customHeight="1">
      <c r="B73" s="440"/>
      <c r="C73" s="441"/>
      <c r="D73" s="444" t="str">
        <f>IFERROR(IF(B73="","",MID("日月火水木金土",WEEKDAY(AW73),1)),"")</f>
        <v/>
      </c>
      <c r="E73" s="445"/>
      <c r="F73" s="441"/>
      <c r="G73" s="448"/>
      <c r="H73" s="449"/>
      <c r="I73" s="449"/>
      <c r="J73" s="449"/>
      <c r="K73" s="449"/>
      <c r="L73" s="449"/>
      <c r="M73" s="450"/>
      <c r="N73" s="449"/>
      <c r="O73" s="449"/>
      <c r="P73" s="451"/>
      <c r="Q73" s="431"/>
      <c r="R73" s="432"/>
      <c r="S73" s="433"/>
      <c r="T73" s="431"/>
      <c r="U73" s="432"/>
      <c r="V73" s="433"/>
      <c r="W73" s="431"/>
      <c r="X73" s="432"/>
      <c r="Y73" s="433"/>
      <c r="Z73" s="434" t="str">
        <f>IF(OR(Q73="",T73=""),"",T73-Q73-W73)</f>
        <v/>
      </c>
      <c r="AA73" s="435"/>
      <c r="AB73" s="436"/>
      <c r="AC73" s="437" t="str">
        <f>IF(Z73="","",IF(F73=2,0.5,ROUNDUP((HOUR(Z73)*60+MINUTE(Z73))/30,0)/2))</f>
        <v/>
      </c>
      <c r="AD73" s="438"/>
      <c r="AE73" s="439"/>
      <c r="AF73" s="415" t="str">
        <f ca="1">IFERROR(IF(OR(B73="",F73="",Q73="",T73="",$BB$5="",$BC$5=""),"",INDEX(サービス費!F:F,MATCH(AY73,サービス費!D:D,0))),"")</f>
        <v/>
      </c>
      <c r="AG73" s="416"/>
      <c r="AH73" s="416"/>
      <c r="AI73" s="417"/>
      <c r="AJ73" s="415" t="str">
        <f ca="1">IFERROR(IF(OR($K$7="",AF73=""),"",IF($BC$5=1,AF73*0.1,0)),"")</f>
        <v/>
      </c>
      <c r="AK73" s="416"/>
      <c r="AL73" s="416"/>
      <c r="AM73" s="417"/>
      <c r="AN73" s="418"/>
      <c r="AO73" s="419"/>
      <c r="AP73" s="420"/>
      <c r="AQ73" s="424"/>
      <c r="AR73" s="425"/>
      <c r="AS73" s="426"/>
      <c r="AU73" s="409">
        <v>25</v>
      </c>
      <c r="AV73" s="409" t="str">
        <f t="shared" ref="AV73" ca="1" si="43">TEXT($AV$2,"000")&amp;TEXT(AU73,"00")</f>
        <v>00325</v>
      </c>
      <c r="AW73" s="430" t="str">
        <f>IFERROR(IF(B73="","",DATEVALUE(利用者情報!$G$3&amp;利用者情報!$I$3&amp;利用者情報!$J$3&amp;利用者情報!$K$3&amp;B73&amp;"日")),"")</f>
        <v/>
      </c>
      <c r="AX73" s="408" t="str">
        <f>IF(F73="","",IF(F73=2,20,IF(F73=3,30,F73&amp;$BB$5)))</f>
        <v/>
      </c>
      <c r="AY73" s="409" t="str">
        <f>IF(AC73="","",AX73&amp;AC73)</f>
        <v/>
      </c>
      <c r="AZ73" s="409" t="str">
        <f>IFERROR(IF(AY73="","",INDEX(サービス費!E:E,MATCH(AY73,サービス費!D:D,0))),"")</f>
        <v/>
      </c>
      <c r="BA73" s="408" t="str">
        <f t="shared" ref="BA73" si="44">IF(OR(G73="その他",N73="その他",I74="その他（右欄に詳細を記載）",W73&gt;0,AND(AC73&gt;=8,AC73&lt;=24)),1,"")</f>
        <v/>
      </c>
    </row>
    <row r="74" spans="2:53" ht="19.5" customHeight="1" thickBot="1">
      <c r="B74" s="442"/>
      <c r="C74" s="443"/>
      <c r="D74" s="446"/>
      <c r="E74" s="447"/>
      <c r="F74" s="443"/>
      <c r="G74" s="410" t="s">
        <v>115</v>
      </c>
      <c r="H74" s="404"/>
      <c r="I74" s="411"/>
      <c r="J74" s="411"/>
      <c r="K74" s="411"/>
      <c r="L74" s="411"/>
      <c r="M74" s="411"/>
      <c r="N74" s="411"/>
      <c r="O74" s="411"/>
      <c r="P74" s="412"/>
      <c r="Q74" s="410" t="s">
        <v>118</v>
      </c>
      <c r="R74" s="404"/>
      <c r="S74" s="404"/>
      <c r="T74" s="404"/>
      <c r="U74" s="404"/>
      <c r="V74" s="404"/>
      <c r="W74" s="404"/>
      <c r="X74" s="404"/>
      <c r="Y74" s="404"/>
      <c r="Z74" s="413"/>
      <c r="AA74" s="413"/>
      <c r="AB74" s="413"/>
      <c r="AC74" s="413"/>
      <c r="AD74" s="413"/>
      <c r="AE74" s="413"/>
      <c r="AF74" s="413"/>
      <c r="AG74" s="413"/>
      <c r="AH74" s="413"/>
      <c r="AI74" s="413"/>
      <c r="AJ74" s="413"/>
      <c r="AK74" s="413"/>
      <c r="AL74" s="413"/>
      <c r="AM74" s="414"/>
      <c r="AN74" s="421"/>
      <c r="AO74" s="422"/>
      <c r="AP74" s="423"/>
      <c r="AQ74" s="427"/>
      <c r="AR74" s="428"/>
      <c r="AS74" s="429"/>
      <c r="AU74" s="409"/>
      <c r="AV74" s="409"/>
      <c r="AW74" s="430"/>
      <c r="AX74" s="408"/>
      <c r="AY74" s="409"/>
      <c r="AZ74" s="409"/>
      <c r="BA74" s="408"/>
    </row>
    <row r="75" spans="2:53" ht="19.5" customHeight="1">
      <c r="B75" s="440"/>
      <c r="C75" s="441"/>
      <c r="D75" s="444" t="str">
        <f>IFERROR(IF(B75="","",MID("日月火水木金土",WEEKDAY(AW75),1)),"")</f>
        <v/>
      </c>
      <c r="E75" s="445"/>
      <c r="F75" s="441"/>
      <c r="G75" s="448"/>
      <c r="H75" s="449"/>
      <c r="I75" s="449"/>
      <c r="J75" s="449"/>
      <c r="K75" s="449"/>
      <c r="L75" s="449"/>
      <c r="M75" s="450"/>
      <c r="N75" s="449"/>
      <c r="O75" s="449"/>
      <c r="P75" s="451"/>
      <c r="Q75" s="431"/>
      <c r="R75" s="432"/>
      <c r="S75" s="433"/>
      <c r="T75" s="431"/>
      <c r="U75" s="432"/>
      <c r="V75" s="433"/>
      <c r="W75" s="431"/>
      <c r="X75" s="432"/>
      <c r="Y75" s="433"/>
      <c r="Z75" s="434" t="str">
        <f>IF(OR(Q75="",T75=""),"",T75-Q75-W75)</f>
        <v/>
      </c>
      <c r="AA75" s="435"/>
      <c r="AB75" s="436"/>
      <c r="AC75" s="437" t="str">
        <f>IF(Z75="","",IF(F75=2,0.5,ROUNDUP((HOUR(Z75)*60+MINUTE(Z75))/30,0)/2))</f>
        <v/>
      </c>
      <c r="AD75" s="438"/>
      <c r="AE75" s="439"/>
      <c r="AF75" s="415" t="str">
        <f ca="1">IFERROR(IF(OR(B75="",F75="",Q75="",T75="",$BB$5="",$BC$5=""),"",INDEX(サービス費!F:F,MATCH(AY75,サービス費!D:D,0))),"")</f>
        <v/>
      </c>
      <c r="AG75" s="416"/>
      <c r="AH75" s="416"/>
      <c r="AI75" s="417"/>
      <c r="AJ75" s="415" t="str">
        <f ca="1">IFERROR(IF(OR($K$7="",AF75=""),"",IF($BC$5=1,AF75*0.1,0)),"")</f>
        <v/>
      </c>
      <c r="AK75" s="416"/>
      <c r="AL75" s="416"/>
      <c r="AM75" s="417"/>
      <c r="AN75" s="418"/>
      <c r="AO75" s="419"/>
      <c r="AP75" s="420"/>
      <c r="AQ75" s="424"/>
      <c r="AR75" s="425"/>
      <c r="AS75" s="426"/>
      <c r="AU75" s="409">
        <v>26</v>
      </c>
      <c r="AV75" s="409" t="str">
        <f t="shared" ref="AV75" ca="1" si="45">TEXT($AV$2,"000")&amp;TEXT(AU75,"00")</f>
        <v>00326</v>
      </c>
      <c r="AW75" s="430" t="str">
        <f>IFERROR(IF(B75="","",DATEVALUE(利用者情報!$G$3&amp;利用者情報!$I$3&amp;利用者情報!$J$3&amp;利用者情報!$K$3&amp;B75&amp;"日")),"")</f>
        <v/>
      </c>
      <c r="AX75" s="408" t="str">
        <f>IF(F75="","",IF(F75=2,20,IF(F75=3,30,F75&amp;$BB$5)))</f>
        <v/>
      </c>
      <c r="AY75" s="409" t="str">
        <f>IF(AC75="","",AX75&amp;AC75)</f>
        <v/>
      </c>
      <c r="AZ75" s="409" t="str">
        <f>IFERROR(IF(AY75="","",INDEX(サービス費!E:E,MATCH(AY75,サービス費!D:D,0))),"")</f>
        <v/>
      </c>
      <c r="BA75" s="408" t="str">
        <f t="shared" ref="BA75" si="46">IF(OR(G75="その他",N75="その他",I76="その他（右欄に詳細を記載）",W75&gt;0,AND(AC75&gt;=8,AC75&lt;=24)),1,"")</f>
        <v/>
      </c>
    </row>
    <row r="76" spans="2:53" ht="19.5" customHeight="1" thickBot="1">
      <c r="B76" s="442"/>
      <c r="C76" s="443"/>
      <c r="D76" s="446"/>
      <c r="E76" s="447"/>
      <c r="F76" s="443"/>
      <c r="G76" s="410" t="s">
        <v>115</v>
      </c>
      <c r="H76" s="404"/>
      <c r="I76" s="411"/>
      <c r="J76" s="411"/>
      <c r="K76" s="411"/>
      <c r="L76" s="411"/>
      <c r="M76" s="411"/>
      <c r="N76" s="411"/>
      <c r="O76" s="411"/>
      <c r="P76" s="412"/>
      <c r="Q76" s="410" t="s">
        <v>118</v>
      </c>
      <c r="R76" s="404"/>
      <c r="S76" s="404"/>
      <c r="T76" s="404"/>
      <c r="U76" s="404"/>
      <c r="V76" s="404"/>
      <c r="W76" s="404"/>
      <c r="X76" s="404"/>
      <c r="Y76" s="404"/>
      <c r="Z76" s="413"/>
      <c r="AA76" s="413"/>
      <c r="AB76" s="413"/>
      <c r="AC76" s="413"/>
      <c r="AD76" s="413"/>
      <c r="AE76" s="413"/>
      <c r="AF76" s="413"/>
      <c r="AG76" s="413"/>
      <c r="AH76" s="413"/>
      <c r="AI76" s="413"/>
      <c r="AJ76" s="413"/>
      <c r="AK76" s="413"/>
      <c r="AL76" s="413"/>
      <c r="AM76" s="414"/>
      <c r="AN76" s="421"/>
      <c r="AO76" s="422"/>
      <c r="AP76" s="423"/>
      <c r="AQ76" s="427"/>
      <c r="AR76" s="428"/>
      <c r="AS76" s="429"/>
      <c r="AU76" s="409"/>
      <c r="AV76" s="409"/>
      <c r="AW76" s="430"/>
      <c r="AX76" s="408"/>
      <c r="AY76" s="409"/>
      <c r="AZ76" s="409"/>
      <c r="BA76" s="408"/>
    </row>
    <row r="77" spans="2:53" ht="19.5" customHeight="1">
      <c r="B77" s="440"/>
      <c r="C77" s="441"/>
      <c r="D77" s="444" t="str">
        <f>IFERROR(IF(B77="","",MID("日月火水木金土",WEEKDAY(AW77),1)),"")</f>
        <v/>
      </c>
      <c r="E77" s="445"/>
      <c r="F77" s="441"/>
      <c r="G77" s="448"/>
      <c r="H77" s="449"/>
      <c r="I77" s="449"/>
      <c r="J77" s="449"/>
      <c r="K77" s="449"/>
      <c r="L77" s="449"/>
      <c r="M77" s="450"/>
      <c r="N77" s="449"/>
      <c r="O77" s="449"/>
      <c r="P77" s="451"/>
      <c r="Q77" s="431"/>
      <c r="R77" s="432"/>
      <c r="S77" s="433"/>
      <c r="T77" s="431"/>
      <c r="U77" s="432"/>
      <c r="V77" s="433"/>
      <c r="W77" s="431"/>
      <c r="X77" s="432"/>
      <c r="Y77" s="433"/>
      <c r="Z77" s="434" t="str">
        <f>IF(OR(Q77="",T77=""),"",T77-Q77-W77)</f>
        <v/>
      </c>
      <c r="AA77" s="435"/>
      <c r="AB77" s="436"/>
      <c r="AC77" s="437" t="str">
        <f>IF(Z77="","",IF(F77=2,0.5,ROUNDUP((HOUR(Z77)*60+MINUTE(Z77))/30,0)/2))</f>
        <v/>
      </c>
      <c r="AD77" s="438"/>
      <c r="AE77" s="439"/>
      <c r="AF77" s="415" t="str">
        <f ca="1">IFERROR(IF(OR(B77="",F77="",Q77="",T77="",$BB$5="",$BC$5=""),"",INDEX(サービス費!F:F,MATCH(AY77,サービス費!D:D,0))),"")</f>
        <v/>
      </c>
      <c r="AG77" s="416"/>
      <c r="AH77" s="416"/>
      <c r="AI77" s="417"/>
      <c r="AJ77" s="415" t="str">
        <f ca="1">IFERROR(IF(OR($K$7="",AF77=""),"",IF($BC$5=1,AF77*0.1,0)),"")</f>
        <v/>
      </c>
      <c r="AK77" s="416"/>
      <c r="AL77" s="416"/>
      <c r="AM77" s="417"/>
      <c r="AN77" s="418"/>
      <c r="AO77" s="419"/>
      <c r="AP77" s="420"/>
      <c r="AQ77" s="424"/>
      <c r="AR77" s="425"/>
      <c r="AS77" s="426"/>
      <c r="AU77" s="409">
        <v>27</v>
      </c>
      <c r="AV77" s="409" t="str">
        <f t="shared" ref="AV77" ca="1" si="47">TEXT($AV$2,"000")&amp;TEXT(AU77,"00")</f>
        <v>00327</v>
      </c>
      <c r="AW77" s="430" t="str">
        <f>IFERROR(IF(B77="","",DATEVALUE(利用者情報!$G$3&amp;利用者情報!$I$3&amp;利用者情報!$J$3&amp;利用者情報!$K$3&amp;B77&amp;"日")),"")</f>
        <v/>
      </c>
      <c r="AX77" s="408" t="str">
        <f>IF(F77="","",IF(F77=2,20,IF(F77=3,30,F77&amp;$BB$5)))</f>
        <v/>
      </c>
      <c r="AY77" s="409" t="str">
        <f>IF(AC77="","",AX77&amp;AC77)</f>
        <v/>
      </c>
      <c r="AZ77" s="409" t="str">
        <f>IFERROR(IF(AY77="","",INDEX(サービス費!E:E,MATCH(AY77,サービス費!D:D,0))),"")</f>
        <v/>
      </c>
      <c r="BA77" s="408" t="str">
        <f t="shared" ref="BA77" si="48">IF(OR(G77="その他",N77="その他",I78="その他（右欄に詳細を記載）",W77&gt;0,AND(AC77&gt;=8,AC77&lt;=24)),1,"")</f>
        <v/>
      </c>
    </row>
    <row r="78" spans="2:53" ht="19.5" customHeight="1" thickBot="1">
      <c r="B78" s="442"/>
      <c r="C78" s="443"/>
      <c r="D78" s="446"/>
      <c r="E78" s="447"/>
      <c r="F78" s="443"/>
      <c r="G78" s="410" t="s">
        <v>115</v>
      </c>
      <c r="H78" s="404"/>
      <c r="I78" s="411"/>
      <c r="J78" s="411"/>
      <c r="K78" s="411"/>
      <c r="L78" s="411"/>
      <c r="M78" s="411"/>
      <c r="N78" s="411"/>
      <c r="O78" s="411"/>
      <c r="P78" s="412"/>
      <c r="Q78" s="410" t="s">
        <v>118</v>
      </c>
      <c r="R78" s="404"/>
      <c r="S78" s="404"/>
      <c r="T78" s="404"/>
      <c r="U78" s="404"/>
      <c r="V78" s="404"/>
      <c r="W78" s="404"/>
      <c r="X78" s="404"/>
      <c r="Y78" s="404"/>
      <c r="Z78" s="413"/>
      <c r="AA78" s="413"/>
      <c r="AB78" s="413"/>
      <c r="AC78" s="413"/>
      <c r="AD78" s="413"/>
      <c r="AE78" s="413"/>
      <c r="AF78" s="413"/>
      <c r="AG78" s="413"/>
      <c r="AH78" s="413"/>
      <c r="AI78" s="413"/>
      <c r="AJ78" s="413"/>
      <c r="AK78" s="413"/>
      <c r="AL78" s="413"/>
      <c r="AM78" s="414"/>
      <c r="AN78" s="421"/>
      <c r="AO78" s="422"/>
      <c r="AP78" s="423"/>
      <c r="AQ78" s="427"/>
      <c r="AR78" s="428"/>
      <c r="AS78" s="429"/>
      <c r="AU78" s="409"/>
      <c r="AV78" s="409"/>
      <c r="AW78" s="430"/>
      <c r="AX78" s="408"/>
      <c r="AY78" s="409"/>
      <c r="AZ78" s="409"/>
      <c r="BA78" s="408"/>
    </row>
    <row r="79" spans="2:53" ht="19.5" customHeight="1">
      <c r="B79" s="440"/>
      <c r="C79" s="441"/>
      <c r="D79" s="444" t="str">
        <f>IFERROR(IF(B79="","",MID("日月火水木金土",WEEKDAY(AW79),1)),"")</f>
        <v/>
      </c>
      <c r="E79" s="445"/>
      <c r="F79" s="441"/>
      <c r="G79" s="448"/>
      <c r="H79" s="449"/>
      <c r="I79" s="449"/>
      <c r="J79" s="449"/>
      <c r="K79" s="449"/>
      <c r="L79" s="449"/>
      <c r="M79" s="450"/>
      <c r="N79" s="449"/>
      <c r="O79" s="449"/>
      <c r="P79" s="451"/>
      <c r="Q79" s="431"/>
      <c r="R79" s="432"/>
      <c r="S79" s="433"/>
      <c r="T79" s="431"/>
      <c r="U79" s="432"/>
      <c r="V79" s="433"/>
      <c r="W79" s="431"/>
      <c r="X79" s="432"/>
      <c r="Y79" s="433"/>
      <c r="Z79" s="434" t="str">
        <f>IF(OR(Q79="",T79=""),"",T79-Q79-W79)</f>
        <v/>
      </c>
      <c r="AA79" s="435"/>
      <c r="AB79" s="436"/>
      <c r="AC79" s="437" t="str">
        <f>IF(Z79="","",IF(F79=2,0.5,ROUNDUP((HOUR(Z79)*60+MINUTE(Z79))/30,0)/2))</f>
        <v/>
      </c>
      <c r="AD79" s="438"/>
      <c r="AE79" s="439"/>
      <c r="AF79" s="415" t="str">
        <f ca="1">IFERROR(IF(OR(B79="",F79="",Q79="",T79="",$BB$5="",$BC$5=""),"",INDEX(サービス費!F:F,MATCH(AY79,サービス費!D:D,0))),"")</f>
        <v/>
      </c>
      <c r="AG79" s="416"/>
      <c r="AH79" s="416"/>
      <c r="AI79" s="417"/>
      <c r="AJ79" s="415" t="str">
        <f ca="1">IFERROR(IF(OR($K$7="",AF79=""),"",IF($BC$5=1,AF79*0.1,0)),"")</f>
        <v/>
      </c>
      <c r="AK79" s="416"/>
      <c r="AL79" s="416"/>
      <c r="AM79" s="417"/>
      <c r="AN79" s="418"/>
      <c r="AO79" s="419"/>
      <c r="AP79" s="420"/>
      <c r="AQ79" s="424"/>
      <c r="AR79" s="425"/>
      <c r="AS79" s="426"/>
      <c r="AU79" s="409">
        <v>28</v>
      </c>
      <c r="AV79" s="409" t="str">
        <f t="shared" ref="AV79" ca="1" si="49">TEXT($AV$2,"000")&amp;TEXT(AU79,"00")</f>
        <v>00328</v>
      </c>
      <c r="AW79" s="430" t="str">
        <f>IFERROR(IF(B79="","",DATEVALUE(利用者情報!$G$3&amp;利用者情報!$I$3&amp;利用者情報!$J$3&amp;利用者情報!$K$3&amp;B79&amp;"日")),"")</f>
        <v/>
      </c>
      <c r="AX79" s="408" t="str">
        <f>IF(F79="","",IF(F79=2,20,IF(F79=3,30,F79&amp;$BB$5)))</f>
        <v/>
      </c>
      <c r="AY79" s="409" t="str">
        <f>IF(AC79="","",AX79&amp;AC79)</f>
        <v/>
      </c>
      <c r="AZ79" s="409" t="str">
        <f>IFERROR(IF(AY79="","",INDEX(サービス費!E:E,MATCH(AY79,サービス費!D:D,0))),"")</f>
        <v/>
      </c>
      <c r="BA79" s="408" t="str">
        <f t="shared" ref="BA79" si="50">IF(OR(G79="その他",N79="その他",I80="その他（右欄に詳細を記載）",W79&gt;0,AND(AC79&gt;=8,AC79&lt;=24)),1,"")</f>
        <v/>
      </c>
    </row>
    <row r="80" spans="2:53" ht="19.5" customHeight="1" thickBot="1">
      <c r="B80" s="442"/>
      <c r="C80" s="443"/>
      <c r="D80" s="446"/>
      <c r="E80" s="447"/>
      <c r="F80" s="443"/>
      <c r="G80" s="410" t="s">
        <v>115</v>
      </c>
      <c r="H80" s="404"/>
      <c r="I80" s="411"/>
      <c r="J80" s="411"/>
      <c r="K80" s="411"/>
      <c r="L80" s="411"/>
      <c r="M80" s="411"/>
      <c r="N80" s="411"/>
      <c r="O80" s="411"/>
      <c r="P80" s="412"/>
      <c r="Q80" s="410" t="s">
        <v>118</v>
      </c>
      <c r="R80" s="404"/>
      <c r="S80" s="404"/>
      <c r="T80" s="404"/>
      <c r="U80" s="404"/>
      <c r="V80" s="404"/>
      <c r="W80" s="404"/>
      <c r="X80" s="404"/>
      <c r="Y80" s="404"/>
      <c r="Z80" s="413"/>
      <c r="AA80" s="413"/>
      <c r="AB80" s="413"/>
      <c r="AC80" s="413"/>
      <c r="AD80" s="413"/>
      <c r="AE80" s="413"/>
      <c r="AF80" s="413"/>
      <c r="AG80" s="413"/>
      <c r="AH80" s="413"/>
      <c r="AI80" s="413"/>
      <c r="AJ80" s="413"/>
      <c r="AK80" s="413"/>
      <c r="AL80" s="413"/>
      <c r="AM80" s="414"/>
      <c r="AN80" s="421"/>
      <c r="AO80" s="422"/>
      <c r="AP80" s="423"/>
      <c r="AQ80" s="427"/>
      <c r="AR80" s="428"/>
      <c r="AS80" s="429"/>
      <c r="AU80" s="409"/>
      <c r="AV80" s="409"/>
      <c r="AW80" s="430"/>
      <c r="AX80" s="408"/>
      <c r="AY80" s="409"/>
      <c r="AZ80" s="409"/>
      <c r="BA80" s="408"/>
    </row>
    <row r="81" spans="1:53" ht="19.5" customHeight="1">
      <c r="B81" s="440"/>
      <c r="C81" s="441"/>
      <c r="D81" s="444" t="str">
        <f>IFERROR(IF(B81="","",MID("日月火水木金土",WEEKDAY(AW81),1)),"")</f>
        <v/>
      </c>
      <c r="E81" s="445"/>
      <c r="F81" s="441"/>
      <c r="G81" s="448"/>
      <c r="H81" s="449"/>
      <c r="I81" s="449"/>
      <c r="J81" s="449"/>
      <c r="K81" s="449"/>
      <c r="L81" s="449"/>
      <c r="M81" s="450"/>
      <c r="N81" s="449"/>
      <c r="O81" s="449"/>
      <c r="P81" s="451"/>
      <c r="Q81" s="431"/>
      <c r="R81" s="432"/>
      <c r="S81" s="433"/>
      <c r="T81" s="431"/>
      <c r="U81" s="432"/>
      <c r="V81" s="433"/>
      <c r="W81" s="431"/>
      <c r="X81" s="432"/>
      <c r="Y81" s="433"/>
      <c r="Z81" s="434" t="str">
        <f>IF(OR(Q81="",T81=""),"",T81-Q81-W81)</f>
        <v/>
      </c>
      <c r="AA81" s="435"/>
      <c r="AB81" s="436"/>
      <c r="AC81" s="437" t="str">
        <f>IF(Z81="","",IF(F81=2,0.5,ROUNDUP((HOUR(Z81)*60+MINUTE(Z81))/30,0)/2))</f>
        <v/>
      </c>
      <c r="AD81" s="438"/>
      <c r="AE81" s="439"/>
      <c r="AF81" s="415" t="str">
        <f ca="1">IFERROR(IF(OR(B81="",F81="",Q81="",T81="",$BB$5="",$BC$5=""),"",INDEX(サービス費!F:F,MATCH(AY81,サービス費!D:D,0))),"")</f>
        <v/>
      </c>
      <c r="AG81" s="416"/>
      <c r="AH81" s="416"/>
      <c r="AI81" s="417"/>
      <c r="AJ81" s="415" t="str">
        <f ca="1">IFERROR(IF(OR($K$7="",AF81=""),"",IF($BC$5=1,AF81*0.1,0)),"")</f>
        <v/>
      </c>
      <c r="AK81" s="416"/>
      <c r="AL81" s="416"/>
      <c r="AM81" s="417"/>
      <c r="AN81" s="418"/>
      <c r="AO81" s="419"/>
      <c r="AP81" s="420"/>
      <c r="AQ81" s="424"/>
      <c r="AR81" s="425"/>
      <c r="AS81" s="426"/>
      <c r="AU81" s="409">
        <v>29</v>
      </c>
      <c r="AV81" s="409" t="str">
        <f t="shared" ref="AV81" ca="1" si="51">TEXT($AV$2,"000")&amp;TEXT(AU81,"00")</f>
        <v>00329</v>
      </c>
      <c r="AW81" s="430" t="str">
        <f>IFERROR(IF(B81="","",DATEVALUE(利用者情報!$G$3&amp;利用者情報!$I$3&amp;利用者情報!$J$3&amp;利用者情報!$K$3&amp;B81&amp;"日")),"")</f>
        <v/>
      </c>
      <c r="AX81" s="408" t="str">
        <f>IF(F81="","",IF(F81=2,20,IF(F81=3,30,F81&amp;$BB$5)))</f>
        <v/>
      </c>
      <c r="AY81" s="409" t="str">
        <f>IF(AC81="","",AX81&amp;AC81)</f>
        <v/>
      </c>
      <c r="AZ81" s="409" t="str">
        <f>IFERROR(IF(AY81="","",INDEX(サービス費!E:E,MATCH(AY81,サービス費!D:D,0))),"")</f>
        <v/>
      </c>
      <c r="BA81" s="408" t="str">
        <f t="shared" ref="BA81" si="52">IF(OR(G81="その他",N81="その他",I82="その他（右欄に詳細を記載）",W81&gt;0,AND(AC81&gt;=8,AC81&lt;=24)),1,"")</f>
        <v/>
      </c>
    </row>
    <row r="82" spans="1:53" ht="19.5" customHeight="1" thickBot="1">
      <c r="B82" s="442"/>
      <c r="C82" s="443"/>
      <c r="D82" s="446"/>
      <c r="E82" s="447"/>
      <c r="F82" s="443"/>
      <c r="G82" s="410" t="s">
        <v>115</v>
      </c>
      <c r="H82" s="404"/>
      <c r="I82" s="411"/>
      <c r="J82" s="411"/>
      <c r="K82" s="411"/>
      <c r="L82" s="411"/>
      <c r="M82" s="411"/>
      <c r="N82" s="411"/>
      <c r="O82" s="411"/>
      <c r="P82" s="412"/>
      <c r="Q82" s="410" t="s">
        <v>118</v>
      </c>
      <c r="R82" s="404"/>
      <c r="S82" s="404"/>
      <c r="T82" s="404"/>
      <c r="U82" s="404"/>
      <c r="V82" s="404"/>
      <c r="W82" s="404"/>
      <c r="X82" s="404"/>
      <c r="Y82" s="404"/>
      <c r="Z82" s="413"/>
      <c r="AA82" s="413"/>
      <c r="AB82" s="413"/>
      <c r="AC82" s="413"/>
      <c r="AD82" s="413"/>
      <c r="AE82" s="413"/>
      <c r="AF82" s="413"/>
      <c r="AG82" s="413"/>
      <c r="AH82" s="413"/>
      <c r="AI82" s="413"/>
      <c r="AJ82" s="413"/>
      <c r="AK82" s="413"/>
      <c r="AL82" s="413"/>
      <c r="AM82" s="414"/>
      <c r="AN82" s="421"/>
      <c r="AO82" s="422"/>
      <c r="AP82" s="423"/>
      <c r="AQ82" s="427"/>
      <c r="AR82" s="428"/>
      <c r="AS82" s="429"/>
      <c r="AU82" s="409"/>
      <c r="AV82" s="409"/>
      <c r="AW82" s="430"/>
      <c r="AX82" s="408"/>
      <c r="AY82" s="409"/>
      <c r="AZ82" s="409"/>
      <c r="BA82" s="408"/>
    </row>
    <row r="83" spans="1:53" ht="19.5" customHeight="1">
      <c r="B83" s="440"/>
      <c r="C83" s="441"/>
      <c r="D83" s="444" t="str">
        <f>IFERROR(IF(B83="","",MID("日月火水木金土",WEEKDAY(AW83),1)),"")</f>
        <v/>
      </c>
      <c r="E83" s="445"/>
      <c r="F83" s="441"/>
      <c r="G83" s="448"/>
      <c r="H83" s="449"/>
      <c r="I83" s="449"/>
      <c r="J83" s="449"/>
      <c r="K83" s="449"/>
      <c r="L83" s="449"/>
      <c r="M83" s="450"/>
      <c r="N83" s="449"/>
      <c r="O83" s="449"/>
      <c r="P83" s="451"/>
      <c r="Q83" s="431"/>
      <c r="R83" s="432"/>
      <c r="S83" s="433"/>
      <c r="T83" s="431"/>
      <c r="U83" s="432"/>
      <c r="V83" s="433"/>
      <c r="W83" s="431"/>
      <c r="X83" s="432"/>
      <c r="Y83" s="433"/>
      <c r="Z83" s="434" t="str">
        <f>IF(OR(Q83="",T83=""),"",T83-Q83-W83)</f>
        <v/>
      </c>
      <c r="AA83" s="435"/>
      <c r="AB83" s="436"/>
      <c r="AC83" s="437" t="str">
        <f>IF(Z83="","",IF(F83=2,0.5,ROUNDUP((HOUR(Z83)*60+MINUTE(Z83))/30,0)/2))</f>
        <v/>
      </c>
      <c r="AD83" s="438"/>
      <c r="AE83" s="439"/>
      <c r="AF83" s="415" t="str">
        <f ca="1">IFERROR(IF(OR(B83="",F83="",Q83="",T83="",$BB$5="",$BC$5=""),"",INDEX(サービス費!F:F,MATCH(AY83,サービス費!D:D,0))),"")</f>
        <v/>
      </c>
      <c r="AG83" s="416"/>
      <c r="AH83" s="416"/>
      <c r="AI83" s="417"/>
      <c r="AJ83" s="415" t="str">
        <f ca="1">IFERROR(IF(OR($K$7="",AF83=""),"",IF($BC$5=1,AF83*0.1,0)),"")</f>
        <v/>
      </c>
      <c r="AK83" s="416"/>
      <c r="AL83" s="416"/>
      <c r="AM83" s="417"/>
      <c r="AN83" s="418"/>
      <c r="AO83" s="419"/>
      <c r="AP83" s="420"/>
      <c r="AQ83" s="424"/>
      <c r="AR83" s="425"/>
      <c r="AS83" s="426"/>
      <c r="AU83" s="409">
        <v>30</v>
      </c>
      <c r="AV83" s="409" t="str">
        <f t="shared" ref="AV83" ca="1" si="53">TEXT($AV$2,"000")&amp;TEXT(AU83,"00")</f>
        <v>00330</v>
      </c>
      <c r="AW83" s="430" t="str">
        <f>IFERROR(IF(B83="","",DATEVALUE(利用者情報!$G$3&amp;利用者情報!$I$3&amp;利用者情報!$J$3&amp;利用者情報!$K$3&amp;B83&amp;"日")),"")</f>
        <v/>
      </c>
      <c r="AX83" s="408" t="str">
        <f>IF(F83="","",IF(F83=2,20,IF(F83=3,30,F83&amp;$BB$5)))</f>
        <v/>
      </c>
      <c r="AY83" s="409" t="str">
        <f>IF(AC83="","",AX83&amp;AC83)</f>
        <v/>
      </c>
      <c r="AZ83" s="409" t="str">
        <f>IFERROR(IF(AY83="","",INDEX(サービス費!E:E,MATCH(AY83,サービス費!D:D,0))),"")</f>
        <v/>
      </c>
      <c r="BA83" s="408" t="str">
        <f t="shared" ref="BA83" si="54">IF(OR(G83="その他",N83="その他",I84="その他（右欄に詳細を記載）",W83&gt;0,AND(AC83&gt;=8,AC83&lt;=24)),1,"")</f>
        <v/>
      </c>
    </row>
    <row r="84" spans="1:53" ht="19.5" customHeight="1" thickBot="1">
      <c r="B84" s="442"/>
      <c r="C84" s="443"/>
      <c r="D84" s="446"/>
      <c r="E84" s="447"/>
      <c r="F84" s="443"/>
      <c r="G84" s="410" t="s">
        <v>115</v>
      </c>
      <c r="H84" s="404"/>
      <c r="I84" s="411"/>
      <c r="J84" s="411"/>
      <c r="K84" s="411"/>
      <c r="L84" s="411"/>
      <c r="M84" s="411"/>
      <c r="N84" s="411"/>
      <c r="O84" s="411"/>
      <c r="P84" s="412"/>
      <c r="Q84" s="410" t="s">
        <v>118</v>
      </c>
      <c r="R84" s="404"/>
      <c r="S84" s="404"/>
      <c r="T84" s="404"/>
      <c r="U84" s="404"/>
      <c r="V84" s="404"/>
      <c r="W84" s="404"/>
      <c r="X84" s="404"/>
      <c r="Y84" s="404"/>
      <c r="Z84" s="413"/>
      <c r="AA84" s="413"/>
      <c r="AB84" s="413"/>
      <c r="AC84" s="413"/>
      <c r="AD84" s="413"/>
      <c r="AE84" s="413"/>
      <c r="AF84" s="413"/>
      <c r="AG84" s="413"/>
      <c r="AH84" s="413"/>
      <c r="AI84" s="413"/>
      <c r="AJ84" s="413"/>
      <c r="AK84" s="413"/>
      <c r="AL84" s="413"/>
      <c r="AM84" s="414"/>
      <c r="AN84" s="421"/>
      <c r="AO84" s="422"/>
      <c r="AP84" s="423"/>
      <c r="AQ84" s="427"/>
      <c r="AR84" s="428"/>
      <c r="AS84" s="429"/>
      <c r="AU84" s="409"/>
      <c r="AV84" s="409"/>
      <c r="AW84" s="430"/>
      <c r="AX84" s="408"/>
      <c r="AY84" s="409"/>
      <c r="AZ84" s="409"/>
      <c r="BA84" s="408"/>
    </row>
    <row r="85" spans="1:53" ht="30.75" customHeight="1">
      <c r="B85" s="393" t="s">
        <v>320</v>
      </c>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5"/>
      <c r="AA85" s="399" t="s">
        <v>29</v>
      </c>
      <c r="AB85" s="399"/>
      <c r="AC85" s="399"/>
      <c r="AD85" s="399"/>
      <c r="AE85" s="400"/>
      <c r="AF85" s="401" t="s">
        <v>30</v>
      </c>
      <c r="AG85" s="399"/>
      <c r="AH85" s="399"/>
      <c r="AI85" s="400"/>
      <c r="AJ85" s="401" t="s">
        <v>31</v>
      </c>
      <c r="AK85" s="399"/>
      <c r="AL85" s="399"/>
      <c r="AM85" s="400"/>
      <c r="AN85" s="401" t="s">
        <v>32</v>
      </c>
      <c r="AO85" s="399"/>
      <c r="AP85" s="399"/>
      <c r="AQ85" s="399"/>
      <c r="AR85" s="399"/>
      <c r="AS85" s="402"/>
      <c r="AU85" s="96"/>
      <c r="AV85" s="97" t="s">
        <v>85</v>
      </c>
      <c r="AW85" s="98" t="s">
        <v>86</v>
      </c>
      <c r="AX85" s="98" t="s">
        <v>87</v>
      </c>
      <c r="AY85" s="99"/>
      <c r="AZ85" s="99"/>
      <c r="BA85" s="96"/>
    </row>
    <row r="86" spans="1:53" ht="63" customHeight="1" thickBot="1">
      <c r="B86" s="396"/>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403" t="str">
        <f ca="1">IF(AND(AV86="",AV129="",AV172="",AV215=""),"",IF(OR(AV129&lt;&gt;"",AV172&lt;&gt;"",AV215&lt;&gt;""),"－",SUM(AV43,AV86)))</f>
        <v/>
      </c>
      <c r="AB86" s="403"/>
      <c r="AC86" s="403"/>
      <c r="AD86" s="404" t="s">
        <v>123</v>
      </c>
      <c r="AE86" s="405"/>
      <c r="AF86" s="406" t="str">
        <f ca="1">IF(AND(AW86="",AW129="",AW172="",AW215=""),"",IF(OR(AW129&lt;&gt;"",AW172&lt;&gt;"",AW215&lt;&gt;""),"－",SUM(AW43,AW86)))</f>
        <v/>
      </c>
      <c r="AG86" s="403"/>
      <c r="AH86" s="403"/>
      <c r="AI86" s="101" t="s">
        <v>12</v>
      </c>
      <c r="AJ86" s="407" t="str">
        <f ca="1">IF(AND(AX86="",AX129="",AX172="",AX215=""),"",IF(OR(AX129&lt;&gt;"",AX172&lt;&gt;"",AX215&lt;&gt;""),"－",IF(SUM(AX43,AX86)&gt;=$K$7,$K$7,(SUM(AX43,AX86)))))</f>
        <v/>
      </c>
      <c r="AK86" s="403"/>
      <c r="AL86" s="403"/>
      <c r="AM86" s="102" t="s">
        <v>12</v>
      </c>
      <c r="AN86" s="407" t="str">
        <f ca="1">IFERROR(IF(AF86="－","－",AF86-AJ86),"")</f>
        <v/>
      </c>
      <c r="AO86" s="403"/>
      <c r="AP86" s="403"/>
      <c r="AQ86" s="403"/>
      <c r="AR86" s="403"/>
      <c r="AS86" s="103" t="s">
        <v>12</v>
      </c>
      <c r="AU86" s="96"/>
      <c r="AV86" s="127" t="str">
        <f ca="1">IF(AW86="","",IF(SUM(AC55,AC57,AC59,AC61,AC63,AC65,AC67,AC69,AC71,AC73,AC75,AC77,AC79,AC81,AC83)=0,"",SUM(AC55,AC57,AC59,AC61,AC63,AC65,AC67,AC69,AC71,AC73,AC75,AC77,AC79,AC81,AC83)))</f>
        <v/>
      </c>
      <c r="AW86" s="105" t="str">
        <f ca="1">IF(SUM(AF55,AF57,AF59,AF61,AF63,AF65,AF67,AF69,AF71,AF73,AF75,AF77,AF79,AF81,AF83)=0,"",SUM(AF55,AF57,AF59,AF61,AF63,AF65,AF67,AF69,AF71,AF73,AF75,AF77,AF79,AF81,AF83))</f>
        <v/>
      </c>
      <c r="AX86" s="105" t="str">
        <f ca="1">IF(AW86="","",IF($BC$5=0,0,SUM(AJ55,AJ57,AJ59,AJ61,AJ63,AJ65,AJ67,AJ69,AJ71,AJ73,AJ75,AJ77,AJ79,AJ81,AJ83)))</f>
        <v/>
      </c>
      <c r="AY86" s="106"/>
      <c r="AZ86" s="106"/>
      <c r="BA86" s="96"/>
    </row>
    <row r="87" spans="1:53" ht="18" customHeight="1">
      <c r="B87" s="73" t="s">
        <v>0</v>
      </c>
      <c r="AU87" s="96"/>
      <c r="AV87" s="99"/>
      <c r="AW87" s="99"/>
      <c r="AX87" s="96"/>
      <c r="AY87" s="96"/>
      <c r="AZ87" s="96"/>
      <c r="BA87" s="96"/>
    </row>
    <row r="88" spans="1:53" ht="24.75" customHeight="1">
      <c r="B88" s="513" t="str">
        <f>IF($B$2="","",$B$2)</f>
        <v/>
      </c>
      <c r="C88" s="513"/>
      <c r="D88" s="513"/>
      <c r="E88" s="513"/>
      <c r="F88" s="513"/>
      <c r="G88" s="80" t="s">
        <v>65</v>
      </c>
      <c r="H88" s="513" t="str">
        <f>IF($H$2="","",$H$2)</f>
        <v/>
      </c>
      <c r="I88" s="513"/>
      <c r="J88" s="80" t="s">
        <v>80</v>
      </c>
      <c r="K88" s="80"/>
      <c r="L88" s="80"/>
      <c r="M88" s="80"/>
      <c r="N88" s="81" t="s">
        <v>81</v>
      </c>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U88" s="96"/>
      <c r="AV88" s="107"/>
      <c r="AW88" s="99"/>
      <c r="AX88" s="96"/>
      <c r="AY88" s="96"/>
      <c r="AZ88" s="96"/>
      <c r="BA88" s="96"/>
    </row>
    <row r="89" spans="1:53" ht="18" customHeight="1">
      <c r="A89" s="85"/>
      <c r="B89" s="497" t="s">
        <v>1</v>
      </c>
      <c r="C89" s="506"/>
      <c r="D89" s="506"/>
      <c r="E89" s="506"/>
      <c r="F89" s="518" t="str">
        <f ca="1">IF($F$3="","",$F$3)</f>
        <v/>
      </c>
      <c r="G89" s="519"/>
      <c r="H89" s="519"/>
      <c r="I89" s="519"/>
      <c r="J89" s="519"/>
      <c r="K89" s="519"/>
      <c r="L89" s="519"/>
      <c r="M89" s="519"/>
      <c r="N89" s="519"/>
      <c r="O89" s="520"/>
      <c r="P89" s="464" t="s">
        <v>2</v>
      </c>
      <c r="Q89" s="465"/>
      <c r="R89" s="465"/>
      <c r="S89" s="465"/>
      <c r="T89" s="466"/>
      <c r="U89" s="499" t="str">
        <f ca="1">IF($U$3="","",$U$3)</f>
        <v/>
      </c>
      <c r="V89" s="500"/>
      <c r="W89" s="500"/>
      <c r="X89" s="500"/>
      <c r="Y89" s="500"/>
      <c r="Z89" s="500"/>
      <c r="AA89" s="500"/>
      <c r="AB89" s="524"/>
      <c r="AC89" s="464" t="s">
        <v>3</v>
      </c>
      <c r="AD89" s="466"/>
      <c r="AE89" s="510" t="str">
        <f ca="1">IF($AE$3="","",$AE$3)</f>
        <v/>
      </c>
      <c r="AF89" s="511"/>
      <c r="AG89" s="86"/>
      <c r="AH89" s="485" t="s">
        <v>4</v>
      </c>
      <c r="AI89" s="467"/>
      <c r="AJ89" s="467"/>
      <c r="AK89" s="467"/>
      <c r="AL89" s="467"/>
      <c r="AM89" s="467"/>
      <c r="AN89" s="467"/>
      <c r="AO89" s="467"/>
      <c r="AP89" s="467"/>
      <c r="AQ89" s="467"/>
      <c r="AR89" s="467"/>
      <c r="AS89" s="468"/>
      <c r="AU89" s="96"/>
      <c r="AV89" s="107"/>
      <c r="AW89" s="99"/>
      <c r="AX89" s="96"/>
      <c r="AY89" s="96"/>
      <c r="AZ89" s="96"/>
      <c r="BA89" s="96"/>
    </row>
    <row r="90" spans="1:53" ht="18" customHeight="1">
      <c r="A90" s="85"/>
      <c r="B90" s="491"/>
      <c r="C90" s="492"/>
      <c r="D90" s="492"/>
      <c r="E90" s="492"/>
      <c r="F90" s="521"/>
      <c r="G90" s="522"/>
      <c r="H90" s="522"/>
      <c r="I90" s="522"/>
      <c r="J90" s="522"/>
      <c r="K90" s="522"/>
      <c r="L90" s="522"/>
      <c r="M90" s="522"/>
      <c r="N90" s="522"/>
      <c r="O90" s="523"/>
      <c r="P90" s="498" t="s">
        <v>5</v>
      </c>
      <c r="Q90" s="486"/>
      <c r="R90" s="486"/>
      <c r="S90" s="486"/>
      <c r="T90" s="487"/>
      <c r="U90" s="501" t="str">
        <f ca="1">IF($U$4="","",$U$4)</f>
        <v/>
      </c>
      <c r="V90" s="502"/>
      <c r="W90" s="502"/>
      <c r="X90" s="502"/>
      <c r="Y90" s="502"/>
      <c r="Z90" s="502"/>
      <c r="AA90" s="502"/>
      <c r="AB90" s="514"/>
      <c r="AC90" s="498"/>
      <c r="AD90" s="487"/>
      <c r="AE90" s="512"/>
      <c r="AF90" s="513"/>
      <c r="AG90" s="89" t="s">
        <v>6</v>
      </c>
      <c r="AH90" s="515" t="str">
        <f>IF($AH$4="","",$AH$4)</f>
        <v/>
      </c>
      <c r="AI90" s="516"/>
      <c r="AJ90" s="516"/>
      <c r="AK90" s="516"/>
      <c r="AL90" s="516"/>
      <c r="AM90" s="516"/>
      <c r="AN90" s="516"/>
      <c r="AO90" s="516"/>
      <c r="AP90" s="516"/>
      <c r="AQ90" s="516"/>
      <c r="AR90" s="516"/>
      <c r="AS90" s="517"/>
      <c r="AU90" s="96"/>
      <c r="AV90" s="107"/>
      <c r="AW90" s="99"/>
      <c r="AX90" s="96"/>
      <c r="AY90" s="96"/>
      <c r="AZ90" s="96"/>
      <c r="BA90" s="96"/>
    </row>
    <row r="91" spans="1:53" ht="18" customHeight="1">
      <c r="A91" s="85"/>
      <c r="B91" s="497" t="s">
        <v>7</v>
      </c>
      <c r="C91" s="465"/>
      <c r="D91" s="465"/>
      <c r="E91" s="466"/>
      <c r="F91" s="499" t="str">
        <f ca="1">IF($F$5="","",$F$5)</f>
        <v/>
      </c>
      <c r="G91" s="500"/>
      <c r="H91" s="500"/>
      <c r="I91" s="92"/>
      <c r="J91" s="92"/>
      <c r="K91" s="92"/>
      <c r="L91" s="503" t="str">
        <f ca="1">$L$5</f>
        <v>□身介有</v>
      </c>
      <c r="M91" s="504"/>
      <c r="N91" s="504"/>
      <c r="O91" s="504"/>
      <c r="P91" s="504"/>
      <c r="Q91" s="504" t="str">
        <f ca="1">$Q$5</f>
        <v>□施設等利用型</v>
      </c>
      <c r="R91" s="504"/>
      <c r="S91" s="504"/>
      <c r="T91" s="504"/>
      <c r="U91" s="504"/>
      <c r="V91" s="504"/>
      <c r="W91" s="505"/>
      <c r="X91" s="497" t="s">
        <v>8</v>
      </c>
      <c r="Y91" s="506"/>
      <c r="Z91" s="506"/>
      <c r="AA91" s="507"/>
      <c r="AB91" s="500" t="str">
        <f ca="1">IF($AB$5="","",$AB$5)</f>
        <v/>
      </c>
      <c r="AC91" s="500"/>
      <c r="AD91" s="500"/>
      <c r="AE91" s="92"/>
      <c r="AF91" s="92"/>
      <c r="AG91" s="92"/>
      <c r="AH91" s="485" t="s">
        <v>9</v>
      </c>
      <c r="AI91" s="467"/>
      <c r="AJ91" s="467"/>
      <c r="AK91" s="467"/>
      <c r="AL91" s="467"/>
      <c r="AM91" s="467"/>
      <c r="AN91" s="467"/>
      <c r="AO91" s="467"/>
      <c r="AP91" s="467"/>
      <c r="AQ91" s="467"/>
      <c r="AR91" s="467"/>
      <c r="AS91" s="468"/>
      <c r="AU91" s="96"/>
      <c r="AV91" s="107"/>
      <c r="AW91" s="99"/>
      <c r="AX91" s="96"/>
      <c r="AY91" s="96"/>
      <c r="AZ91" s="96"/>
      <c r="BA91" s="96"/>
    </row>
    <row r="92" spans="1:53" ht="18" customHeight="1">
      <c r="A92" s="85"/>
      <c r="B92" s="498"/>
      <c r="C92" s="486"/>
      <c r="D92" s="486"/>
      <c r="E92" s="487"/>
      <c r="F92" s="501"/>
      <c r="G92" s="502"/>
      <c r="H92" s="502"/>
      <c r="I92" s="486" t="s">
        <v>10</v>
      </c>
      <c r="J92" s="486"/>
      <c r="K92" s="487"/>
      <c r="L92" s="488" t="str">
        <f ca="1">$L$6</f>
        <v>□身介無</v>
      </c>
      <c r="M92" s="489"/>
      <c r="N92" s="489"/>
      <c r="O92" s="489"/>
      <c r="P92" s="489"/>
      <c r="Q92" s="489" t="str">
        <f ca="1">$Q$6</f>
        <v>□大学修学支援型</v>
      </c>
      <c r="R92" s="489"/>
      <c r="S92" s="489"/>
      <c r="T92" s="489"/>
      <c r="U92" s="489"/>
      <c r="V92" s="489"/>
      <c r="W92" s="490"/>
      <c r="X92" s="491"/>
      <c r="Y92" s="492"/>
      <c r="Z92" s="492"/>
      <c r="AA92" s="493"/>
      <c r="AB92" s="502"/>
      <c r="AC92" s="502"/>
      <c r="AD92" s="502"/>
      <c r="AE92" s="486" t="s">
        <v>10</v>
      </c>
      <c r="AF92" s="486"/>
      <c r="AG92" s="487"/>
      <c r="AH92" s="455" t="str">
        <f>IF($AH$6="","",$AH$6)</f>
        <v/>
      </c>
      <c r="AI92" s="456"/>
      <c r="AJ92" s="456"/>
      <c r="AK92" s="456"/>
      <c r="AL92" s="456"/>
      <c r="AM92" s="456"/>
      <c r="AN92" s="456"/>
      <c r="AO92" s="456"/>
      <c r="AP92" s="456"/>
      <c r="AQ92" s="456"/>
      <c r="AR92" s="456"/>
      <c r="AS92" s="457"/>
      <c r="AU92" s="96"/>
      <c r="AV92" s="107"/>
      <c r="AW92" s="99"/>
      <c r="AX92" s="96"/>
      <c r="AY92" s="96"/>
      <c r="AZ92" s="96"/>
      <c r="BA92" s="96"/>
    </row>
    <row r="93" spans="1:53" ht="18" customHeight="1">
      <c r="A93" s="85"/>
      <c r="B93" s="494" t="s">
        <v>11</v>
      </c>
      <c r="C93" s="495"/>
      <c r="D93" s="495"/>
      <c r="E93" s="495"/>
      <c r="F93" s="495"/>
      <c r="G93" s="495"/>
      <c r="H93" s="495"/>
      <c r="I93" s="495"/>
      <c r="J93" s="495"/>
      <c r="K93" s="496" t="str">
        <f ca="1">IF($K$7="","",$K$7)</f>
        <v/>
      </c>
      <c r="L93" s="496"/>
      <c r="M93" s="496"/>
      <c r="N93" s="496"/>
      <c r="O93" s="496"/>
      <c r="P93" s="496"/>
      <c r="Q93" s="94" t="s">
        <v>12</v>
      </c>
      <c r="R93" s="485" t="str">
        <f ca="1">$R$7</f>
        <v>□課税世帯</v>
      </c>
      <c r="S93" s="467"/>
      <c r="T93" s="467"/>
      <c r="U93" s="467"/>
      <c r="V93" s="467"/>
      <c r="W93" s="467" t="str">
        <f ca="1">$W$7</f>
        <v>□非課税世帯</v>
      </c>
      <c r="X93" s="467"/>
      <c r="Y93" s="467"/>
      <c r="Z93" s="467"/>
      <c r="AA93" s="467"/>
      <c r="AB93" s="467" t="str">
        <f ca="1">$AB$7</f>
        <v>□生活保護世帯</v>
      </c>
      <c r="AC93" s="467"/>
      <c r="AD93" s="467"/>
      <c r="AE93" s="467"/>
      <c r="AF93" s="467"/>
      <c r="AG93" s="468"/>
      <c r="AH93" s="491"/>
      <c r="AI93" s="492"/>
      <c r="AJ93" s="492"/>
      <c r="AK93" s="492"/>
      <c r="AL93" s="492"/>
      <c r="AM93" s="492"/>
      <c r="AN93" s="492"/>
      <c r="AO93" s="492"/>
      <c r="AP93" s="492"/>
      <c r="AQ93" s="492"/>
      <c r="AR93" s="492"/>
      <c r="AS93" s="493"/>
      <c r="AU93" s="96"/>
      <c r="AV93" s="107"/>
      <c r="AW93" s="99"/>
      <c r="AX93" s="96"/>
      <c r="AY93" s="96"/>
      <c r="AZ93" s="96"/>
      <c r="BA93" s="96"/>
    </row>
    <row r="94" spans="1:53" ht="18" customHeight="1" thickBot="1">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U94" s="96"/>
      <c r="AV94" s="107"/>
      <c r="AW94" s="99"/>
      <c r="AX94" s="96"/>
      <c r="AY94" s="96"/>
      <c r="AZ94" s="96"/>
      <c r="BA94" s="96"/>
    </row>
    <row r="95" spans="1:53" ht="18" customHeight="1">
      <c r="A95" s="85"/>
      <c r="B95" s="469" t="s">
        <v>13</v>
      </c>
      <c r="C95" s="470"/>
      <c r="D95" s="475" t="s">
        <v>14</v>
      </c>
      <c r="E95" s="470"/>
      <c r="F95" s="478" t="s">
        <v>15</v>
      </c>
      <c r="G95" s="475" t="s">
        <v>16</v>
      </c>
      <c r="H95" s="481"/>
      <c r="I95" s="481"/>
      <c r="J95" s="481"/>
      <c r="K95" s="481"/>
      <c r="L95" s="481"/>
      <c r="M95" s="481"/>
      <c r="N95" s="481"/>
      <c r="O95" s="481"/>
      <c r="P95" s="470"/>
      <c r="Q95" s="475" t="s">
        <v>17</v>
      </c>
      <c r="R95" s="481"/>
      <c r="S95" s="481"/>
      <c r="T95" s="481"/>
      <c r="U95" s="481"/>
      <c r="V95" s="481"/>
      <c r="W95" s="481"/>
      <c r="X95" s="481"/>
      <c r="Y95" s="481"/>
      <c r="Z95" s="481"/>
      <c r="AA95" s="481"/>
      <c r="AB95" s="470"/>
      <c r="AC95" s="452" t="s">
        <v>18</v>
      </c>
      <c r="AD95" s="453"/>
      <c r="AE95" s="454"/>
      <c r="AF95" s="452" t="s">
        <v>19</v>
      </c>
      <c r="AG95" s="453"/>
      <c r="AH95" s="453"/>
      <c r="AI95" s="454"/>
      <c r="AJ95" s="452" t="s">
        <v>20</v>
      </c>
      <c r="AK95" s="453"/>
      <c r="AL95" s="453"/>
      <c r="AM95" s="454"/>
      <c r="AN95" s="452" t="s">
        <v>33</v>
      </c>
      <c r="AO95" s="453"/>
      <c r="AP95" s="454"/>
      <c r="AQ95" s="452" t="s">
        <v>34</v>
      </c>
      <c r="AR95" s="453"/>
      <c r="AS95" s="461"/>
      <c r="AU95" s="96"/>
      <c r="AV95" s="107"/>
      <c r="AW95" s="99"/>
      <c r="AX95" s="96"/>
      <c r="AY95" s="96"/>
      <c r="AZ95" s="96"/>
      <c r="BA95" s="96"/>
    </row>
    <row r="96" spans="1:53" ht="18" customHeight="1">
      <c r="A96" s="85"/>
      <c r="B96" s="471"/>
      <c r="C96" s="472"/>
      <c r="D96" s="476"/>
      <c r="E96" s="472"/>
      <c r="F96" s="479"/>
      <c r="G96" s="476"/>
      <c r="H96" s="482"/>
      <c r="I96" s="482"/>
      <c r="J96" s="482"/>
      <c r="K96" s="482"/>
      <c r="L96" s="482"/>
      <c r="M96" s="482"/>
      <c r="N96" s="482"/>
      <c r="O96" s="482"/>
      <c r="P96" s="472"/>
      <c r="Q96" s="464" t="s">
        <v>21</v>
      </c>
      <c r="R96" s="465"/>
      <c r="S96" s="466"/>
      <c r="T96" s="464" t="s">
        <v>22</v>
      </c>
      <c r="U96" s="465"/>
      <c r="V96" s="466"/>
      <c r="W96" s="464" t="s">
        <v>72</v>
      </c>
      <c r="X96" s="465"/>
      <c r="Y96" s="466"/>
      <c r="Z96" s="464" t="s">
        <v>23</v>
      </c>
      <c r="AA96" s="465"/>
      <c r="AB96" s="466"/>
      <c r="AC96" s="455"/>
      <c r="AD96" s="456"/>
      <c r="AE96" s="457"/>
      <c r="AF96" s="455"/>
      <c r="AG96" s="456"/>
      <c r="AH96" s="456"/>
      <c r="AI96" s="457"/>
      <c r="AJ96" s="455"/>
      <c r="AK96" s="456"/>
      <c r="AL96" s="456"/>
      <c r="AM96" s="457"/>
      <c r="AN96" s="455"/>
      <c r="AO96" s="456"/>
      <c r="AP96" s="457"/>
      <c r="AQ96" s="455"/>
      <c r="AR96" s="456"/>
      <c r="AS96" s="462"/>
      <c r="AU96" s="96"/>
      <c r="AV96" s="107"/>
      <c r="AW96" s="99"/>
      <c r="AX96" s="96"/>
      <c r="AY96" s="96"/>
      <c r="AZ96" s="96"/>
      <c r="BA96" s="96"/>
    </row>
    <row r="97" spans="1:53" ht="18" customHeight="1" thickBot="1">
      <c r="A97" s="85"/>
      <c r="B97" s="473"/>
      <c r="C97" s="474"/>
      <c r="D97" s="477"/>
      <c r="E97" s="474"/>
      <c r="F97" s="480"/>
      <c r="G97" s="483" t="s">
        <v>24</v>
      </c>
      <c r="H97" s="484"/>
      <c r="I97" s="484"/>
      <c r="J97" s="484" t="s">
        <v>25</v>
      </c>
      <c r="K97" s="484"/>
      <c r="L97" s="484"/>
      <c r="M97" s="484"/>
      <c r="N97" s="484" t="s">
        <v>26</v>
      </c>
      <c r="O97" s="484"/>
      <c r="P97" s="508"/>
      <c r="Q97" s="477" t="s">
        <v>73</v>
      </c>
      <c r="R97" s="509"/>
      <c r="S97" s="474"/>
      <c r="T97" s="477" t="s">
        <v>27</v>
      </c>
      <c r="U97" s="509"/>
      <c r="V97" s="474"/>
      <c r="W97" s="477" t="s">
        <v>28</v>
      </c>
      <c r="X97" s="509"/>
      <c r="Y97" s="474"/>
      <c r="Z97" s="477" t="s">
        <v>28</v>
      </c>
      <c r="AA97" s="509"/>
      <c r="AB97" s="474"/>
      <c r="AC97" s="458"/>
      <c r="AD97" s="459"/>
      <c r="AE97" s="460"/>
      <c r="AF97" s="458"/>
      <c r="AG97" s="459"/>
      <c r="AH97" s="459"/>
      <c r="AI97" s="460"/>
      <c r="AJ97" s="458"/>
      <c r="AK97" s="459"/>
      <c r="AL97" s="459"/>
      <c r="AM97" s="460"/>
      <c r="AN97" s="458"/>
      <c r="AO97" s="459"/>
      <c r="AP97" s="460"/>
      <c r="AQ97" s="458"/>
      <c r="AR97" s="459"/>
      <c r="AS97" s="463"/>
      <c r="AU97" s="126" t="s">
        <v>99</v>
      </c>
      <c r="AV97" s="126" t="s">
        <v>106</v>
      </c>
      <c r="AW97" s="125" t="s">
        <v>105</v>
      </c>
      <c r="AX97" s="126" t="s">
        <v>101</v>
      </c>
      <c r="AY97" s="126" t="s">
        <v>103</v>
      </c>
      <c r="AZ97" s="126" t="s">
        <v>271</v>
      </c>
      <c r="BA97" s="126" t="s">
        <v>275</v>
      </c>
    </row>
    <row r="98" spans="1:53" ht="19.5" customHeight="1">
      <c r="B98" s="440"/>
      <c r="C98" s="441"/>
      <c r="D98" s="444" t="str">
        <f>IFERROR(IF(B98="","",MID("日月火水木金土",WEEKDAY(AW98),1)),"")</f>
        <v/>
      </c>
      <c r="E98" s="445"/>
      <c r="F98" s="441"/>
      <c r="G98" s="448"/>
      <c r="H98" s="449"/>
      <c r="I98" s="449"/>
      <c r="J98" s="449"/>
      <c r="K98" s="449"/>
      <c r="L98" s="449"/>
      <c r="M98" s="450"/>
      <c r="N98" s="449"/>
      <c r="O98" s="449"/>
      <c r="P98" s="451"/>
      <c r="Q98" s="431"/>
      <c r="R98" s="432"/>
      <c r="S98" s="433"/>
      <c r="T98" s="431"/>
      <c r="U98" s="432"/>
      <c r="V98" s="433"/>
      <c r="W98" s="431"/>
      <c r="X98" s="432"/>
      <c r="Y98" s="433"/>
      <c r="Z98" s="434" t="str">
        <f>IF(OR(Q98="",T98=""),"",T98-Q98-W98)</f>
        <v/>
      </c>
      <c r="AA98" s="435"/>
      <c r="AB98" s="436"/>
      <c r="AC98" s="437" t="str">
        <f>IF(Z98="","",IF(F98=2,0.5,ROUNDUP((HOUR(Z98)*60+MINUTE(Z98))/30,0)/2))</f>
        <v/>
      </c>
      <c r="AD98" s="438"/>
      <c r="AE98" s="439"/>
      <c r="AF98" s="415" t="str">
        <f ca="1">IFERROR(IF(OR(B98="",F98="",Q98="",T98="",$BB$5="",$BC$5=""),"",INDEX(サービス費!F:F,MATCH(AY98,サービス費!D:D,0))),"")</f>
        <v/>
      </c>
      <c r="AG98" s="416"/>
      <c r="AH98" s="416"/>
      <c r="AI98" s="417"/>
      <c r="AJ98" s="415" t="str">
        <f ca="1">IFERROR(IF(OR($K$7="",AF98=""),"",IF($BC$5=1,AF98*0.1,0)),"")</f>
        <v/>
      </c>
      <c r="AK98" s="416"/>
      <c r="AL98" s="416"/>
      <c r="AM98" s="417"/>
      <c r="AN98" s="418"/>
      <c r="AO98" s="419"/>
      <c r="AP98" s="420"/>
      <c r="AQ98" s="424"/>
      <c r="AR98" s="425"/>
      <c r="AS98" s="426"/>
      <c r="AU98" s="409">
        <v>31</v>
      </c>
      <c r="AV98" s="409" t="str">
        <f ca="1">TEXT($AV$2,"000")&amp;TEXT(AU98,"00")</f>
        <v>00331</v>
      </c>
      <c r="AW98" s="430" t="str">
        <f>IFERROR(IF(B98="","",DATEVALUE(利用者情報!$G$3&amp;利用者情報!$I$3&amp;利用者情報!$J$3&amp;利用者情報!$K$3&amp;B98&amp;"日")),"")</f>
        <v/>
      </c>
      <c r="AX98" s="408" t="str">
        <f>IF(F98="","",IF(F98=2,20,IF(F98=3,30,F98&amp;$BB$5)))</f>
        <v/>
      </c>
      <c r="AY98" s="409" t="str">
        <f>IF(AC98="","",AX98&amp;AC98)</f>
        <v/>
      </c>
      <c r="AZ98" s="409" t="str">
        <f>IFERROR(IF(AY98="","",INDEX(サービス費!E:E,MATCH(AY98,サービス費!D:D,0))),"")</f>
        <v/>
      </c>
      <c r="BA98" s="408" t="str">
        <f>IF(OR(G98="その他",N98="その他",I99="その他（右欄に詳細を記載）",W98&gt;0,AND(AC98&gt;=8,AC98&lt;=24)),1,"")</f>
        <v/>
      </c>
    </row>
    <row r="99" spans="1:53" ht="19.5" customHeight="1" thickBot="1">
      <c r="B99" s="442"/>
      <c r="C99" s="443"/>
      <c r="D99" s="446"/>
      <c r="E99" s="447"/>
      <c r="F99" s="443"/>
      <c r="G99" s="410" t="s">
        <v>115</v>
      </c>
      <c r="H99" s="404"/>
      <c r="I99" s="411"/>
      <c r="J99" s="411"/>
      <c r="K99" s="411"/>
      <c r="L99" s="411"/>
      <c r="M99" s="411"/>
      <c r="N99" s="411"/>
      <c r="O99" s="411"/>
      <c r="P99" s="412"/>
      <c r="Q99" s="410" t="s">
        <v>118</v>
      </c>
      <c r="R99" s="404"/>
      <c r="S99" s="404"/>
      <c r="T99" s="404"/>
      <c r="U99" s="404"/>
      <c r="V99" s="404"/>
      <c r="W99" s="404"/>
      <c r="X99" s="404"/>
      <c r="Y99" s="404"/>
      <c r="Z99" s="413"/>
      <c r="AA99" s="413"/>
      <c r="AB99" s="413"/>
      <c r="AC99" s="413"/>
      <c r="AD99" s="413"/>
      <c r="AE99" s="413"/>
      <c r="AF99" s="413"/>
      <c r="AG99" s="413"/>
      <c r="AH99" s="413"/>
      <c r="AI99" s="413"/>
      <c r="AJ99" s="413"/>
      <c r="AK99" s="413"/>
      <c r="AL99" s="413"/>
      <c r="AM99" s="414"/>
      <c r="AN99" s="421"/>
      <c r="AO99" s="422"/>
      <c r="AP99" s="423"/>
      <c r="AQ99" s="427"/>
      <c r="AR99" s="428"/>
      <c r="AS99" s="429"/>
      <c r="AU99" s="409"/>
      <c r="AV99" s="409"/>
      <c r="AW99" s="430"/>
      <c r="AX99" s="408"/>
      <c r="AY99" s="409"/>
      <c r="AZ99" s="409"/>
      <c r="BA99" s="408"/>
    </row>
    <row r="100" spans="1:53" ht="19.5" customHeight="1">
      <c r="B100" s="440"/>
      <c r="C100" s="441"/>
      <c r="D100" s="444" t="str">
        <f>IFERROR(IF(B100="","",MID("日月火水木金土",WEEKDAY(AW100),1)),"")</f>
        <v/>
      </c>
      <c r="E100" s="445"/>
      <c r="F100" s="441"/>
      <c r="G100" s="448"/>
      <c r="H100" s="449"/>
      <c r="I100" s="449"/>
      <c r="J100" s="449"/>
      <c r="K100" s="449"/>
      <c r="L100" s="449"/>
      <c r="M100" s="450"/>
      <c r="N100" s="449"/>
      <c r="O100" s="449"/>
      <c r="P100" s="451"/>
      <c r="Q100" s="431"/>
      <c r="R100" s="432"/>
      <c r="S100" s="433"/>
      <c r="T100" s="431"/>
      <c r="U100" s="432"/>
      <c r="V100" s="433"/>
      <c r="W100" s="431"/>
      <c r="X100" s="432"/>
      <c r="Y100" s="433"/>
      <c r="Z100" s="434" t="str">
        <f>IF(OR(Q100="",T100=""),"",T100-Q100-W100)</f>
        <v/>
      </c>
      <c r="AA100" s="435"/>
      <c r="AB100" s="436"/>
      <c r="AC100" s="437" t="str">
        <f>IF(Z100="","",IF(F100=2,0.5,ROUNDUP((HOUR(Z100)*60+MINUTE(Z100))/30,0)/2))</f>
        <v/>
      </c>
      <c r="AD100" s="438"/>
      <c r="AE100" s="439"/>
      <c r="AF100" s="415" t="str">
        <f ca="1">IFERROR(IF(OR(B100="",F100="",Q100="",T100="",$BB$5="",$BC$5=""),"",INDEX(サービス費!F:F,MATCH(AY100,サービス費!D:D,0))),"")</f>
        <v/>
      </c>
      <c r="AG100" s="416"/>
      <c r="AH100" s="416"/>
      <c r="AI100" s="417"/>
      <c r="AJ100" s="415" t="str">
        <f ca="1">IFERROR(IF(OR($K$7="",AF100=""),"",IF($BC$5=1,AF100*0.1,0)),"")</f>
        <v/>
      </c>
      <c r="AK100" s="416"/>
      <c r="AL100" s="416"/>
      <c r="AM100" s="417"/>
      <c r="AN100" s="418"/>
      <c r="AO100" s="419"/>
      <c r="AP100" s="420"/>
      <c r="AQ100" s="424"/>
      <c r="AR100" s="425"/>
      <c r="AS100" s="426"/>
      <c r="AU100" s="409">
        <v>32</v>
      </c>
      <c r="AV100" s="409" t="str">
        <f t="shared" ref="AV100" ca="1" si="55">TEXT($AV$2,"000")&amp;TEXT(AU100,"00")</f>
        <v>00332</v>
      </c>
      <c r="AW100" s="430" t="str">
        <f>IFERROR(IF(B100="","",DATEVALUE(利用者情報!$G$3&amp;利用者情報!$I$3&amp;利用者情報!$J$3&amp;利用者情報!$K$3&amp;B100&amp;"日")),"")</f>
        <v/>
      </c>
      <c r="AX100" s="408" t="str">
        <f>IF(F100="","",IF(F100=2,20,IF(F100=3,30,F100&amp;$BB$5)))</f>
        <v/>
      </c>
      <c r="AY100" s="409" t="str">
        <f>IF(AC100="","",AX100&amp;AC100)</f>
        <v/>
      </c>
      <c r="AZ100" s="409" t="str">
        <f>IFERROR(IF(AY100="","",INDEX(サービス費!E:E,MATCH(AY100,サービス費!D:D,0))),"")</f>
        <v/>
      </c>
      <c r="BA100" s="408" t="str">
        <f t="shared" ref="BA100" si="56">IF(OR(G100="その他",N100="その他",I101="その他（右欄に詳細を記載）",W100&gt;0,AND(AC100&gt;=8,AC100&lt;=24)),1,"")</f>
        <v/>
      </c>
    </row>
    <row r="101" spans="1:53" ht="19.5" customHeight="1" thickBot="1">
      <c r="B101" s="442"/>
      <c r="C101" s="443"/>
      <c r="D101" s="446"/>
      <c r="E101" s="447"/>
      <c r="F101" s="443"/>
      <c r="G101" s="410" t="s">
        <v>115</v>
      </c>
      <c r="H101" s="404"/>
      <c r="I101" s="411"/>
      <c r="J101" s="411"/>
      <c r="K101" s="411"/>
      <c r="L101" s="411"/>
      <c r="M101" s="411"/>
      <c r="N101" s="411"/>
      <c r="O101" s="411"/>
      <c r="P101" s="412"/>
      <c r="Q101" s="410" t="s">
        <v>118</v>
      </c>
      <c r="R101" s="404"/>
      <c r="S101" s="404"/>
      <c r="T101" s="404"/>
      <c r="U101" s="404"/>
      <c r="V101" s="404"/>
      <c r="W101" s="404"/>
      <c r="X101" s="404"/>
      <c r="Y101" s="404"/>
      <c r="Z101" s="413"/>
      <c r="AA101" s="413"/>
      <c r="AB101" s="413"/>
      <c r="AC101" s="413"/>
      <c r="AD101" s="413"/>
      <c r="AE101" s="413"/>
      <c r="AF101" s="413"/>
      <c r="AG101" s="413"/>
      <c r="AH101" s="413"/>
      <c r="AI101" s="413"/>
      <c r="AJ101" s="413"/>
      <c r="AK101" s="413"/>
      <c r="AL101" s="413"/>
      <c r="AM101" s="414"/>
      <c r="AN101" s="421"/>
      <c r="AO101" s="422"/>
      <c r="AP101" s="423"/>
      <c r="AQ101" s="427"/>
      <c r="AR101" s="428"/>
      <c r="AS101" s="429"/>
      <c r="AU101" s="409"/>
      <c r="AV101" s="409"/>
      <c r="AW101" s="430"/>
      <c r="AX101" s="408"/>
      <c r="AY101" s="409"/>
      <c r="AZ101" s="409"/>
      <c r="BA101" s="408"/>
    </row>
    <row r="102" spans="1:53" ht="19.5" customHeight="1">
      <c r="B102" s="440"/>
      <c r="C102" s="441"/>
      <c r="D102" s="444" t="str">
        <f>IFERROR(IF(B102="","",MID("日月火水木金土",WEEKDAY(AW102),1)),"")</f>
        <v/>
      </c>
      <c r="E102" s="445"/>
      <c r="F102" s="441"/>
      <c r="G102" s="448"/>
      <c r="H102" s="449"/>
      <c r="I102" s="449"/>
      <c r="J102" s="449"/>
      <c r="K102" s="449"/>
      <c r="L102" s="449"/>
      <c r="M102" s="450"/>
      <c r="N102" s="449"/>
      <c r="O102" s="449"/>
      <c r="P102" s="451"/>
      <c r="Q102" s="431"/>
      <c r="R102" s="432"/>
      <c r="S102" s="433"/>
      <c r="T102" s="431"/>
      <c r="U102" s="432"/>
      <c r="V102" s="433"/>
      <c r="W102" s="431"/>
      <c r="X102" s="432"/>
      <c r="Y102" s="433"/>
      <c r="Z102" s="434" t="str">
        <f>IF(OR(Q102="",T102=""),"",T102-Q102-W102)</f>
        <v/>
      </c>
      <c r="AA102" s="435"/>
      <c r="AB102" s="436"/>
      <c r="AC102" s="437" t="str">
        <f>IF(Z102="","",IF(F102=2,0.5,ROUNDUP((HOUR(Z102)*60+MINUTE(Z102))/30,0)/2))</f>
        <v/>
      </c>
      <c r="AD102" s="438"/>
      <c r="AE102" s="439"/>
      <c r="AF102" s="415" t="str">
        <f ca="1">IFERROR(IF(OR(B102="",F102="",Q102="",T102="",$BB$5="",$BC$5=""),"",INDEX(サービス費!F:F,MATCH(AY102,サービス費!D:D,0))),"")</f>
        <v/>
      </c>
      <c r="AG102" s="416"/>
      <c r="AH102" s="416"/>
      <c r="AI102" s="417"/>
      <c r="AJ102" s="415" t="str">
        <f ca="1">IFERROR(IF(OR($K$7="",AF102=""),"",IF($BC$5=1,AF102*0.1,0)),"")</f>
        <v/>
      </c>
      <c r="AK102" s="416"/>
      <c r="AL102" s="416"/>
      <c r="AM102" s="417"/>
      <c r="AN102" s="418"/>
      <c r="AO102" s="419"/>
      <c r="AP102" s="420"/>
      <c r="AQ102" s="424"/>
      <c r="AR102" s="425"/>
      <c r="AS102" s="426"/>
      <c r="AU102" s="409">
        <v>33</v>
      </c>
      <c r="AV102" s="409" t="str">
        <f t="shared" ref="AV102" ca="1" si="57">TEXT($AV$2,"000")&amp;TEXT(AU102,"00")</f>
        <v>00333</v>
      </c>
      <c r="AW102" s="430" t="str">
        <f>IFERROR(IF(B102="","",DATEVALUE(利用者情報!$G$3&amp;利用者情報!$I$3&amp;利用者情報!$J$3&amp;利用者情報!$K$3&amp;B102&amp;"日")),"")</f>
        <v/>
      </c>
      <c r="AX102" s="408" t="str">
        <f>IF(F102="","",IF(F102=2,20,IF(F102=3,30,F102&amp;$BB$5)))</f>
        <v/>
      </c>
      <c r="AY102" s="409" t="str">
        <f>IF(AC102="","",AX102&amp;AC102)</f>
        <v/>
      </c>
      <c r="AZ102" s="409" t="str">
        <f>IFERROR(IF(AY102="","",INDEX(サービス費!E:E,MATCH(AY102,サービス費!D:D,0))),"")</f>
        <v/>
      </c>
      <c r="BA102" s="408" t="str">
        <f t="shared" ref="BA102" si="58">IF(OR(G102="その他",N102="その他",I103="その他（右欄に詳細を記載）",W102&gt;0,AND(AC102&gt;=8,AC102&lt;=24)),1,"")</f>
        <v/>
      </c>
    </row>
    <row r="103" spans="1:53" ht="19.5" customHeight="1" thickBot="1">
      <c r="B103" s="442"/>
      <c r="C103" s="443"/>
      <c r="D103" s="446"/>
      <c r="E103" s="447"/>
      <c r="F103" s="443"/>
      <c r="G103" s="410" t="s">
        <v>115</v>
      </c>
      <c r="H103" s="404"/>
      <c r="I103" s="411"/>
      <c r="J103" s="411"/>
      <c r="K103" s="411"/>
      <c r="L103" s="411"/>
      <c r="M103" s="411"/>
      <c r="N103" s="411"/>
      <c r="O103" s="411"/>
      <c r="P103" s="412"/>
      <c r="Q103" s="410" t="s">
        <v>118</v>
      </c>
      <c r="R103" s="404"/>
      <c r="S103" s="404"/>
      <c r="T103" s="404"/>
      <c r="U103" s="404"/>
      <c r="V103" s="404"/>
      <c r="W103" s="404"/>
      <c r="X103" s="404"/>
      <c r="Y103" s="404"/>
      <c r="Z103" s="413"/>
      <c r="AA103" s="413"/>
      <c r="AB103" s="413"/>
      <c r="AC103" s="413"/>
      <c r="AD103" s="413"/>
      <c r="AE103" s="413"/>
      <c r="AF103" s="413"/>
      <c r="AG103" s="413"/>
      <c r="AH103" s="413"/>
      <c r="AI103" s="413"/>
      <c r="AJ103" s="413"/>
      <c r="AK103" s="413"/>
      <c r="AL103" s="413"/>
      <c r="AM103" s="414"/>
      <c r="AN103" s="421"/>
      <c r="AO103" s="422"/>
      <c r="AP103" s="423"/>
      <c r="AQ103" s="427"/>
      <c r="AR103" s="428"/>
      <c r="AS103" s="429"/>
      <c r="AU103" s="409"/>
      <c r="AV103" s="409"/>
      <c r="AW103" s="430"/>
      <c r="AX103" s="408"/>
      <c r="AY103" s="409"/>
      <c r="AZ103" s="409"/>
      <c r="BA103" s="408"/>
    </row>
    <row r="104" spans="1:53" ht="19.5" customHeight="1">
      <c r="B104" s="440"/>
      <c r="C104" s="441"/>
      <c r="D104" s="444" t="str">
        <f>IFERROR(IF(B104="","",MID("日月火水木金土",WEEKDAY(AW104),1)),"")</f>
        <v/>
      </c>
      <c r="E104" s="445"/>
      <c r="F104" s="441"/>
      <c r="G104" s="448"/>
      <c r="H104" s="449"/>
      <c r="I104" s="449"/>
      <c r="J104" s="449"/>
      <c r="K104" s="449"/>
      <c r="L104" s="449"/>
      <c r="M104" s="450"/>
      <c r="N104" s="449"/>
      <c r="O104" s="449"/>
      <c r="P104" s="451"/>
      <c r="Q104" s="431"/>
      <c r="R104" s="432"/>
      <c r="S104" s="433"/>
      <c r="T104" s="431"/>
      <c r="U104" s="432"/>
      <c r="V104" s="433"/>
      <c r="W104" s="431"/>
      <c r="X104" s="432"/>
      <c r="Y104" s="433"/>
      <c r="Z104" s="434" t="str">
        <f>IF(OR(Q104="",T104=""),"",T104-Q104-W104)</f>
        <v/>
      </c>
      <c r="AA104" s="435"/>
      <c r="AB104" s="436"/>
      <c r="AC104" s="437" t="str">
        <f>IF(Z104="","",IF(F104=2,0.5,ROUNDUP((HOUR(Z104)*60+MINUTE(Z104))/30,0)/2))</f>
        <v/>
      </c>
      <c r="AD104" s="438"/>
      <c r="AE104" s="439"/>
      <c r="AF104" s="415" t="str">
        <f ca="1">IFERROR(IF(OR(B104="",F104="",Q104="",T104="",$BB$5="",$BC$5=""),"",INDEX(サービス費!F:F,MATCH(AY104,サービス費!D:D,0))),"")</f>
        <v/>
      </c>
      <c r="AG104" s="416"/>
      <c r="AH104" s="416"/>
      <c r="AI104" s="417"/>
      <c r="AJ104" s="415" t="str">
        <f ca="1">IFERROR(IF(OR($K$7="",AF104=""),"",IF($BC$5=1,AF104*0.1,0)),"")</f>
        <v/>
      </c>
      <c r="AK104" s="416"/>
      <c r="AL104" s="416"/>
      <c r="AM104" s="417"/>
      <c r="AN104" s="418"/>
      <c r="AO104" s="419"/>
      <c r="AP104" s="420"/>
      <c r="AQ104" s="424"/>
      <c r="AR104" s="425"/>
      <c r="AS104" s="426"/>
      <c r="AU104" s="409">
        <v>34</v>
      </c>
      <c r="AV104" s="409" t="str">
        <f t="shared" ref="AV104" ca="1" si="59">TEXT($AV$2,"000")&amp;TEXT(AU104,"00")</f>
        <v>00334</v>
      </c>
      <c r="AW104" s="430" t="str">
        <f>IFERROR(IF(B104="","",DATEVALUE(利用者情報!$G$3&amp;利用者情報!$I$3&amp;利用者情報!$J$3&amp;利用者情報!$K$3&amp;B104&amp;"日")),"")</f>
        <v/>
      </c>
      <c r="AX104" s="408" t="str">
        <f>IF(F104="","",IF(F104=2,20,IF(F104=3,30,F104&amp;$BB$5)))</f>
        <v/>
      </c>
      <c r="AY104" s="409" t="str">
        <f>IF(AC104="","",AX104&amp;AC104)</f>
        <v/>
      </c>
      <c r="AZ104" s="409" t="str">
        <f>IFERROR(IF(AY104="","",INDEX(サービス費!E:E,MATCH(AY104,サービス費!D:D,0))),"")</f>
        <v/>
      </c>
      <c r="BA104" s="408" t="str">
        <f t="shared" ref="BA104" si="60">IF(OR(G104="その他",N104="その他",I105="その他（右欄に詳細を記載）",W104&gt;0,AND(AC104&gt;=8,AC104&lt;=24)),1,"")</f>
        <v/>
      </c>
    </row>
    <row r="105" spans="1:53" ht="19.5" customHeight="1" thickBot="1">
      <c r="B105" s="442"/>
      <c r="C105" s="443"/>
      <c r="D105" s="446"/>
      <c r="E105" s="447"/>
      <c r="F105" s="443"/>
      <c r="G105" s="410" t="s">
        <v>115</v>
      </c>
      <c r="H105" s="404"/>
      <c r="I105" s="411"/>
      <c r="J105" s="411"/>
      <c r="K105" s="411"/>
      <c r="L105" s="411"/>
      <c r="M105" s="411"/>
      <c r="N105" s="411"/>
      <c r="O105" s="411"/>
      <c r="P105" s="412"/>
      <c r="Q105" s="410" t="s">
        <v>118</v>
      </c>
      <c r="R105" s="404"/>
      <c r="S105" s="404"/>
      <c r="T105" s="404"/>
      <c r="U105" s="404"/>
      <c r="V105" s="404"/>
      <c r="W105" s="404"/>
      <c r="X105" s="404"/>
      <c r="Y105" s="404"/>
      <c r="Z105" s="413"/>
      <c r="AA105" s="413"/>
      <c r="AB105" s="413"/>
      <c r="AC105" s="413"/>
      <c r="AD105" s="413"/>
      <c r="AE105" s="413"/>
      <c r="AF105" s="413"/>
      <c r="AG105" s="413"/>
      <c r="AH105" s="413"/>
      <c r="AI105" s="413"/>
      <c r="AJ105" s="413"/>
      <c r="AK105" s="413"/>
      <c r="AL105" s="413"/>
      <c r="AM105" s="414"/>
      <c r="AN105" s="421"/>
      <c r="AO105" s="422"/>
      <c r="AP105" s="423"/>
      <c r="AQ105" s="427"/>
      <c r="AR105" s="428"/>
      <c r="AS105" s="429"/>
      <c r="AU105" s="409"/>
      <c r="AV105" s="409"/>
      <c r="AW105" s="430"/>
      <c r="AX105" s="408"/>
      <c r="AY105" s="409"/>
      <c r="AZ105" s="409"/>
      <c r="BA105" s="408"/>
    </row>
    <row r="106" spans="1:53" ht="19.5" customHeight="1">
      <c r="B106" s="440"/>
      <c r="C106" s="441"/>
      <c r="D106" s="444" t="str">
        <f>IFERROR(IF(B106="","",MID("日月火水木金土",WEEKDAY(AW106),1)),"")</f>
        <v/>
      </c>
      <c r="E106" s="445"/>
      <c r="F106" s="441"/>
      <c r="G106" s="448"/>
      <c r="H106" s="449"/>
      <c r="I106" s="449"/>
      <c r="J106" s="449"/>
      <c r="K106" s="449"/>
      <c r="L106" s="449"/>
      <c r="M106" s="450"/>
      <c r="N106" s="449"/>
      <c r="O106" s="449"/>
      <c r="P106" s="451"/>
      <c r="Q106" s="431"/>
      <c r="R106" s="432"/>
      <c r="S106" s="433"/>
      <c r="T106" s="431"/>
      <c r="U106" s="432"/>
      <c r="V106" s="433"/>
      <c r="W106" s="431"/>
      <c r="X106" s="432"/>
      <c r="Y106" s="433"/>
      <c r="Z106" s="434" t="str">
        <f>IF(OR(Q106="",T106=""),"",T106-Q106-W106)</f>
        <v/>
      </c>
      <c r="AA106" s="435"/>
      <c r="AB106" s="436"/>
      <c r="AC106" s="437" t="str">
        <f>IF(Z106="","",IF(F106=2,0.5,ROUNDUP((HOUR(Z106)*60+MINUTE(Z106))/30,0)/2))</f>
        <v/>
      </c>
      <c r="AD106" s="438"/>
      <c r="AE106" s="439"/>
      <c r="AF106" s="415" t="str">
        <f ca="1">IFERROR(IF(OR(B106="",F106="",Q106="",T106="",$BB$5="",$BC$5=""),"",INDEX(サービス費!F:F,MATCH(AY106,サービス費!D:D,0))),"")</f>
        <v/>
      </c>
      <c r="AG106" s="416"/>
      <c r="AH106" s="416"/>
      <c r="AI106" s="417"/>
      <c r="AJ106" s="415" t="str">
        <f ca="1">IFERROR(IF(OR($K$7="",AF106=""),"",IF($BC$5=1,AF106*0.1,0)),"")</f>
        <v/>
      </c>
      <c r="AK106" s="416"/>
      <c r="AL106" s="416"/>
      <c r="AM106" s="417"/>
      <c r="AN106" s="418"/>
      <c r="AO106" s="419"/>
      <c r="AP106" s="420"/>
      <c r="AQ106" s="424"/>
      <c r="AR106" s="425"/>
      <c r="AS106" s="426"/>
      <c r="AU106" s="409">
        <v>35</v>
      </c>
      <c r="AV106" s="409" t="str">
        <f t="shared" ref="AV106" ca="1" si="61">TEXT($AV$2,"000")&amp;TEXT(AU106,"00")</f>
        <v>00335</v>
      </c>
      <c r="AW106" s="430" t="str">
        <f>IFERROR(IF(B106="","",DATEVALUE(利用者情報!$G$3&amp;利用者情報!$I$3&amp;利用者情報!$J$3&amp;利用者情報!$K$3&amp;B106&amp;"日")),"")</f>
        <v/>
      </c>
      <c r="AX106" s="408" t="str">
        <f>IF(F106="","",IF(F106=2,20,IF(F106=3,30,F106&amp;$BB$5)))</f>
        <v/>
      </c>
      <c r="AY106" s="409" t="str">
        <f>IF(AC106="","",AX106&amp;AC106)</f>
        <v/>
      </c>
      <c r="AZ106" s="409" t="str">
        <f>IFERROR(IF(AY106="","",INDEX(サービス費!E:E,MATCH(AY106,サービス費!D:D,0))),"")</f>
        <v/>
      </c>
      <c r="BA106" s="408" t="str">
        <f t="shared" ref="BA106" si="62">IF(OR(G106="その他",N106="その他",I107="その他（右欄に詳細を記載）",W106&gt;0,AND(AC106&gt;=8,AC106&lt;=24)),1,"")</f>
        <v/>
      </c>
    </row>
    <row r="107" spans="1:53" ht="19.5" customHeight="1" thickBot="1">
      <c r="B107" s="442"/>
      <c r="C107" s="443"/>
      <c r="D107" s="446"/>
      <c r="E107" s="447"/>
      <c r="F107" s="443"/>
      <c r="G107" s="410" t="s">
        <v>115</v>
      </c>
      <c r="H107" s="404"/>
      <c r="I107" s="411"/>
      <c r="J107" s="411"/>
      <c r="K107" s="411"/>
      <c r="L107" s="411"/>
      <c r="M107" s="411"/>
      <c r="N107" s="411"/>
      <c r="O107" s="411"/>
      <c r="P107" s="412"/>
      <c r="Q107" s="410" t="s">
        <v>118</v>
      </c>
      <c r="R107" s="404"/>
      <c r="S107" s="404"/>
      <c r="T107" s="404"/>
      <c r="U107" s="404"/>
      <c r="V107" s="404"/>
      <c r="W107" s="404"/>
      <c r="X107" s="404"/>
      <c r="Y107" s="404"/>
      <c r="Z107" s="413"/>
      <c r="AA107" s="413"/>
      <c r="AB107" s="413"/>
      <c r="AC107" s="413"/>
      <c r="AD107" s="413"/>
      <c r="AE107" s="413"/>
      <c r="AF107" s="413"/>
      <c r="AG107" s="413"/>
      <c r="AH107" s="413"/>
      <c r="AI107" s="413"/>
      <c r="AJ107" s="413"/>
      <c r="AK107" s="413"/>
      <c r="AL107" s="413"/>
      <c r="AM107" s="414"/>
      <c r="AN107" s="421"/>
      <c r="AO107" s="422"/>
      <c r="AP107" s="423"/>
      <c r="AQ107" s="427"/>
      <c r="AR107" s="428"/>
      <c r="AS107" s="429"/>
      <c r="AU107" s="409"/>
      <c r="AV107" s="409"/>
      <c r="AW107" s="430"/>
      <c r="AX107" s="408"/>
      <c r="AY107" s="409"/>
      <c r="AZ107" s="409"/>
      <c r="BA107" s="408"/>
    </row>
    <row r="108" spans="1:53" ht="19.5" customHeight="1">
      <c r="B108" s="440"/>
      <c r="C108" s="441"/>
      <c r="D108" s="444" t="str">
        <f>IFERROR(IF(B108="","",MID("日月火水木金土",WEEKDAY(AW108),1)),"")</f>
        <v/>
      </c>
      <c r="E108" s="445"/>
      <c r="F108" s="441"/>
      <c r="G108" s="448"/>
      <c r="H108" s="449"/>
      <c r="I108" s="449"/>
      <c r="J108" s="449"/>
      <c r="K108" s="449"/>
      <c r="L108" s="449"/>
      <c r="M108" s="450"/>
      <c r="N108" s="449"/>
      <c r="O108" s="449"/>
      <c r="P108" s="451"/>
      <c r="Q108" s="431"/>
      <c r="R108" s="432"/>
      <c r="S108" s="433"/>
      <c r="T108" s="431"/>
      <c r="U108" s="432"/>
      <c r="V108" s="433"/>
      <c r="W108" s="431"/>
      <c r="X108" s="432"/>
      <c r="Y108" s="433"/>
      <c r="Z108" s="434" t="str">
        <f>IF(OR(Q108="",T108=""),"",T108-Q108-W108)</f>
        <v/>
      </c>
      <c r="AA108" s="435"/>
      <c r="AB108" s="436"/>
      <c r="AC108" s="437" t="str">
        <f>IF(Z108="","",IF(F108=2,0.5,ROUNDUP((HOUR(Z108)*60+MINUTE(Z108))/30,0)/2))</f>
        <v/>
      </c>
      <c r="AD108" s="438"/>
      <c r="AE108" s="439"/>
      <c r="AF108" s="415" t="str">
        <f ca="1">IFERROR(IF(OR(B108="",F108="",Q108="",T108="",$BB$5="",$BC$5=""),"",INDEX(サービス費!F:F,MATCH(AY108,サービス費!D:D,0))),"")</f>
        <v/>
      </c>
      <c r="AG108" s="416"/>
      <c r="AH108" s="416"/>
      <c r="AI108" s="417"/>
      <c r="AJ108" s="415" t="str">
        <f ca="1">IFERROR(IF(OR($K$7="",AF108=""),"",IF($BC$5=1,AF108*0.1,0)),"")</f>
        <v/>
      </c>
      <c r="AK108" s="416"/>
      <c r="AL108" s="416"/>
      <c r="AM108" s="417"/>
      <c r="AN108" s="418"/>
      <c r="AO108" s="419"/>
      <c r="AP108" s="420"/>
      <c r="AQ108" s="424"/>
      <c r="AR108" s="425"/>
      <c r="AS108" s="426"/>
      <c r="AU108" s="409">
        <v>36</v>
      </c>
      <c r="AV108" s="409" t="str">
        <f t="shared" ref="AV108" ca="1" si="63">TEXT($AV$2,"000")&amp;TEXT(AU108,"00")</f>
        <v>00336</v>
      </c>
      <c r="AW108" s="430" t="str">
        <f>IFERROR(IF(B108="","",DATEVALUE(利用者情報!$G$3&amp;利用者情報!$I$3&amp;利用者情報!$J$3&amp;利用者情報!$K$3&amp;B108&amp;"日")),"")</f>
        <v/>
      </c>
      <c r="AX108" s="408" t="str">
        <f>IF(F108="","",IF(F108=2,20,IF(F108=3,30,F108&amp;$BB$5)))</f>
        <v/>
      </c>
      <c r="AY108" s="409" t="str">
        <f>IF(AC108="","",AX108&amp;AC108)</f>
        <v/>
      </c>
      <c r="AZ108" s="409" t="str">
        <f>IFERROR(IF(AY108="","",INDEX(サービス費!E:E,MATCH(AY108,サービス費!D:D,0))),"")</f>
        <v/>
      </c>
      <c r="BA108" s="408" t="str">
        <f t="shared" ref="BA108" si="64">IF(OR(G108="その他",N108="その他",I109="その他（右欄に詳細を記載）",W108&gt;0,AND(AC108&gt;=8,AC108&lt;=24)),1,"")</f>
        <v/>
      </c>
    </row>
    <row r="109" spans="1:53" ht="19.5" customHeight="1" thickBot="1">
      <c r="B109" s="442"/>
      <c r="C109" s="443"/>
      <c r="D109" s="446"/>
      <c r="E109" s="447"/>
      <c r="F109" s="443"/>
      <c r="G109" s="410" t="s">
        <v>115</v>
      </c>
      <c r="H109" s="404"/>
      <c r="I109" s="411"/>
      <c r="J109" s="411"/>
      <c r="K109" s="411"/>
      <c r="L109" s="411"/>
      <c r="M109" s="411"/>
      <c r="N109" s="411"/>
      <c r="O109" s="411"/>
      <c r="P109" s="412"/>
      <c r="Q109" s="410" t="s">
        <v>118</v>
      </c>
      <c r="R109" s="404"/>
      <c r="S109" s="404"/>
      <c r="T109" s="404"/>
      <c r="U109" s="404"/>
      <c r="V109" s="404"/>
      <c r="W109" s="404"/>
      <c r="X109" s="404"/>
      <c r="Y109" s="404"/>
      <c r="Z109" s="413"/>
      <c r="AA109" s="413"/>
      <c r="AB109" s="413"/>
      <c r="AC109" s="413"/>
      <c r="AD109" s="413"/>
      <c r="AE109" s="413"/>
      <c r="AF109" s="413"/>
      <c r="AG109" s="413"/>
      <c r="AH109" s="413"/>
      <c r="AI109" s="413"/>
      <c r="AJ109" s="413"/>
      <c r="AK109" s="413"/>
      <c r="AL109" s="413"/>
      <c r="AM109" s="414"/>
      <c r="AN109" s="421"/>
      <c r="AO109" s="422"/>
      <c r="AP109" s="423"/>
      <c r="AQ109" s="427"/>
      <c r="AR109" s="428"/>
      <c r="AS109" s="429"/>
      <c r="AU109" s="409"/>
      <c r="AV109" s="409"/>
      <c r="AW109" s="430"/>
      <c r="AX109" s="408"/>
      <c r="AY109" s="409"/>
      <c r="AZ109" s="409"/>
      <c r="BA109" s="408"/>
    </row>
    <row r="110" spans="1:53" ht="19.5" customHeight="1">
      <c r="B110" s="440"/>
      <c r="C110" s="441"/>
      <c r="D110" s="444" t="str">
        <f>IFERROR(IF(B110="","",MID("日月火水木金土",WEEKDAY(AW110),1)),"")</f>
        <v/>
      </c>
      <c r="E110" s="445"/>
      <c r="F110" s="441"/>
      <c r="G110" s="448"/>
      <c r="H110" s="449"/>
      <c r="I110" s="449"/>
      <c r="J110" s="449"/>
      <c r="K110" s="449"/>
      <c r="L110" s="449"/>
      <c r="M110" s="450"/>
      <c r="N110" s="449"/>
      <c r="O110" s="449"/>
      <c r="P110" s="451"/>
      <c r="Q110" s="431"/>
      <c r="R110" s="432"/>
      <c r="S110" s="433"/>
      <c r="T110" s="431"/>
      <c r="U110" s="432"/>
      <c r="V110" s="433"/>
      <c r="W110" s="431"/>
      <c r="X110" s="432"/>
      <c r="Y110" s="433"/>
      <c r="Z110" s="434" t="str">
        <f>IF(OR(Q110="",T110=""),"",T110-Q110-W110)</f>
        <v/>
      </c>
      <c r="AA110" s="435"/>
      <c r="AB110" s="436"/>
      <c r="AC110" s="437" t="str">
        <f>IF(Z110="","",IF(F110=2,0.5,ROUNDUP((HOUR(Z110)*60+MINUTE(Z110))/30,0)/2))</f>
        <v/>
      </c>
      <c r="AD110" s="438"/>
      <c r="AE110" s="439"/>
      <c r="AF110" s="415" t="str">
        <f ca="1">IFERROR(IF(OR(B110="",F110="",Q110="",T110="",$BB$5="",$BC$5=""),"",INDEX(サービス費!F:F,MATCH(AY110,サービス費!D:D,0))),"")</f>
        <v/>
      </c>
      <c r="AG110" s="416"/>
      <c r="AH110" s="416"/>
      <c r="AI110" s="417"/>
      <c r="AJ110" s="415" t="str">
        <f ca="1">IFERROR(IF(OR($K$7="",AF110=""),"",IF($BC$5=1,AF110*0.1,0)),"")</f>
        <v/>
      </c>
      <c r="AK110" s="416"/>
      <c r="AL110" s="416"/>
      <c r="AM110" s="417"/>
      <c r="AN110" s="418"/>
      <c r="AO110" s="419"/>
      <c r="AP110" s="420"/>
      <c r="AQ110" s="424"/>
      <c r="AR110" s="425"/>
      <c r="AS110" s="426"/>
      <c r="AU110" s="409">
        <v>37</v>
      </c>
      <c r="AV110" s="409" t="str">
        <f t="shared" ref="AV110" ca="1" si="65">TEXT($AV$2,"000")&amp;TEXT(AU110,"00")</f>
        <v>00337</v>
      </c>
      <c r="AW110" s="430" t="str">
        <f>IFERROR(IF(B110="","",DATEVALUE(利用者情報!$G$3&amp;利用者情報!$I$3&amp;利用者情報!$J$3&amp;利用者情報!$K$3&amp;B110&amp;"日")),"")</f>
        <v/>
      </c>
      <c r="AX110" s="408" t="str">
        <f>IF(F110="","",IF(F110=2,20,IF(F110=3,30,F110&amp;$BB$5)))</f>
        <v/>
      </c>
      <c r="AY110" s="409" t="str">
        <f>IF(AC110="","",AX110&amp;AC110)</f>
        <v/>
      </c>
      <c r="AZ110" s="409" t="str">
        <f>IFERROR(IF(AY110="","",INDEX(サービス費!E:E,MATCH(AY110,サービス費!D:D,0))),"")</f>
        <v/>
      </c>
      <c r="BA110" s="408" t="str">
        <f t="shared" ref="BA110" si="66">IF(OR(G110="その他",N110="その他",I111="その他（右欄に詳細を記載）",W110&gt;0,AND(AC110&gt;=8,AC110&lt;=24)),1,"")</f>
        <v/>
      </c>
    </row>
    <row r="111" spans="1:53" ht="19.5" customHeight="1" thickBot="1">
      <c r="B111" s="442"/>
      <c r="C111" s="443"/>
      <c r="D111" s="446"/>
      <c r="E111" s="447"/>
      <c r="F111" s="443"/>
      <c r="G111" s="410" t="s">
        <v>115</v>
      </c>
      <c r="H111" s="404"/>
      <c r="I111" s="411"/>
      <c r="J111" s="411"/>
      <c r="K111" s="411"/>
      <c r="L111" s="411"/>
      <c r="M111" s="411"/>
      <c r="N111" s="411"/>
      <c r="O111" s="411"/>
      <c r="P111" s="412"/>
      <c r="Q111" s="410" t="s">
        <v>118</v>
      </c>
      <c r="R111" s="404"/>
      <c r="S111" s="404"/>
      <c r="T111" s="404"/>
      <c r="U111" s="404"/>
      <c r="V111" s="404"/>
      <c r="W111" s="404"/>
      <c r="X111" s="404"/>
      <c r="Y111" s="404"/>
      <c r="Z111" s="413"/>
      <c r="AA111" s="413"/>
      <c r="AB111" s="413"/>
      <c r="AC111" s="413"/>
      <c r="AD111" s="413"/>
      <c r="AE111" s="413"/>
      <c r="AF111" s="413"/>
      <c r="AG111" s="413"/>
      <c r="AH111" s="413"/>
      <c r="AI111" s="413"/>
      <c r="AJ111" s="413"/>
      <c r="AK111" s="413"/>
      <c r="AL111" s="413"/>
      <c r="AM111" s="414"/>
      <c r="AN111" s="421"/>
      <c r="AO111" s="422"/>
      <c r="AP111" s="423"/>
      <c r="AQ111" s="427"/>
      <c r="AR111" s="428"/>
      <c r="AS111" s="429"/>
      <c r="AU111" s="409"/>
      <c r="AV111" s="409"/>
      <c r="AW111" s="430"/>
      <c r="AX111" s="408"/>
      <c r="AY111" s="409"/>
      <c r="AZ111" s="409"/>
      <c r="BA111" s="408"/>
    </row>
    <row r="112" spans="1:53" ht="19.5" customHeight="1">
      <c r="B112" s="440"/>
      <c r="C112" s="441"/>
      <c r="D112" s="444" t="str">
        <f>IFERROR(IF(B112="","",MID("日月火水木金土",WEEKDAY(AW112),1)),"")</f>
        <v/>
      </c>
      <c r="E112" s="445"/>
      <c r="F112" s="441"/>
      <c r="G112" s="448"/>
      <c r="H112" s="449"/>
      <c r="I112" s="449"/>
      <c r="J112" s="449"/>
      <c r="K112" s="449"/>
      <c r="L112" s="449"/>
      <c r="M112" s="450"/>
      <c r="N112" s="449"/>
      <c r="O112" s="449"/>
      <c r="P112" s="451"/>
      <c r="Q112" s="431"/>
      <c r="R112" s="432"/>
      <c r="S112" s="433"/>
      <c r="T112" s="431"/>
      <c r="U112" s="432"/>
      <c r="V112" s="433"/>
      <c r="W112" s="431"/>
      <c r="X112" s="432"/>
      <c r="Y112" s="433"/>
      <c r="Z112" s="434" t="str">
        <f>IF(OR(Q112="",T112=""),"",T112-Q112-W112)</f>
        <v/>
      </c>
      <c r="AA112" s="435"/>
      <c r="AB112" s="436"/>
      <c r="AC112" s="437" t="str">
        <f>IF(Z112="","",IF(F112=2,0.5,ROUNDUP((HOUR(Z112)*60+MINUTE(Z112))/30,0)/2))</f>
        <v/>
      </c>
      <c r="AD112" s="438"/>
      <c r="AE112" s="439"/>
      <c r="AF112" s="415" t="str">
        <f ca="1">IFERROR(IF(OR(B112="",F112="",Q112="",T112="",$BB$5="",$BC$5=""),"",INDEX(サービス費!F:F,MATCH(AY112,サービス費!D:D,0))),"")</f>
        <v/>
      </c>
      <c r="AG112" s="416"/>
      <c r="AH112" s="416"/>
      <c r="AI112" s="417"/>
      <c r="AJ112" s="415" t="str">
        <f ca="1">IFERROR(IF(OR($K$7="",AF112=""),"",IF($BC$5=1,AF112*0.1,0)),"")</f>
        <v/>
      </c>
      <c r="AK112" s="416"/>
      <c r="AL112" s="416"/>
      <c r="AM112" s="417"/>
      <c r="AN112" s="418"/>
      <c r="AO112" s="419"/>
      <c r="AP112" s="420"/>
      <c r="AQ112" s="424"/>
      <c r="AR112" s="425"/>
      <c r="AS112" s="426"/>
      <c r="AU112" s="409">
        <v>38</v>
      </c>
      <c r="AV112" s="409" t="str">
        <f t="shared" ref="AV112" ca="1" si="67">TEXT($AV$2,"000")&amp;TEXT(AU112,"00")</f>
        <v>00338</v>
      </c>
      <c r="AW112" s="430" t="str">
        <f>IFERROR(IF(B112="","",DATEVALUE(利用者情報!$G$3&amp;利用者情報!$I$3&amp;利用者情報!$J$3&amp;利用者情報!$K$3&amp;B112&amp;"日")),"")</f>
        <v/>
      </c>
      <c r="AX112" s="408" t="str">
        <f>IF(F112="","",IF(F112=2,20,IF(F112=3,30,F112&amp;$BB$5)))</f>
        <v/>
      </c>
      <c r="AY112" s="409" t="str">
        <f>IF(AC112="","",AX112&amp;AC112)</f>
        <v/>
      </c>
      <c r="AZ112" s="409" t="str">
        <f>IFERROR(IF(AY112="","",INDEX(サービス費!E:E,MATCH(AY112,サービス費!D:D,0))),"")</f>
        <v/>
      </c>
      <c r="BA112" s="408" t="str">
        <f t="shared" ref="BA112" si="68">IF(OR(G112="その他",N112="その他",I113="その他（右欄に詳細を記載）",W112&gt;0,AND(AC112&gt;=8,AC112&lt;=24)),1,"")</f>
        <v/>
      </c>
    </row>
    <row r="113" spans="2:53" ht="19.5" customHeight="1" thickBot="1">
      <c r="B113" s="442"/>
      <c r="C113" s="443"/>
      <c r="D113" s="446"/>
      <c r="E113" s="447"/>
      <c r="F113" s="443"/>
      <c r="G113" s="410" t="s">
        <v>115</v>
      </c>
      <c r="H113" s="404"/>
      <c r="I113" s="411"/>
      <c r="J113" s="411"/>
      <c r="K113" s="411"/>
      <c r="L113" s="411"/>
      <c r="M113" s="411"/>
      <c r="N113" s="411"/>
      <c r="O113" s="411"/>
      <c r="P113" s="412"/>
      <c r="Q113" s="410" t="s">
        <v>118</v>
      </c>
      <c r="R113" s="404"/>
      <c r="S113" s="404"/>
      <c r="T113" s="404"/>
      <c r="U113" s="404"/>
      <c r="V113" s="404"/>
      <c r="W113" s="404"/>
      <c r="X113" s="404"/>
      <c r="Y113" s="404"/>
      <c r="Z113" s="413"/>
      <c r="AA113" s="413"/>
      <c r="AB113" s="413"/>
      <c r="AC113" s="413"/>
      <c r="AD113" s="413"/>
      <c r="AE113" s="413"/>
      <c r="AF113" s="413"/>
      <c r="AG113" s="413"/>
      <c r="AH113" s="413"/>
      <c r="AI113" s="413"/>
      <c r="AJ113" s="413"/>
      <c r="AK113" s="413"/>
      <c r="AL113" s="413"/>
      <c r="AM113" s="414"/>
      <c r="AN113" s="421"/>
      <c r="AO113" s="422"/>
      <c r="AP113" s="423"/>
      <c r="AQ113" s="427"/>
      <c r="AR113" s="428"/>
      <c r="AS113" s="429"/>
      <c r="AU113" s="409"/>
      <c r="AV113" s="409"/>
      <c r="AW113" s="430"/>
      <c r="AX113" s="408"/>
      <c r="AY113" s="409"/>
      <c r="AZ113" s="409"/>
      <c r="BA113" s="408"/>
    </row>
    <row r="114" spans="2:53" ht="19.5" customHeight="1">
      <c r="B114" s="440"/>
      <c r="C114" s="441"/>
      <c r="D114" s="444" t="str">
        <f>IFERROR(IF(B114="","",MID("日月火水木金土",WEEKDAY(AW114),1)),"")</f>
        <v/>
      </c>
      <c r="E114" s="445"/>
      <c r="F114" s="441"/>
      <c r="G114" s="448"/>
      <c r="H114" s="449"/>
      <c r="I114" s="449"/>
      <c r="J114" s="449"/>
      <c r="K114" s="449"/>
      <c r="L114" s="449"/>
      <c r="M114" s="450"/>
      <c r="N114" s="449"/>
      <c r="O114" s="449"/>
      <c r="P114" s="451"/>
      <c r="Q114" s="431"/>
      <c r="R114" s="432"/>
      <c r="S114" s="433"/>
      <c r="T114" s="431"/>
      <c r="U114" s="432"/>
      <c r="V114" s="433"/>
      <c r="W114" s="431"/>
      <c r="X114" s="432"/>
      <c r="Y114" s="433"/>
      <c r="Z114" s="434" t="str">
        <f>IF(OR(Q114="",T114=""),"",T114-Q114-W114)</f>
        <v/>
      </c>
      <c r="AA114" s="435"/>
      <c r="AB114" s="436"/>
      <c r="AC114" s="437" t="str">
        <f>IF(Z114="","",IF(F114=2,0.5,ROUNDUP((HOUR(Z114)*60+MINUTE(Z114))/30,0)/2))</f>
        <v/>
      </c>
      <c r="AD114" s="438"/>
      <c r="AE114" s="439"/>
      <c r="AF114" s="415" t="str">
        <f ca="1">IFERROR(IF(OR(B114="",F114="",Q114="",T114="",$BB$5="",$BC$5=""),"",INDEX(サービス費!F:F,MATCH(AY114,サービス費!D:D,0))),"")</f>
        <v/>
      </c>
      <c r="AG114" s="416"/>
      <c r="AH114" s="416"/>
      <c r="AI114" s="417"/>
      <c r="AJ114" s="415" t="str">
        <f ca="1">IFERROR(IF(OR($K$7="",AF114=""),"",IF($BC$5=1,AF114*0.1,0)),"")</f>
        <v/>
      </c>
      <c r="AK114" s="416"/>
      <c r="AL114" s="416"/>
      <c r="AM114" s="417"/>
      <c r="AN114" s="418"/>
      <c r="AO114" s="419"/>
      <c r="AP114" s="420"/>
      <c r="AQ114" s="424"/>
      <c r="AR114" s="425"/>
      <c r="AS114" s="426"/>
      <c r="AU114" s="409">
        <v>39</v>
      </c>
      <c r="AV114" s="409" t="str">
        <f t="shared" ref="AV114" ca="1" si="69">TEXT($AV$2,"000")&amp;TEXT(AU114,"00")</f>
        <v>00339</v>
      </c>
      <c r="AW114" s="430" t="str">
        <f>IFERROR(IF(B114="","",DATEVALUE(利用者情報!$G$3&amp;利用者情報!$I$3&amp;利用者情報!$J$3&amp;利用者情報!$K$3&amp;B114&amp;"日")),"")</f>
        <v/>
      </c>
      <c r="AX114" s="408" t="str">
        <f>IF(F114="","",IF(F114=2,20,IF(F114=3,30,F114&amp;$BB$5)))</f>
        <v/>
      </c>
      <c r="AY114" s="409" t="str">
        <f>IF(AC114="","",AX114&amp;AC114)</f>
        <v/>
      </c>
      <c r="AZ114" s="409" t="str">
        <f>IFERROR(IF(AY114="","",INDEX(サービス費!E:E,MATCH(AY114,サービス費!D:D,0))),"")</f>
        <v/>
      </c>
      <c r="BA114" s="408" t="str">
        <f t="shared" ref="BA114" si="70">IF(OR(G114="その他",N114="その他",I115="その他（右欄に詳細を記載）",W114&gt;0,AND(AC114&gt;=8,AC114&lt;=24)),1,"")</f>
        <v/>
      </c>
    </row>
    <row r="115" spans="2:53" ht="19.5" customHeight="1" thickBot="1">
      <c r="B115" s="442"/>
      <c r="C115" s="443"/>
      <c r="D115" s="446"/>
      <c r="E115" s="447"/>
      <c r="F115" s="443"/>
      <c r="G115" s="410" t="s">
        <v>115</v>
      </c>
      <c r="H115" s="404"/>
      <c r="I115" s="411"/>
      <c r="J115" s="411"/>
      <c r="K115" s="411"/>
      <c r="L115" s="411"/>
      <c r="M115" s="411"/>
      <c r="N115" s="411"/>
      <c r="O115" s="411"/>
      <c r="P115" s="412"/>
      <c r="Q115" s="410" t="s">
        <v>118</v>
      </c>
      <c r="R115" s="404"/>
      <c r="S115" s="404"/>
      <c r="T115" s="404"/>
      <c r="U115" s="404"/>
      <c r="V115" s="404"/>
      <c r="W115" s="404"/>
      <c r="X115" s="404"/>
      <c r="Y115" s="404"/>
      <c r="Z115" s="413"/>
      <c r="AA115" s="413"/>
      <c r="AB115" s="413"/>
      <c r="AC115" s="413"/>
      <c r="AD115" s="413"/>
      <c r="AE115" s="413"/>
      <c r="AF115" s="413"/>
      <c r="AG115" s="413"/>
      <c r="AH115" s="413"/>
      <c r="AI115" s="413"/>
      <c r="AJ115" s="413"/>
      <c r="AK115" s="413"/>
      <c r="AL115" s="413"/>
      <c r="AM115" s="414"/>
      <c r="AN115" s="421"/>
      <c r="AO115" s="422"/>
      <c r="AP115" s="423"/>
      <c r="AQ115" s="427"/>
      <c r="AR115" s="428"/>
      <c r="AS115" s="429"/>
      <c r="AU115" s="409"/>
      <c r="AV115" s="409"/>
      <c r="AW115" s="430"/>
      <c r="AX115" s="408"/>
      <c r="AY115" s="409"/>
      <c r="AZ115" s="409"/>
      <c r="BA115" s="408"/>
    </row>
    <row r="116" spans="2:53" ht="19.5" customHeight="1">
      <c r="B116" s="440"/>
      <c r="C116" s="441"/>
      <c r="D116" s="444" t="str">
        <f>IFERROR(IF(B116="","",MID("日月火水木金土",WEEKDAY(AW116),1)),"")</f>
        <v/>
      </c>
      <c r="E116" s="445"/>
      <c r="F116" s="441"/>
      <c r="G116" s="448"/>
      <c r="H116" s="449"/>
      <c r="I116" s="449"/>
      <c r="J116" s="449"/>
      <c r="K116" s="449"/>
      <c r="L116" s="449"/>
      <c r="M116" s="450"/>
      <c r="N116" s="449"/>
      <c r="O116" s="449"/>
      <c r="P116" s="451"/>
      <c r="Q116" s="431"/>
      <c r="R116" s="432"/>
      <c r="S116" s="433"/>
      <c r="T116" s="431"/>
      <c r="U116" s="432"/>
      <c r="V116" s="433"/>
      <c r="W116" s="431"/>
      <c r="X116" s="432"/>
      <c r="Y116" s="433"/>
      <c r="Z116" s="434" t="str">
        <f>IF(OR(Q116="",T116=""),"",T116-Q116-W116)</f>
        <v/>
      </c>
      <c r="AA116" s="435"/>
      <c r="AB116" s="436"/>
      <c r="AC116" s="437" t="str">
        <f>IF(Z116="","",IF(F116=2,0.5,ROUNDUP((HOUR(Z116)*60+MINUTE(Z116))/30,0)/2))</f>
        <v/>
      </c>
      <c r="AD116" s="438"/>
      <c r="AE116" s="439"/>
      <c r="AF116" s="415" t="str">
        <f ca="1">IFERROR(IF(OR(B116="",F116="",Q116="",T116="",$BB$5="",$BC$5=""),"",INDEX(サービス費!F:F,MATCH(AY116,サービス費!D:D,0))),"")</f>
        <v/>
      </c>
      <c r="AG116" s="416"/>
      <c r="AH116" s="416"/>
      <c r="AI116" s="417"/>
      <c r="AJ116" s="415" t="str">
        <f ca="1">IFERROR(IF(OR($K$7="",AF116=""),"",IF($BC$5=1,AF116*0.1,0)),"")</f>
        <v/>
      </c>
      <c r="AK116" s="416"/>
      <c r="AL116" s="416"/>
      <c r="AM116" s="417"/>
      <c r="AN116" s="418"/>
      <c r="AO116" s="419"/>
      <c r="AP116" s="420"/>
      <c r="AQ116" s="424"/>
      <c r="AR116" s="425"/>
      <c r="AS116" s="426"/>
      <c r="AU116" s="409">
        <v>40</v>
      </c>
      <c r="AV116" s="409" t="str">
        <f t="shared" ref="AV116" ca="1" si="71">TEXT($AV$2,"000")&amp;TEXT(AU116,"00")</f>
        <v>00340</v>
      </c>
      <c r="AW116" s="430" t="str">
        <f>IFERROR(IF(B116="","",DATEVALUE(利用者情報!$G$3&amp;利用者情報!$I$3&amp;利用者情報!$J$3&amp;利用者情報!$K$3&amp;B116&amp;"日")),"")</f>
        <v/>
      </c>
      <c r="AX116" s="408" t="str">
        <f>IF(F116="","",IF(F116=2,20,IF(F116=3,30,F116&amp;$BB$5)))</f>
        <v/>
      </c>
      <c r="AY116" s="409" t="str">
        <f>IF(AC116="","",AX116&amp;AC116)</f>
        <v/>
      </c>
      <c r="AZ116" s="409" t="str">
        <f>IFERROR(IF(AY116="","",INDEX(サービス費!E:E,MATCH(AY116,サービス費!D:D,0))),"")</f>
        <v/>
      </c>
      <c r="BA116" s="408" t="str">
        <f t="shared" ref="BA116" si="72">IF(OR(G116="その他",N116="その他",I117="その他（右欄に詳細を記載）",W116&gt;0,AND(AC116&gt;=8,AC116&lt;=24)),1,"")</f>
        <v/>
      </c>
    </row>
    <row r="117" spans="2:53" ht="19.5" customHeight="1" thickBot="1">
      <c r="B117" s="442"/>
      <c r="C117" s="443"/>
      <c r="D117" s="446"/>
      <c r="E117" s="447"/>
      <c r="F117" s="443"/>
      <c r="G117" s="410" t="s">
        <v>115</v>
      </c>
      <c r="H117" s="404"/>
      <c r="I117" s="411"/>
      <c r="J117" s="411"/>
      <c r="K117" s="411"/>
      <c r="L117" s="411"/>
      <c r="M117" s="411"/>
      <c r="N117" s="411"/>
      <c r="O117" s="411"/>
      <c r="P117" s="412"/>
      <c r="Q117" s="410" t="s">
        <v>118</v>
      </c>
      <c r="R117" s="404"/>
      <c r="S117" s="404"/>
      <c r="T117" s="404"/>
      <c r="U117" s="404"/>
      <c r="V117" s="404"/>
      <c r="W117" s="404"/>
      <c r="X117" s="404"/>
      <c r="Y117" s="404"/>
      <c r="Z117" s="413"/>
      <c r="AA117" s="413"/>
      <c r="AB117" s="413"/>
      <c r="AC117" s="413"/>
      <c r="AD117" s="413"/>
      <c r="AE117" s="413"/>
      <c r="AF117" s="413"/>
      <c r="AG117" s="413"/>
      <c r="AH117" s="413"/>
      <c r="AI117" s="413"/>
      <c r="AJ117" s="413"/>
      <c r="AK117" s="413"/>
      <c r="AL117" s="413"/>
      <c r="AM117" s="414"/>
      <c r="AN117" s="421"/>
      <c r="AO117" s="422"/>
      <c r="AP117" s="423"/>
      <c r="AQ117" s="427"/>
      <c r="AR117" s="428"/>
      <c r="AS117" s="429"/>
      <c r="AU117" s="409"/>
      <c r="AV117" s="409"/>
      <c r="AW117" s="430"/>
      <c r="AX117" s="408"/>
      <c r="AY117" s="409"/>
      <c r="AZ117" s="409"/>
      <c r="BA117" s="408"/>
    </row>
    <row r="118" spans="2:53" ht="19.5" customHeight="1">
      <c r="B118" s="440"/>
      <c r="C118" s="441"/>
      <c r="D118" s="444" t="str">
        <f>IFERROR(IF(B118="","",MID("日月火水木金土",WEEKDAY(AW118),1)),"")</f>
        <v/>
      </c>
      <c r="E118" s="445"/>
      <c r="F118" s="441"/>
      <c r="G118" s="448"/>
      <c r="H118" s="449"/>
      <c r="I118" s="449"/>
      <c r="J118" s="449"/>
      <c r="K118" s="449"/>
      <c r="L118" s="449"/>
      <c r="M118" s="450"/>
      <c r="N118" s="449"/>
      <c r="O118" s="449"/>
      <c r="P118" s="451"/>
      <c r="Q118" s="431"/>
      <c r="R118" s="432"/>
      <c r="S118" s="433"/>
      <c r="T118" s="431"/>
      <c r="U118" s="432"/>
      <c r="V118" s="433"/>
      <c r="W118" s="431"/>
      <c r="X118" s="432"/>
      <c r="Y118" s="433"/>
      <c r="Z118" s="434" t="str">
        <f>IF(OR(Q118="",T118=""),"",T118-Q118-W118)</f>
        <v/>
      </c>
      <c r="AA118" s="435"/>
      <c r="AB118" s="436"/>
      <c r="AC118" s="437" t="str">
        <f>IF(Z118="","",IF(F118=2,0.5,ROUNDUP((HOUR(Z118)*60+MINUTE(Z118))/30,0)/2))</f>
        <v/>
      </c>
      <c r="AD118" s="438"/>
      <c r="AE118" s="439"/>
      <c r="AF118" s="415" t="str">
        <f ca="1">IFERROR(IF(OR(B118="",F118="",Q118="",T118="",$BB$5="",$BC$5=""),"",INDEX(サービス費!F:F,MATCH(AY118,サービス費!D:D,0))),"")</f>
        <v/>
      </c>
      <c r="AG118" s="416"/>
      <c r="AH118" s="416"/>
      <c r="AI118" s="417"/>
      <c r="AJ118" s="415" t="str">
        <f ca="1">IFERROR(IF(OR($K$7="",AF118=""),"",IF($BC$5=1,AF118*0.1,0)),"")</f>
        <v/>
      </c>
      <c r="AK118" s="416"/>
      <c r="AL118" s="416"/>
      <c r="AM118" s="417"/>
      <c r="AN118" s="418"/>
      <c r="AO118" s="419"/>
      <c r="AP118" s="420"/>
      <c r="AQ118" s="424"/>
      <c r="AR118" s="425"/>
      <c r="AS118" s="426"/>
      <c r="AU118" s="409">
        <v>41</v>
      </c>
      <c r="AV118" s="409" t="str">
        <f t="shared" ref="AV118" ca="1" si="73">TEXT($AV$2,"000")&amp;TEXT(AU118,"00")</f>
        <v>00341</v>
      </c>
      <c r="AW118" s="430" t="str">
        <f>IFERROR(IF(B118="","",DATEVALUE(利用者情報!$G$3&amp;利用者情報!$I$3&amp;利用者情報!$J$3&amp;利用者情報!$K$3&amp;B118&amp;"日")),"")</f>
        <v/>
      </c>
      <c r="AX118" s="408" t="str">
        <f>IF(F118="","",IF(F118=2,20,IF(F118=3,30,F118&amp;$BB$5)))</f>
        <v/>
      </c>
      <c r="AY118" s="409" t="str">
        <f>IF(AC118="","",AX118&amp;AC118)</f>
        <v/>
      </c>
      <c r="AZ118" s="409" t="str">
        <f>IFERROR(IF(AY118="","",INDEX(サービス費!E:E,MATCH(AY118,サービス費!D:D,0))),"")</f>
        <v/>
      </c>
      <c r="BA118" s="408" t="str">
        <f t="shared" ref="BA118" si="74">IF(OR(G118="その他",N118="その他",I119="その他（右欄に詳細を記載）",W118&gt;0,AND(AC118&gt;=8,AC118&lt;=24)),1,"")</f>
        <v/>
      </c>
    </row>
    <row r="119" spans="2:53" ht="19.5" customHeight="1" thickBot="1">
      <c r="B119" s="442"/>
      <c r="C119" s="443"/>
      <c r="D119" s="446"/>
      <c r="E119" s="447"/>
      <c r="F119" s="443"/>
      <c r="G119" s="410" t="s">
        <v>115</v>
      </c>
      <c r="H119" s="404"/>
      <c r="I119" s="411"/>
      <c r="J119" s="411"/>
      <c r="K119" s="411"/>
      <c r="L119" s="411"/>
      <c r="M119" s="411"/>
      <c r="N119" s="411"/>
      <c r="O119" s="411"/>
      <c r="P119" s="412"/>
      <c r="Q119" s="410" t="s">
        <v>118</v>
      </c>
      <c r="R119" s="404"/>
      <c r="S119" s="404"/>
      <c r="T119" s="404"/>
      <c r="U119" s="404"/>
      <c r="V119" s="404"/>
      <c r="W119" s="404"/>
      <c r="X119" s="404"/>
      <c r="Y119" s="404"/>
      <c r="Z119" s="413"/>
      <c r="AA119" s="413"/>
      <c r="AB119" s="413"/>
      <c r="AC119" s="413"/>
      <c r="AD119" s="413"/>
      <c r="AE119" s="413"/>
      <c r="AF119" s="413"/>
      <c r="AG119" s="413"/>
      <c r="AH119" s="413"/>
      <c r="AI119" s="413"/>
      <c r="AJ119" s="413"/>
      <c r="AK119" s="413"/>
      <c r="AL119" s="413"/>
      <c r="AM119" s="414"/>
      <c r="AN119" s="421"/>
      <c r="AO119" s="422"/>
      <c r="AP119" s="423"/>
      <c r="AQ119" s="427"/>
      <c r="AR119" s="428"/>
      <c r="AS119" s="429"/>
      <c r="AU119" s="409"/>
      <c r="AV119" s="409"/>
      <c r="AW119" s="430"/>
      <c r="AX119" s="408"/>
      <c r="AY119" s="409"/>
      <c r="AZ119" s="409"/>
      <c r="BA119" s="408"/>
    </row>
    <row r="120" spans="2:53" ht="19.5" customHeight="1">
      <c r="B120" s="440"/>
      <c r="C120" s="441"/>
      <c r="D120" s="444" t="str">
        <f>IFERROR(IF(B120="","",MID("日月火水木金土",WEEKDAY(AW120),1)),"")</f>
        <v/>
      </c>
      <c r="E120" s="445"/>
      <c r="F120" s="441"/>
      <c r="G120" s="448"/>
      <c r="H120" s="449"/>
      <c r="I120" s="449"/>
      <c r="J120" s="449"/>
      <c r="K120" s="449"/>
      <c r="L120" s="449"/>
      <c r="M120" s="450"/>
      <c r="N120" s="449"/>
      <c r="O120" s="449"/>
      <c r="P120" s="451"/>
      <c r="Q120" s="431"/>
      <c r="R120" s="432"/>
      <c r="S120" s="433"/>
      <c r="T120" s="431"/>
      <c r="U120" s="432"/>
      <c r="V120" s="433"/>
      <c r="W120" s="431"/>
      <c r="X120" s="432"/>
      <c r="Y120" s="433"/>
      <c r="Z120" s="434" t="str">
        <f>IF(OR(Q120="",T120=""),"",T120-Q120-W120)</f>
        <v/>
      </c>
      <c r="AA120" s="435"/>
      <c r="AB120" s="436"/>
      <c r="AC120" s="437" t="str">
        <f>IF(Z120="","",IF(F120=2,0.5,ROUNDUP((HOUR(Z120)*60+MINUTE(Z120))/30,0)/2))</f>
        <v/>
      </c>
      <c r="AD120" s="438"/>
      <c r="AE120" s="439"/>
      <c r="AF120" s="415" t="str">
        <f ca="1">IFERROR(IF(OR(B120="",F120="",Q120="",T120="",$BB$5="",$BC$5=""),"",INDEX(サービス費!F:F,MATCH(AY120,サービス費!D:D,0))),"")</f>
        <v/>
      </c>
      <c r="AG120" s="416"/>
      <c r="AH120" s="416"/>
      <c r="AI120" s="417"/>
      <c r="AJ120" s="415" t="str">
        <f ca="1">IFERROR(IF(OR($K$7="",AF120=""),"",IF($BC$5=1,AF120*0.1,0)),"")</f>
        <v/>
      </c>
      <c r="AK120" s="416"/>
      <c r="AL120" s="416"/>
      <c r="AM120" s="417"/>
      <c r="AN120" s="418"/>
      <c r="AO120" s="419"/>
      <c r="AP120" s="420"/>
      <c r="AQ120" s="424"/>
      <c r="AR120" s="425"/>
      <c r="AS120" s="426"/>
      <c r="AU120" s="409">
        <v>42</v>
      </c>
      <c r="AV120" s="409" t="str">
        <f t="shared" ref="AV120" ca="1" si="75">TEXT($AV$2,"000")&amp;TEXT(AU120,"00")</f>
        <v>00342</v>
      </c>
      <c r="AW120" s="430" t="str">
        <f>IFERROR(IF(B120="","",DATEVALUE(利用者情報!$G$3&amp;利用者情報!$I$3&amp;利用者情報!$J$3&amp;利用者情報!$K$3&amp;B120&amp;"日")),"")</f>
        <v/>
      </c>
      <c r="AX120" s="408" t="str">
        <f>IF(F120="","",IF(F120=2,20,IF(F120=3,30,F120&amp;$BB$5)))</f>
        <v/>
      </c>
      <c r="AY120" s="409" t="str">
        <f>IF(AC120="","",AX120&amp;AC120)</f>
        <v/>
      </c>
      <c r="AZ120" s="409" t="str">
        <f>IFERROR(IF(AY120="","",INDEX(サービス費!E:E,MATCH(AY120,サービス費!D:D,0))),"")</f>
        <v/>
      </c>
      <c r="BA120" s="408" t="str">
        <f t="shared" ref="BA120" si="76">IF(OR(G120="その他",N120="その他",I121="その他（右欄に詳細を記載）",W120&gt;0,AND(AC120&gt;=8,AC120&lt;=24)),1,"")</f>
        <v/>
      </c>
    </row>
    <row r="121" spans="2:53" ht="19.5" customHeight="1" thickBot="1">
      <c r="B121" s="442"/>
      <c r="C121" s="443"/>
      <c r="D121" s="446"/>
      <c r="E121" s="447"/>
      <c r="F121" s="443"/>
      <c r="G121" s="410" t="s">
        <v>115</v>
      </c>
      <c r="H121" s="404"/>
      <c r="I121" s="411"/>
      <c r="J121" s="411"/>
      <c r="K121" s="411"/>
      <c r="L121" s="411"/>
      <c r="M121" s="411"/>
      <c r="N121" s="411"/>
      <c r="O121" s="411"/>
      <c r="P121" s="412"/>
      <c r="Q121" s="410" t="s">
        <v>118</v>
      </c>
      <c r="R121" s="404"/>
      <c r="S121" s="404"/>
      <c r="T121" s="404"/>
      <c r="U121" s="404"/>
      <c r="V121" s="404"/>
      <c r="W121" s="404"/>
      <c r="X121" s="404"/>
      <c r="Y121" s="404"/>
      <c r="Z121" s="413"/>
      <c r="AA121" s="413"/>
      <c r="AB121" s="413"/>
      <c r="AC121" s="413"/>
      <c r="AD121" s="413"/>
      <c r="AE121" s="413"/>
      <c r="AF121" s="413"/>
      <c r="AG121" s="413"/>
      <c r="AH121" s="413"/>
      <c r="AI121" s="413"/>
      <c r="AJ121" s="413"/>
      <c r="AK121" s="413"/>
      <c r="AL121" s="413"/>
      <c r="AM121" s="414"/>
      <c r="AN121" s="421"/>
      <c r="AO121" s="422"/>
      <c r="AP121" s="423"/>
      <c r="AQ121" s="427"/>
      <c r="AR121" s="428"/>
      <c r="AS121" s="429"/>
      <c r="AU121" s="409"/>
      <c r="AV121" s="409"/>
      <c r="AW121" s="430"/>
      <c r="AX121" s="408"/>
      <c r="AY121" s="409"/>
      <c r="AZ121" s="409"/>
      <c r="BA121" s="408"/>
    </row>
    <row r="122" spans="2:53" ht="19.5" customHeight="1">
      <c r="B122" s="440"/>
      <c r="C122" s="441"/>
      <c r="D122" s="444" t="str">
        <f>IFERROR(IF(B122="","",MID("日月火水木金土",WEEKDAY(AW122),1)),"")</f>
        <v/>
      </c>
      <c r="E122" s="445"/>
      <c r="F122" s="441"/>
      <c r="G122" s="448"/>
      <c r="H122" s="449"/>
      <c r="I122" s="449"/>
      <c r="J122" s="449"/>
      <c r="K122" s="449"/>
      <c r="L122" s="449"/>
      <c r="M122" s="450"/>
      <c r="N122" s="449"/>
      <c r="O122" s="449"/>
      <c r="P122" s="451"/>
      <c r="Q122" s="431"/>
      <c r="R122" s="432"/>
      <c r="S122" s="433"/>
      <c r="T122" s="431"/>
      <c r="U122" s="432"/>
      <c r="V122" s="433"/>
      <c r="W122" s="431"/>
      <c r="X122" s="432"/>
      <c r="Y122" s="433"/>
      <c r="Z122" s="434" t="str">
        <f>IF(OR(Q122="",T122=""),"",T122-Q122-W122)</f>
        <v/>
      </c>
      <c r="AA122" s="435"/>
      <c r="AB122" s="436"/>
      <c r="AC122" s="437" t="str">
        <f>IF(Z122="","",IF(F122=2,0.5,ROUNDUP((HOUR(Z122)*60+MINUTE(Z122))/30,0)/2))</f>
        <v/>
      </c>
      <c r="AD122" s="438"/>
      <c r="AE122" s="439"/>
      <c r="AF122" s="415" t="str">
        <f ca="1">IFERROR(IF(OR(B122="",F122="",Q122="",T122="",$BB$5="",$BC$5=""),"",INDEX(サービス費!F:F,MATCH(AY122,サービス費!D:D,0))),"")</f>
        <v/>
      </c>
      <c r="AG122" s="416"/>
      <c r="AH122" s="416"/>
      <c r="AI122" s="417"/>
      <c r="AJ122" s="415" t="str">
        <f ca="1">IFERROR(IF(OR($K$7="",AF122=""),"",IF($BC$5=1,AF122*0.1,0)),"")</f>
        <v/>
      </c>
      <c r="AK122" s="416"/>
      <c r="AL122" s="416"/>
      <c r="AM122" s="417"/>
      <c r="AN122" s="418"/>
      <c r="AO122" s="419"/>
      <c r="AP122" s="420"/>
      <c r="AQ122" s="424"/>
      <c r="AR122" s="425"/>
      <c r="AS122" s="426"/>
      <c r="AU122" s="409">
        <v>43</v>
      </c>
      <c r="AV122" s="409" t="str">
        <f t="shared" ref="AV122" ca="1" si="77">TEXT($AV$2,"000")&amp;TEXT(AU122,"00")</f>
        <v>00343</v>
      </c>
      <c r="AW122" s="430" t="str">
        <f>IFERROR(IF(B122="","",DATEVALUE(利用者情報!$G$3&amp;利用者情報!$I$3&amp;利用者情報!$J$3&amp;利用者情報!$K$3&amp;B122&amp;"日")),"")</f>
        <v/>
      </c>
      <c r="AX122" s="408" t="str">
        <f>IF(F122="","",IF(F122=2,20,IF(F122=3,30,F122&amp;$BB$5)))</f>
        <v/>
      </c>
      <c r="AY122" s="409" t="str">
        <f>IF(AC122="","",AX122&amp;AC122)</f>
        <v/>
      </c>
      <c r="AZ122" s="409" t="str">
        <f>IFERROR(IF(AY122="","",INDEX(サービス費!E:E,MATCH(AY122,サービス費!D:D,0))),"")</f>
        <v/>
      </c>
      <c r="BA122" s="408" t="str">
        <f t="shared" ref="BA122" si="78">IF(OR(G122="その他",N122="その他",I123="その他（右欄に詳細を記載）",W122&gt;0,AND(AC122&gt;=8,AC122&lt;=24)),1,"")</f>
        <v/>
      </c>
    </row>
    <row r="123" spans="2:53" ht="19.5" customHeight="1" thickBot="1">
      <c r="B123" s="442"/>
      <c r="C123" s="443"/>
      <c r="D123" s="446"/>
      <c r="E123" s="447"/>
      <c r="F123" s="443"/>
      <c r="G123" s="410" t="s">
        <v>115</v>
      </c>
      <c r="H123" s="404"/>
      <c r="I123" s="411"/>
      <c r="J123" s="411"/>
      <c r="K123" s="411"/>
      <c r="L123" s="411"/>
      <c r="M123" s="411"/>
      <c r="N123" s="411"/>
      <c r="O123" s="411"/>
      <c r="P123" s="412"/>
      <c r="Q123" s="410" t="s">
        <v>118</v>
      </c>
      <c r="R123" s="404"/>
      <c r="S123" s="404"/>
      <c r="T123" s="404"/>
      <c r="U123" s="404"/>
      <c r="V123" s="404"/>
      <c r="W123" s="404"/>
      <c r="X123" s="404"/>
      <c r="Y123" s="404"/>
      <c r="Z123" s="413"/>
      <c r="AA123" s="413"/>
      <c r="AB123" s="413"/>
      <c r="AC123" s="413"/>
      <c r="AD123" s="413"/>
      <c r="AE123" s="413"/>
      <c r="AF123" s="413"/>
      <c r="AG123" s="413"/>
      <c r="AH123" s="413"/>
      <c r="AI123" s="413"/>
      <c r="AJ123" s="413"/>
      <c r="AK123" s="413"/>
      <c r="AL123" s="413"/>
      <c r="AM123" s="414"/>
      <c r="AN123" s="421"/>
      <c r="AO123" s="422"/>
      <c r="AP123" s="423"/>
      <c r="AQ123" s="427"/>
      <c r="AR123" s="428"/>
      <c r="AS123" s="429"/>
      <c r="AU123" s="409"/>
      <c r="AV123" s="409"/>
      <c r="AW123" s="430"/>
      <c r="AX123" s="408"/>
      <c r="AY123" s="409"/>
      <c r="AZ123" s="409"/>
      <c r="BA123" s="408"/>
    </row>
    <row r="124" spans="2:53" ht="19.5" customHeight="1">
      <c r="B124" s="440"/>
      <c r="C124" s="441"/>
      <c r="D124" s="444" t="str">
        <f>IFERROR(IF(B124="","",MID("日月火水木金土",WEEKDAY(AW124),1)),"")</f>
        <v/>
      </c>
      <c r="E124" s="445"/>
      <c r="F124" s="441"/>
      <c r="G124" s="448"/>
      <c r="H124" s="449"/>
      <c r="I124" s="449"/>
      <c r="J124" s="449"/>
      <c r="K124" s="449"/>
      <c r="L124" s="449"/>
      <c r="M124" s="450"/>
      <c r="N124" s="449"/>
      <c r="O124" s="449"/>
      <c r="P124" s="451"/>
      <c r="Q124" s="431"/>
      <c r="R124" s="432"/>
      <c r="S124" s="433"/>
      <c r="T124" s="431"/>
      <c r="U124" s="432"/>
      <c r="V124" s="433"/>
      <c r="W124" s="431"/>
      <c r="X124" s="432"/>
      <c r="Y124" s="433"/>
      <c r="Z124" s="434" t="str">
        <f>IF(OR(Q124="",T124=""),"",T124-Q124-W124)</f>
        <v/>
      </c>
      <c r="AA124" s="435"/>
      <c r="AB124" s="436"/>
      <c r="AC124" s="437" t="str">
        <f>IF(Z124="","",IF(F124=2,0.5,ROUNDUP((HOUR(Z124)*60+MINUTE(Z124))/30,0)/2))</f>
        <v/>
      </c>
      <c r="AD124" s="438"/>
      <c r="AE124" s="439"/>
      <c r="AF124" s="415" t="str">
        <f ca="1">IFERROR(IF(OR(B124="",F124="",Q124="",T124="",$BB$5="",$BC$5=""),"",INDEX(サービス費!F:F,MATCH(AY124,サービス費!D:D,0))),"")</f>
        <v/>
      </c>
      <c r="AG124" s="416"/>
      <c r="AH124" s="416"/>
      <c r="AI124" s="417"/>
      <c r="AJ124" s="415" t="str">
        <f ca="1">IFERROR(IF(OR($K$7="",AF124=""),"",IF($BC$5=1,AF124*0.1,0)),"")</f>
        <v/>
      </c>
      <c r="AK124" s="416"/>
      <c r="AL124" s="416"/>
      <c r="AM124" s="417"/>
      <c r="AN124" s="418"/>
      <c r="AO124" s="419"/>
      <c r="AP124" s="420"/>
      <c r="AQ124" s="424"/>
      <c r="AR124" s="425"/>
      <c r="AS124" s="426"/>
      <c r="AU124" s="409">
        <v>44</v>
      </c>
      <c r="AV124" s="409" t="str">
        <f t="shared" ref="AV124" ca="1" si="79">TEXT($AV$2,"000")&amp;TEXT(AU124,"00")</f>
        <v>00344</v>
      </c>
      <c r="AW124" s="430" t="str">
        <f>IFERROR(IF(B124="","",DATEVALUE(利用者情報!$G$3&amp;利用者情報!$I$3&amp;利用者情報!$J$3&amp;利用者情報!$K$3&amp;B124&amp;"日")),"")</f>
        <v/>
      </c>
      <c r="AX124" s="408" t="str">
        <f>IF(F124="","",IF(F124=2,20,IF(F124=3,30,F124&amp;$BB$5)))</f>
        <v/>
      </c>
      <c r="AY124" s="409" t="str">
        <f>IF(AC124="","",AX124&amp;AC124)</f>
        <v/>
      </c>
      <c r="AZ124" s="409" t="str">
        <f>IFERROR(IF(AY124="","",INDEX(サービス費!E:E,MATCH(AY124,サービス費!D:D,0))),"")</f>
        <v/>
      </c>
      <c r="BA124" s="408" t="str">
        <f t="shared" ref="BA124" si="80">IF(OR(G124="その他",N124="その他",I125="その他（右欄に詳細を記載）",W124&gt;0,AND(AC124&gt;=8,AC124&lt;=24)),1,"")</f>
        <v/>
      </c>
    </row>
    <row r="125" spans="2:53" ht="19.5" customHeight="1" thickBot="1">
      <c r="B125" s="442"/>
      <c r="C125" s="443"/>
      <c r="D125" s="446"/>
      <c r="E125" s="447"/>
      <c r="F125" s="443"/>
      <c r="G125" s="410" t="s">
        <v>115</v>
      </c>
      <c r="H125" s="404"/>
      <c r="I125" s="411"/>
      <c r="J125" s="411"/>
      <c r="K125" s="411"/>
      <c r="L125" s="411"/>
      <c r="M125" s="411"/>
      <c r="N125" s="411"/>
      <c r="O125" s="411"/>
      <c r="P125" s="412"/>
      <c r="Q125" s="410" t="s">
        <v>118</v>
      </c>
      <c r="R125" s="404"/>
      <c r="S125" s="404"/>
      <c r="T125" s="404"/>
      <c r="U125" s="404"/>
      <c r="V125" s="404"/>
      <c r="W125" s="404"/>
      <c r="X125" s="404"/>
      <c r="Y125" s="404"/>
      <c r="Z125" s="413"/>
      <c r="AA125" s="413"/>
      <c r="AB125" s="413"/>
      <c r="AC125" s="413"/>
      <c r="AD125" s="413"/>
      <c r="AE125" s="413"/>
      <c r="AF125" s="413"/>
      <c r="AG125" s="413"/>
      <c r="AH125" s="413"/>
      <c r="AI125" s="413"/>
      <c r="AJ125" s="413"/>
      <c r="AK125" s="413"/>
      <c r="AL125" s="413"/>
      <c r="AM125" s="414"/>
      <c r="AN125" s="421"/>
      <c r="AO125" s="422"/>
      <c r="AP125" s="423"/>
      <c r="AQ125" s="427"/>
      <c r="AR125" s="428"/>
      <c r="AS125" s="429"/>
      <c r="AU125" s="409"/>
      <c r="AV125" s="409"/>
      <c r="AW125" s="430"/>
      <c r="AX125" s="408"/>
      <c r="AY125" s="409"/>
      <c r="AZ125" s="409"/>
      <c r="BA125" s="408"/>
    </row>
    <row r="126" spans="2:53" ht="19.5" customHeight="1">
      <c r="B126" s="440"/>
      <c r="C126" s="441"/>
      <c r="D126" s="444" t="str">
        <f>IFERROR(IF(B126="","",MID("日月火水木金土",WEEKDAY(AW126),1)),"")</f>
        <v/>
      </c>
      <c r="E126" s="445"/>
      <c r="F126" s="441"/>
      <c r="G126" s="448"/>
      <c r="H126" s="449"/>
      <c r="I126" s="449"/>
      <c r="J126" s="449"/>
      <c r="K126" s="449"/>
      <c r="L126" s="449"/>
      <c r="M126" s="450"/>
      <c r="N126" s="449"/>
      <c r="O126" s="449"/>
      <c r="P126" s="451"/>
      <c r="Q126" s="431"/>
      <c r="R126" s="432"/>
      <c r="S126" s="433"/>
      <c r="T126" s="431"/>
      <c r="U126" s="432"/>
      <c r="V126" s="433"/>
      <c r="W126" s="431"/>
      <c r="X126" s="432"/>
      <c r="Y126" s="433"/>
      <c r="Z126" s="434" t="str">
        <f>IF(OR(Q126="",T126=""),"",T126-Q126-W126)</f>
        <v/>
      </c>
      <c r="AA126" s="435"/>
      <c r="AB126" s="436"/>
      <c r="AC126" s="437" t="str">
        <f>IF(Z126="","",IF(F126=2,0.5,ROUNDUP((HOUR(Z126)*60+MINUTE(Z126))/30,0)/2))</f>
        <v/>
      </c>
      <c r="AD126" s="438"/>
      <c r="AE126" s="439"/>
      <c r="AF126" s="415" t="str">
        <f ca="1">IFERROR(IF(OR(B126="",F126="",Q126="",T126="",$BB$5="",$BC$5=""),"",INDEX(サービス費!F:F,MATCH(AY126,サービス費!D:D,0))),"")</f>
        <v/>
      </c>
      <c r="AG126" s="416"/>
      <c r="AH126" s="416"/>
      <c r="AI126" s="417"/>
      <c r="AJ126" s="415" t="str">
        <f ca="1">IFERROR(IF(OR($K$7="",AF126=""),"",IF($BC$5=1,AF126*0.1,0)),"")</f>
        <v/>
      </c>
      <c r="AK126" s="416"/>
      <c r="AL126" s="416"/>
      <c r="AM126" s="417"/>
      <c r="AN126" s="418"/>
      <c r="AO126" s="419"/>
      <c r="AP126" s="420"/>
      <c r="AQ126" s="424"/>
      <c r="AR126" s="425"/>
      <c r="AS126" s="426"/>
      <c r="AU126" s="409">
        <v>45</v>
      </c>
      <c r="AV126" s="409" t="str">
        <f t="shared" ref="AV126" ca="1" si="81">TEXT($AV$2,"000")&amp;TEXT(AU126,"00")</f>
        <v>00345</v>
      </c>
      <c r="AW126" s="430" t="str">
        <f>IFERROR(IF(B126="","",DATEVALUE(利用者情報!$G$3&amp;利用者情報!$I$3&amp;利用者情報!$J$3&amp;利用者情報!$K$3&amp;B126&amp;"日")),"")</f>
        <v/>
      </c>
      <c r="AX126" s="408" t="str">
        <f>IF(F126="","",IF(F126=2,20,IF(F126=3,30,F126&amp;$BB$5)))</f>
        <v/>
      </c>
      <c r="AY126" s="409" t="str">
        <f>IF(AC126="","",AX126&amp;AC126)</f>
        <v/>
      </c>
      <c r="AZ126" s="409" t="str">
        <f>IFERROR(IF(AY126="","",INDEX(サービス費!E:E,MATCH(AY126,サービス費!D:D,0))),"")</f>
        <v/>
      </c>
      <c r="BA126" s="408" t="str">
        <f t="shared" ref="BA126" si="82">IF(OR(G126="その他",N126="その他",I127="その他（右欄に詳細を記載）",W126&gt;0,AND(AC126&gt;=8,AC126&lt;=24)),1,"")</f>
        <v/>
      </c>
    </row>
    <row r="127" spans="2:53" ht="19.5" customHeight="1" thickBot="1">
      <c r="B127" s="442"/>
      <c r="C127" s="443"/>
      <c r="D127" s="446"/>
      <c r="E127" s="447"/>
      <c r="F127" s="443"/>
      <c r="G127" s="410" t="s">
        <v>115</v>
      </c>
      <c r="H127" s="404"/>
      <c r="I127" s="411"/>
      <c r="J127" s="411"/>
      <c r="K127" s="411"/>
      <c r="L127" s="411"/>
      <c r="M127" s="411"/>
      <c r="N127" s="411"/>
      <c r="O127" s="411"/>
      <c r="P127" s="412"/>
      <c r="Q127" s="410" t="s">
        <v>118</v>
      </c>
      <c r="R127" s="404"/>
      <c r="S127" s="404"/>
      <c r="T127" s="404"/>
      <c r="U127" s="404"/>
      <c r="V127" s="404"/>
      <c r="W127" s="404"/>
      <c r="X127" s="404"/>
      <c r="Y127" s="404"/>
      <c r="Z127" s="413"/>
      <c r="AA127" s="413"/>
      <c r="AB127" s="413"/>
      <c r="AC127" s="413"/>
      <c r="AD127" s="413"/>
      <c r="AE127" s="413"/>
      <c r="AF127" s="413"/>
      <c r="AG127" s="413"/>
      <c r="AH127" s="413"/>
      <c r="AI127" s="413"/>
      <c r="AJ127" s="413"/>
      <c r="AK127" s="413"/>
      <c r="AL127" s="413"/>
      <c r="AM127" s="414"/>
      <c r="AN127" s="421"/>
      <c r="AO127" s="422"/>
      <c r="AP127" s="423"/>
      <c r="AQ127" s="427"/>
      <c r="AR127" s="428"/>
      <c r="AS127" s="429"/>
      <c r="AU127" s="409"/>
      <c r="AV127" s="409"/>
      <c r="AW127" s="430"/>
      <c r="AX127" s="408"/>
      <c r="AY127" s="409"/>
      <c r="AZ127" s="409"/>
      <c r="BA127" s="408"/>
    </row>
    <row r="128" spans="2:53" ht="30.75" customHeight="1">
      <c r="B128" s="393" t="s">
        <v>320</v>
      </c>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5"/>
      <c r="AA128" s="399" t="s">
        <v>29</v>
      </c>
      <c r="AB128" s="399"/>
      <c r="AC128" s="399"/>
      <c r="AD128" s="399"/>
      <c r="AE128" s="400"/>
      <c r="AF128" s="401" t="s">
        <v>30</v>
      </c>
      <c r="AG128" s="399"/>
      <c r="AH128" s="399"/>
      <c r="AI128" s="400"/>
      <c r="AJ128" s="401" t="s">
        <v>31</v>
      </c>
      <c r="AK128" s="399"/>
      <c r="AL128" s="399"/>
      <c r="AM128" s="400"/>
      <c r="AN128" s="401" t="s">
        <v>32</v>
      </c>
      <c r="AO128" s="399"/>
      <c r="AP128" s="399"/>
      <c r="AQ128" s="399"/>
      <c r="AR128" s="399"/>
      <c r="AS128" s="402"/>
      <c r="AU128" s="96"/>
      <c r="AV128" s="97" t="s">
        <v>85</v>
      </c>
      <c r="AW128" s="98" t="s">
        <v>86</v>
      </c>
      <c r="AX128" s="98" t="s">
        <v>87</v>
      </c>
      <c r="AY128" s="99"/>
      <c r="AZ128" s="99"/>
      <c r="BA128" s="96"/>
    </row>
    <row r="129" spans="1:53" ht="63" customHeight="1" thickBot="1">
      <c r="B129" s="396"/>
      <c r="C129" s="397"/>
      <c r="D129" s="397"/>
      <c r="E129" s="397"/>
      <c r="F129" s="397"/>
      <c r="G129" s="397"/>
      <c r="H129" s="397"/>
      <c r="I129" s="397"/>
      <c r="J129" s="397"/>
      <c r="K129" s="397"/>
      <c r="L129" s="397"/>
      <c r="M129" s="397"/>
      <c r="N129" s="397"/>
      <c r="O129" s="397"/>
      <c r="P129" s="397"/>
      <c r="Q129" s="397"/>
      <c r="R129" s="397"/>
      <c r="S129" s="397"/>
      <c r="T129" s="397"/>
      <c r="U129" s="397"/>
      <c r="V129" s="397"/>
      <c r="W129" s="397"/>
      <c r="X129" s="397"/>
      <c r="Y129" s="397"/>
      <c r="Z129" s="398"/>
      <c r="AA129" s="403" t="str">
        <f ca="1">IF(AND(AV129="",AV172="",AV215=""),"",IF(OR(AV172&lt;&gt;"",AV215&lt;&gt;""),"－",SUM(AV43,AV86,AV129)))</f>
        <v/>
      </c>
      <c r="AB129" s="403"/>
      <c r="AC129" s="403"/>
      <c r="AD129" s="404" t="s">
        <v>123</v>
      </c>
      <c r="AE129" s="405"/>
      <c r="AF129" s="406" t="str">
        <f ca="1">IF(AND(AW129="",AW172="",AW215=""),"",IF(OR(AW172&lt;&gt;"",AW215&lt;&gt;""),"－",SUM(AW43,AW86,AW129)))</f>
        <v/>
      </c>
      <c r="AG129" s="403"/>
      <c r="AH129" s="403"/>
      <c r="AI129" s="101" t="s">
        <v>12</v>
      </c>
      <c r="AJ129" s="407" t="str">
        <f ca="1">IF(AND(AX129="",AX172="",AX215=""),"",IF(OR(AX172&lt;&gt;"",AX215&lt;&gt;""),"－",IF(SUM(AX43,AX86,AX129)&gt;=$K$7,$K$7,(SUM(AX43,AX86,AX129)))))</f>
        <v/>
      </c>
      <c r="AK129" s="403"/>
      <c r="AL129" s="403"/>
      <c r="AM129" s="102" t="s">
        <v>12</v>
      </c>
      <c r="AN129" s="407" t="str">
        <f ca="1">IFERROR(IF(AF129="－","－",AF129-AJ129),"")</f>
        <v/>
      </c>
      <c r="AO129" s="403"/>
      <c r="AP129" s="403"/>
      <c r="AQ129" s="403"/>
      <c r="AR129" s="403"/>
      <c r="AS129" s="103" t="s">
        <v>12</v>
      </c>
      <c r="AU129" s="96"/>
      <c r="AV129" s="127" t="str">
        <f ca="1">IF(AW129="","",IF(SUM(AC98,AC100,AC102,AC104,AC106,AC108,AC110,AC112,AC114,AC116,AC118,AC120,AC122,AC124,AC126)=0,"",SUM(AC98,AC100,AC102,AC104,AC106,AC108,AC110,AC112,AC114,AC116,AC118,AC120,AC122,AC124,AC126)))</f>
        <v/>
      </c>
      <c r="AW129" s="105" t="str">
        <f ca="1">IF(SUM(AF98,AF100,AF102,AF104,AF106,AF108,AF110,AF112,AF114,AF116,AF118,AF120,AF122,AF124,AF126)=0,"",SUM(AF98,AF100,AF102,AF104,AF106,AF108,AF110,AF112,AF114,AF116,AF118,AF120,AF122,AF124,AF126))</f>
        <v/>
      </c>
      <c r="AX129" s="105" t="str">
        <f ca="1">IF(AW129="","",IF($BC$5=0,0,SUM(AJ98,AJ100,AJ102,AJ104,AJ106,AJ108,AJ110,AJ112,AJ114,AJ116,AJ118,AJ120,AJ122,AJ124,AJ126)))</f>
        <v/>
      </c>
      <c r="AY129" s="106"/>
      <c r="AZ129" s="106"/>
      <c r="BA129" s="96"/>
    </row>
    <row r="130" spans="1:53" ht="18" customHeight="1">
      <c r="B130" s="73" t="s">
        <v>0</v>
      </c>
      <c r="AU130" s="96"/>
      <c r="AV130" s="99"/>
      <c r="AW130" s="99"/>
      <c r="AX130" s="96"/>
      <c r="AY130" s="96"/>
      <c r="AZ130" s="96"/>
      <c r="BA130" s="96"/>
    </row>
    <row r="131" spans="1:53" ht="24.75" customHeight="1">
      <c r="B131" s="513" t="str">
        <f>IF($B$2="","",$B$2)</f>
        <v/>
      </c>
      <c r="C131" s="513"/>
      <c r="D131" s="513"/>
      <c r="E131" s="513"/>
      <c r="F131" s="513"/>
      <c r="G131" s="80" t="s">
        <v>65</v>
      </c>
      <c r="H131" s="513" t="str">
        <f>IF($H$2="","",$H$2)</f>
        <v/>
      </c>
      <c r="I131" s="513"/>
      <c r="J131" s="80" t="s">
        <v>80</v>
      </c>
      <c r="K131" s="80"/>
      <c r="L131" s="80"/>
      <c r="M131" s="80"/>
      <c r="N131" s="81" t="s">
        <v>81</v>
      </c>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U131" s="96"/>
      <c r="AV131" s="107"/>
      <c r="AW131" s="99"/>
      <c r="AX131" s="96"/>
      <c r="AY131" s="96"/>
      <c r="AZ131" s="96"/>
      <c r="BA131" s="96"/>
    </row>
    <row r="132" spans="1:53" ht="18" customHeight="1">
      <c r="A132" s="85"/>
      <c r="B132" s="497" t="s">
        <v>1</v>
      </c>
      <c r="C132" s="506"/>
      <c r="D132" s="506"/>
      <c r="E132" s="506"/>
      <c r="F132" s="518" t="str">
        <f ca="1">IF($F$3="","",$F$3)</f>
        <v/>
      </c>
      <c r="G132" s="519"/>
      <c r="H132" s="519"/>
      <c r="I132" s="519"/>
      <c r="J132" s="519"/>
      <c r="K132" s="519"/>
      <c r="L132" s="519"/>
      <c r="M132" s="519"/>
      <c r="N132" s="519"/>
      <c r="O132" s="520"/>
      <c r="P132" s="464" t="s">
        <v>2</v>
      </c>
      <c r="Q132" s="465"/>
      <c r="R132" s="465"/>
      <c r="S132" s="465"/>
      <c r="T132" s="466"/>
      <c r="U132" s="499" t="str">
        <f ca="1">IF($U$3="","",$U$3)</f>
        <v/>
      </c>
      <c r="V132" s="500"/>
      <c r="W132" s="500"/>
      <c r="X132" s="500"/>
      <c r="Y132" s="500"/>
      <c r="Z132" s="500"/>
      <c r="AA132" s="500"/>
      <c r="AB132" s="524"/>
      <c r="AC132" s="464" t="s">
        <v>3</v>
      </c>
      <c r="AD132" s="466"/>
      <c r="AE132" s="510" t="str">
        <f ca="1">IF($AE$3="","",$AE$3)</f>
        <v/>
      </c>
      <c r="AF132" s="511"/>
      <c r="AG132" s="86"/>
      <c r="AH132" s="485" t="s">
        <v>4</v>
      </c>
      <c r="AI132" s="467"/>
      <c r="AJ132" s="467"/>
      <c r="AK132" s="467"/>
      <c r="AL132" s="467"/>
      <c r="AM132" s="467"/>
      <c r="AN132" s="467"/>
      <c r="AO132" s="467"/>
      <c r="AP132" s="467"/>
      <c r="AQ132" s="467"/>
      <c r="AR132" s="467"/>
      <c r="AS132" s="468"/>
      <c r="AU132" s="96"/>
      <c r="AV132" s="107"/>
      <c r="AW132" s="99"/>
      <c r="AX132" s="96"/>
      <c r="AY132" s="96"/>
      <c r="AZ132" s="96"/>
      <c r="BA132" s="96"/>
    </row>
    <row r="133" spans="1:53" ht="18" customHeight="1">
      <c r="A133" s="85"/>
      <c r="B133" s="491"/>
      <c r="C133" s="492"/>
      <c r="D133" s="492"/>
      <c r="E133" s="492"/>
      <c r="F133" s="521"/>
      <c r="G133" s="522"/>
      <c r="H133" s="522"/>
      <c r="I133" s="522"/>
      <c r="J133" s="522"/>
      <c r="K133" s="522"/>
      <c r="L133" s="522"/>
      <c r="M133" s="522"/>
      <c r="N133" s="522"/>
      <c r="O133" s="523"/>
      <c r="P133" s="498" t="s">
        <v>5</v>
      </c>
      <c r="Q133" s="486"/>
      <c r="R133" s="486"/>
      <c r="S133" s="486"/>
      <c r="T133" s="487"/>
      <c r="U133" s="501" t="str">
        <f ca="1">IF($U$4="","",$U$4)</f>
        <v/>
      </c>
      <c r="V133" s="502"/>
      <c r="W133" s="502"/>
      <c r="X133" s="502"/>
      <c r="Y133" s="502"/>
      <c r="Z133" s="502"/>
      <c r="AA133" s="502"/>
      <c r="AB133" s="514"/>
      <c r="AC133" s="498"/>
      <c r="AD133" s="487"/>
      <c r="AE133" s="512"/>
      <c r="AF133" s="513"/>
      <c r="AG133" s="89" t="s">
        <v>6</v>
      </c>
      <c r="AH133" s="515" t="str">
        <f>IF($AH$4="","",$AH$4)</f>
        <v/>
      </c>
      <c r="AI133" s="516"/>
      <c r="AJ133" s="516"/>
      <c r="AK133" s="516"/>
      <c r="AL133" s="516"/>
      <c r="AM133" s="516"/>
      <c r="AN133" s="516"/>
      <c r="AO133" s="516"/>
      <c r="AP133" s="516"/>
      <c r="AQ133" s="516"/>
      <c r="AR133" s="516"/>
      <c r="AS133" s="517"/>
      <c r="AU133" s="96"/>
      <c r="AV133" s="107"/>
      <c r="AW133" s="99"/>
      <c r="AX133" s="96"/>
      <c r="AY133" s="96"/>
      <c r="AZ133" s="96"/>
      <c r="BA133" s="96"/>
    </row>
    <row r="134" spans="1:53" ht="18" customHeight="1">
      <c r="A134" s="85"/>
      <c r="B134" s="497" t="s">
        <v>7</v>
      </c>
      <c r="C134" s="465"/>
      <c r="D134" s="465"/>
      <c r="E134" s="466"/>
      <c r="F134" s="499" t="str">
        <f ca="1">IF($F$5="","",$F$5)</f>
        <v/>
      </c>
      <c r="G134" s="500"/>
      <c r="H134" s="500"/>
      <c r="I134" s="92"/>
      <c r="J134" s="92"/>
      <c r="K134" s="92"/>
      <c r="L134" s="503" t="str">
        <f ca="1">$L$5</f>
        <v>□身介有</v>
      </c>
      <c r="M134" s="504"/>
      <c r="N134" s="504"/>
      <c r="O134" s="504"/>
      <c r="P134" s="504"/>
      <c r="Q134" s="504" t="str">
        <f ca="1">$Q$5</f>
        <v>□施設等利用型</v>
      </c>
      <c r="R134" s="504"/>
      <c r="S134" s="504"/>
      <c r="T134" s="504"/>
      <c r="U134" s="504"/>
      <c r="V134" s="504"/>
      <c r="W134" s="505"/>
      <c r="X134" s="497" t="s">
        <v>8</v>
      </c>
      <c r="Y134" s="506"/>
      <c r="Z134" s="506"/>
      <c r="AA134" s="507"/>
      <c r="AB134" s="500" t="str">
        <f ca="1">IF($AB$5="","",$AB$5)</f>
        <v/>
      </c>
      <c r="AC134" s="500"/>
      <c r="AD134" s="500"/>
      <c r="AE134" s="92"/>
      <c r="AF134" s="92"/>
      <c r="AG134" s="92"/>
      <c r="AH134" s="485" t="s">
        <v>9</v>
      </c>
      <c r="AI134" s="467"/>
      <c r="AJ134" s="467"/>
      <c r="AK134" s="467"/>
      <c r="AL134" s="467"/>
      <c r="AM134" s="467"/>
      <c r="AN134" s="467"/>
      <c r="AO134" s="467"/>
      <c r="AP134" s="467"/>
      <c r="AQ134" s="467"/>
      <c r="AR134" s="467"/>
      <c r="AS134" s="468"/>
      <c r="AU134" s="96"/>
      <c r="AV134" s="107"/>
      <c r="AW134" s="99"/>
      <c r="AX134" s="96"/>
      <c r="AY134" s="96"/>
      <c r="AZ134" s="96"/>
      <c r="BA134" s="96"/>
    </row>
    <row r="135" spans="1:53" ht="18" customHeight="1">
      <c r="A135" s="85"/>
      <c r="B135" s="498"/>
      <c r="C135" s="486"/>
      <c r="D135" s="486"/>
      <c r="E135" s="487"/>
      <c r="F135" s="501"/>
      <c r="G135" s="502"/>
      <c r="H135" s="502"/>
      <c r="I135" s="486" t="s">
        <v>10</v>
      </c>
      <c r="J135" s="486"/>
      <c r="K135" s="487"/>
      <c r="L135" s="488" t="str">
        <f ca="1">$L$6</f>
        <v>□身介無</v>
      </c>
      <c r="M135" s="489"/>
      <c r="N135" s="489"/>
      <c r="O135" s="489"/>
      <c r="P135" s="489"/>
      <c r="Q135" s="489" t="str">
        <f ca="1">$Q$6</f>
        <v>□大学修学支援型</v>
      </c>
      <c r="R135" s="489"/>
      <c r="S135" s="489"/>
      <c r="T135" s="489"/>
      <c r="U135" s="489"/>
      <c r="V135" s="489"/>
      <c r="W135" s="490"/>
      <c r="X135" s="491"/>
      <c r="Y135" s="492"/>
      <c r="Z135" s="492"/>
      <c r="AA135" s="493"/>
      <c r="AB135" s="502"/>
      <c r="AC135" s="502"/>
      <c r="AD135" s="502"/>
      <c r="AE135" s="486" t="s">
        <v>10</v>
      </c>
      <c r="AF135" s="486"/>
      <c r="AG135" s="487"/>
      <c r="AH135" s="455" t="str">
        <f>IF($AH$6="","",$AH$6)</f>
        <v/>
      </c>
      <c r="AI135" s="456"/>
      <c r="AJ135" s="456"/>
      <c r="AK135" s="456"/>
      <c r="AL135" s="456"/>
      <c r="AM135" s="456"/>
      <c r="AN135" s="456"/>
      <c r="AO135" s="456"/>
      <c r="AP135" s="456"/>
      <c r="AQ135" s="456"/>
      <c r="AR135" s="456"/>
      <c r="AS135" s="457"/>
      <c r="AU135" s="96"/>
      <c r="AV135" s="107"/>
      <c r="AW135" s="99"/>
      <c r="AX135" s="96"/>
      <c r="AY135" s="96"/>
      <c r="AZ135" s="96"/>
      <c r="BA135" s="96"/>
    </row>
    <row r="136" spans="1:53" ht="18" customHeight="1">
      <c r="A136" s="85"/>
      <c r="B136" s="494" t="s">
        <v>11</v>
      </c>
      <c r="C136" s="495"/>
      <c r="D136" s="495"/>
      <c r="E136" s="495"/>
      <c r="F136" s="495"/>
      <c r="G136" s="495"/>
      <c r="H136" s="495"/>
      <c r="I136" s="495"/>
      <c r="J136" s="495"/>
      <c r="K136" s="496" t="str">
        <f ca="1">IF($K$7="","",$K$7)</f>
        <v/>
      </c>
      <c r="L136" s="496"/>
      <c r="M136" s="496"/>
      <c r="N136" s="496"/>
      <c r="O136" s="496"/>
      <c r="P136" s="496"/>
      <c r="Q136" s="94" t="s">
        <v>12</v>
      </c>
      <c r="R136" s="485" t="str">
        <f ca="1">$R$7</f>
        <v>□課税世帯</v>
      </c>
      <c r="S136" s="467"/>
      <c r="T136" s="467"/>
      <c r="U136" s="467"/>
      <c r="V136" s="467"/>
      <c r="W136" s="467" t="str">
        <f ca="1">$W$7</f>
        <v>□非課税世帯</v>
      </c>
      <c r="X136" s="467"/>
      <c r="Y136" s="467"/>
      <c r="Z136" s="467"/>
      <c r="AA136" s="467"/>
      <c r="AB136" s="467" t="str">
        <f ca="1">$AB$7</f>
        <v>□生活保護世帯</v>
      </c>
      <c r="AC136" s="467"/>
      <c r="AD136" s="467"/>
      <c r="AE136" s="467"/>
      <c r="AF136" s="467"/>
      <c r="AG136" s="468"/>
      <c r="AH136" s="491"/>
      <c r="AI136" s="492"/>
      <c r="AJ136" s="492"/>
      <c r="AK136" s="492"/>
      <c r="AL136" s="492"/>
      <c r="AM136" s="492"/>
      <c r="AN136" s="492"/>
      <c r="AO136" s="492"/>
      <c r="AP136" s="492"/>
      <c r="AQ136" s="492"/>
      <c r="AR136" s="492"/>
      <c r="AS136" s="493"/>
      <c r="AU136" s="96"/>
      <c r="AV136" s="107"/>
      <c r="AW136" s="99"/>
      <c r="AX136" s="96"/>
      <c r="AY136" s="96"/>
      <c r="AZ136" s="96"/>
      <c r="BA136" s="96"/>
    </row>
    <row r="137" spans="1:53" ht="18" customHeight="1" thickBot="1">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U137" s="96"/>
      <c r="AV137" s="107"/>
      <c r="AW137" s="99"/>
      <c r="AX137" s="96"/>
      <c r="AY137" s="96"/>
      <c r="AZ137" s="96"/>
      <c r="BA137" s="96"/>
    </row>
    <row r="138" spans="1:53" ht="18" customHeight="1">
      <c r="A138" s="85"/>
      <c r="B138" s="469" t="s">
        <v>13</v>
      </c>
      <c r="C138" s="470"/>
      <c r="D138" s="475" t="s">
        <v>14</v>
      </c>
      <c r="E138" s="470"/>
      <c r="F138" s="478" t="s">
        <v>15</v>
      </c>
      <c r="G138" s="475" t="s">
        <v>16</v>
      </c>
      <c r="H138" s="481"/>
      <c r="I138" s="481"/>
      <c r="J138" s="481"/>
      <c r="K138" s="481"/>
      <c r="L138" s="481"/>
      <c r="M138" s="481"/>
      <c r="N138" s="481"/>
      <c r="O138" s="481"/>
      <c r="P138" s="470"/>
      <c r="Q138" s="475" t="s">
        <v>17</v>
      </c>
      <c r="R138" s="481"/>
      <c r="S138" s="481"/>
      <c r="T138" s="481"/>
      <c r="U138" s="481"/>
      <c r="V138" s="481"/>
      <c r="W138" s="481"/>
      <c r="X138" s="481"/>
      <c r="Y138" s="481"/>
      <c r="Z138" s="481"/>
      <c r="AA138" s="481"/>
      <c r="AB138" s="470"/>
      <c r="AC138" s="452" t="s">
        <v>18</v>
      </c>
      <c r="AD138" s="453"/>
      <c r="AE138" s="454"/>
      <c r="AF138" s="452" t="s">
        <v>19</v>
      </c>
      <c r="AG138" s="453"/>
      <c r="AH138" s="453"/>
      <c r="AI138" s="454"/>
      <c r="AJ138" s="452" t="s">
        <v>20</v>
      </c>
      <c r="AK138" s="453"/>
      <c r="AL138" s="453"/>
      <c r="AM138" s="454"/>
      <c r="AN138" s="452" t="s">
        <v>33</v>
      </c>
      <c r="AO138" s="453"/>
      <c r="AP138" s="454"/>
      <c r="AQ138" s="452" t="s">
        <v>34</v>
      </c>
      <c r="AR138" s="453"/>
      <c r="AS138" s="461"/>
      <c r="AU138" s="96"/>
      <c r="AV138" s="107"/>
      <c r="AW138" s="99"/>
      <c r="AX138" s="96"/>
      <c r="AY138" s="96"/>
      <c r="AZ138" s="96"/>
      <c r="BA138" s="96"/>
    </row>
    <row r="139" spans="1:53" ht="18" customHeight="1">
      <c r="A139" s="85"/>
      <c r="B139" s="471"/>
      <c r="C139" s="472"/>
      <c r="D139" s="476"/>
      <c r="E139" s="472"/>
      <c r="F139" s="479"/>
      <c r="G139" s="476"/>
      <c r="H139" s="482"/>
      <c r="I139" s="482"/>
      <c r="J139" s="482"/>
      <c r="K139" s="482"/>
      <c r="L139" s="482"/>
      <c r="M139" s="482"/>
      <c r="N139" s="482"/>
      <c r="O139" s="482"/>
      <c r="P139" s="472"/>
      <c r="Q139" s="464" t="s">
        <v>21</v>
      </c>
      <c r="R139" s="465"/>
      <c r="S139" s="466"/>
      <c r="T139" s="464" t="s">
        <v>22</v>
      </c>
      <c r="U139" s="465"/>
      <c r="V139" s="466"/>
      <c r="W139" s="464" t="s">
        <v>72</v>
      </c>
      <c r="X139" s="465"/>
      <c r="Y139" s="466"/>
      <c r="Z139" s="464" t="s">
        <v>23</v>
      </c>
      <c r="AA139" s="465"/>
      <c r="AB139" s="466"/>
      <c r="AC139" s="455"/>
      <c r="AD139" s="456"/>
      <c r="AE139" s="457"/>
      <c r="AF139" s="455"/>
      <c r="AG139" s="456"/>
      <c r="AH139" s="456"/>
      <c r="AI139" s="457"/>
      <c r="AJ139" s="455"/>
      <c r="AK139" s="456"/>
      <c r="AL139" s="456"/>
      <c r="AM139" s="457"/>
      <c r="AN139" s="455"/>
      <c r="AO139" s="456"/>
      <c r="AP139" s="457"/>
      <c r="AQ139" s="455"/>
      <c r="AR139" s="456"/>
      <c r="AS139" s="462"/>
      <c r="AU139" s="96"/>
      <c r="AV139" s="107"/>
      <c r="AW139" s="99"/>
      <c r="AX139" s="96"/>
      <c r="AY139" s="96"/>
      <c r="AZ139" s="96"/>
      <c r="BA139" s="96"/>
    </row>
    <row r="140" spans="1:53" ht="18" customHeight="1" thickBot="1">
      <c r="A140" s="85"/>
      <c r="B140" s="473"/>
      <c r="C140" s="474"/>
      <c r="D140" s="477"/>
      <c r="E140" s="474"/>
      <c r="F140" s="480"/>
      <c r="G140" s="483" t="s">
        <v>24</v>
      </c>
      <c r="H140" s="484"/>
      <c r="I140" s="484"/>
      <c r="J140" s="484" t="s">
        <v>25</v>
      </c>
      <c r="K140" s="484"/>
      <c r="L140" s="484"/>
      <c r="M140" s="484"/>
      <c r="N140" s="484" t="s">
        <v>26</v>
      </c>
      <c r="O140" s="484"/>
      <c r="P140" s="508"/>
      <c r="Q140" s="477" t="s">
        <v>73</v>
      </c>
      <c r="R140" s="509"/>
      <c r="S140" s="474"/>
      <c r="T140" s="477" t="s">
        <v>27</v>
      </c>
      <c r="U140" s="509"/>
      <c r="V140" s="474"/>
      <c r="W140" s="477" t="s">
        <v>28</v>
      </c>
      <c r="X140" s="509"/>
      <c r="Y140" s="474"/>
      <c r="Z140" s="477" t="s">
        <v>28</v>
      </c>
      <c r="AA140" s="509"/>
      <c r="AB140" s="474"/>
      <c r="AC140" s="458"/>
      <c r="AD140" s="459"/>
      <c r="AE140" s="460"/>
      <c r="AF140" s="458"/>
      <c r="AG140" s="459"/>
      <c r="AH140" s="459"/>
      <c r="AI140" s="460"/>
      <c r="AJ140" s="458"/>
      <c r="AK140" s="459"/>
      <c r="AL140" s="459"/>
      <c r="AM140" s="460"/>
      <c r="AN140" s="458"/>
      <c r="AO140" s="459"/>
      <c r="AP140" s="460"/>
      <c r="AQ140" s="458"/>
      <c r="AR140" s="459"/>
      <c r="AS140" s="463"/>
      <c r="AU140" s="126" t="s">
        <v>99</v>
      </c>
      <c r="AV140" s="126" t="s">
        <v>106</v>
      </c>
      <c r="AW140" s="125" t="s">
        <v>105</v>
      </c>
      <c r="AX140" s="126" t="s">
        <v>101</v>
      </c>
      <c r="AY140" s="126" t="s">
        <v>103</v>
      </c>
      <c r="AZ140" s="126" t="s">
        <v>271</v>
      </c>
      <c r="BA140" s="126" t="s">
        <v>275</v>
      </c>
    </row>
    <row r="141" spans="1:53" ht="19.5" customHeight="1">
      <c r="B141" s="440"/>
      <c r="C141" s="441"/>
      <c r="D141" s="444" t="str">
        <f>IFERROR(IF(B141="","",MID("日月火水木金土",WEEKDAY(AW141),1)),"")</f>
        <v/>
      </c>
      <c r="E141" s="445"/>
      <c r="F141" s="441"/>
      <c r="G141" s="448"/>
      <c r="H141" s="449"/>
      <c r="I141" s="449"/>
      <c r="J141" s="449"/>
      <c r="K141" s="449"/>
      <c r="L141" s="449"/>
      <c r="M141" s="450"/>
      <c r="N141" s="449"/>
      <c r="O141" s="449"/>
      <c r="P141" s="451"/>
      <c r="Q141" s="431"/>
      <c r="R141" s="432"/>
      <c r="S141" s="433"/>
      <c r="T141" s="431"/>
      <c r="U141" s="432"/>
      <c r="V141" s="433"/>
      <c r="W141" s="431"/>
      <c r="X141" s="432"/>
      <c r="Y141" s="433"/>
      <c r="Z141" s="434" t="str">
        <f>IF(OR(Q141="",T141=""),"",T141-Q141-W141)</f>
        <v/>
      </c>
      <c r="AA141" s="435"/>
      <c r="AB141" s="436"/>
      <c r="AC141" s="437" t="str">
        <f>IF(Z141="","",IF(F141=2,0.5,ROUNDUP((HOUR(Z141)*60+MINUTE(Z141))/30,0)/2))</f>
        <v/>
      </c>
      <c r="AD141" s="438"/>
      <c r="AE141" s="439"/>
      <c r="AF141" s="415" t="str">
        <f ca="1">IFERROR(IF(OR(B141="",F141="",Q141="",T141="",$BB$5="",$BC$5=""),"",INDEX(サービス費!F:F,MATCH(AY141,サービス費!D:D,0))),"")</f>
        <v/>
      </c>
      <c r="AG141" s="416"/>
      <c r="AH141" s="416"/>
      <c r="AI141" s="417"/>
      <c r="AJ141" s="415" t="str">
        <f ca="1">IFERROR(IF(OR($K$7="",AF141=""),"",IF($BC$5=1,AF141*0.1,0)),"")</f>
        <v/>
      </c>
      <c r="AK141" s="416"/>
      <c r="AL141" s="416"/>
      <c r="AM141" s="417"/>
      <c r="AN141" s="418"/>
      <c r="AO141" s="419"/>
      <c r="AP141" s="420"/>
      <c r="AQ141" s="424"/>
      <c r="AR141" s="425"/>
      <c r="AS141" s="426"/>
      <c r="AU141" s="409">
        <v>46</v>
      </c>
      <c r="AV141" s="409" t="str">
        <f ca="1">TEXT($AV$2,"000")&amp;TEXT(AU141,"00")</f>
        <v>00346</v>
      </c>
      <c r="AW141" s="430" t="str">
        <f>IFERROR(IF(B141="","",DATEVALUE(利用者情報!$G$3&amp;利用者情報!$I$3&amp;利用者情報!$J$3&amp;利用者情報!$K$3&amp;B141&amp;"日")),"")</f>
        <v/>
      </c>
      <c r="AX141" s="408" t="str">
        <f>IF(F141="","",IF(F141=2,20,IF(F141=3,30,F141&amp;$BB$5)))</f>
        <v/>
      </c>
      <c r="AY141" s="409" t="str">
        <f>IF(AC141="","",AX141&amp;AC141)</f>
        <v/>
      </c>
      <c r="AZ141" s="409" t="str">
        <f>IFERROR(IF(AY141="","",INDEX(サービス費!E:E,MATCH(AY141,サービス費!D:D,0))),"")</f>
        <v/>
      </c>
      <c r="BA141" s="408" t="str">
        <f>IF(OR(G141="その他",N141="その他",I142="その他（右欄に詳細を記載）",W141&gt;0,AND(AC141&gt;=8,AC141&lt;=24)),1,"")</f>
        <v/>
      </c>
    </row>
    <row r="142" spans="1:53" ht="19.5" customHeight="1" thickBot="1">
      <c r="B142" s="442"/>
      <c r="C142" s="443"/>
      <c r="D142" s="446"/>
      <c r="E142" s="447"/>
      <c r="F142" s="443"/>
      <c r="G142" s="410" t="s">
        <v>115</v>
      </c>
      <c r="H142" s="404"/>
      <c r="I142" s="411"/>
      <c r="J142" s="411"/>
      <c r="K142" s="411"/>
      <c r="L142" s="411"/>
      <c r="M142" s="411"/>
      <c r="N142" s="411"/>
      <c r="O142" s="411"/>
      <c r="P142" s="412"/>
      <c r="Q142" s="410" t="s">
        <v>118</v>
      </c>
      <c r="R142" s="404"/>
      <c r="S142" s="404"/>
      <c r="T142" s="404"/>
      <c r="U142" s="404"/>
      <c r="V142" s="404"/>
      <c r="W142" s="404"/>
      <c r="X142" s="404"/>
      <c r="Y142" s="404"/>
      <c r="Z142" s="413"/>
      <c r="AA142" s="413"/>
      <c r="AB142" s="413"/>
      <c r="AC142" s="413"/>
      <c r="AD142" s="413"/>
      <c r="AE142" s="413"/>
      <c r="AF142" s="413"/>
      <c r="AG142" s="413"/>
      <c r="AH142" s="413"/>
      <c r="AI142" s="413"/>
      <c r="AJ142" s="413"/>
      <c r="AK142" s="413"/>
      <c r="AL142" s="413"/>
      <c r="AM142" s="414"/>
      <c r="AN142" s="421"/>
      <c r="AO142" s="422"/>
      <c r="AP142" s="423"/>
      <c r="AQ142" s="427"/>
      <c r="AR142" s="428"/>
      <c r="AS142" s="429"/>
      <c r="AU142" s="409"/>
      <c r="AV142" s="409"/>
      <c r="AW142" s="430"/>
      <c r="AX142" s="408"/>
      <c r="AY142" s="409"/>
      <c r="AZ142" s="409"/>
      <c r="BA142" s="408"/>
    </row>
    <row r="143" spans="1:53" ht="19.5" customHeight="1">
      <c r="B143" s="440"/>
      <c r="C143" s="441"/>
      <c r="D143" s="444" t="str">
        <f>IFERROR(IF(B143="","",MID("日月火水木金土",WEEKDAY(AW143),1)),"")</f>
        <v/>
      </c>
      <c r="E143" s="445"/>
      <c r="F143" s="441"/>
      <c r="G143" s="448"/>
      <c r="H143" s="449"/>
      <c r="I143" s="449"/>
      <c r="J143" s="449"/>
      <c r="K143" s="449"/>
      <c r="L143" s="449"/>
      <c r="M143" s="450"/>
      <c r="N143" s="449"/>
      <c r="O143" s="449"/>
      <c r="P143" s="451"/>
      <c r="Q143" s="431"/>
      <c r="R143" s="432"/>
      <c r="S143" s="433"/>
      <c r="T143" s="431"/>
      <c r="U143" s="432"/>
      <c r="V143" s="433"/>
      <c r="W143" s="431"/>
      <c r="X143" s="432"/>
      <c r="Y143" s="433"/>
      <c r="Z143" s="434" t="str">
        <f>IF(OR(Q143="",T143=""),"",T143-Q143-W143)</f>
        <v/>
      </c>
      <c r="AA143" s="435"/>
      <c r="AB143" s="436"/>
      <c r="AC143" s="437" t="str">
        <f>IF(Z143="","",IF(F143=2,0.5,ROUNDUP((HOUR(Z143)*60+MINUTE(Z143))/30,0)/2))</f>
        <v/>
      </c>
      <c r="AD143" s="438"/>
      <c r="AE143" s="439"/>
      <c r="AF143" s="415" t="str">
        <f ca="1">IFERROR(IF(OR(B143="",F143="",Q143="",T143="",$BB$5="",$BC$5=""),"",INDEX(サービス費!F:F,MATCH(AY143,サービス費!D:D,0))),"")</f>
        <v/>
      </c>
      <c r="AG143" s="416"/>
      <c r="AH143" s="416"/>
      <c r="AI143" s="417"/>
      <c r="AJ143" s="415" t="str">
        <f ca="1">IFERROR(IF(OR($K$7="",AF143=""),"",IF($BC$5=1,AF143*0.1,0)),"")</f>
        <v/>
      </c>
      <c r="AK143" s="416"/>
      <c r="AL143" s="416"/>
      <c r="AM143" s="417"/>
      <c r="AN143" s="418"/>
      <c r="AO143" s="419"/>
      <c r="AP143" s="420"/>
      <c r="AQ143" s="424"/>
      <c r="AR143" s="425"/>
      <c r="AS143" s="426"/>
      <c r="AU143" s="409">
        <v>47</v>
      </c>
      <c r="AV143" s="409" t="str">
        <f t="shared" ref="AV143" ca="1" si="83">TEXT($AV$2,"000")&amp;TEXT(AU143,"00")</f>
        <v>00347</v>
      </c>
      <c r="AW143" s="430" t="str">
        <f>IFERROR(IF(B143="","",DATEVALUE(利用者情報!$G$3&amp;利用者情報!$I$3&amp;利用者情報!$J$3&amp;利用者情報!$K$3&amp;B143&amp;"日")),"")</f>
        <v/>
      </c>
      <c r="AX143" s="408" t="str">
        <f>IF(F143="","",IF(F143=2,20,IF(F143=3,30,F143&amp;$BB$5)))</f>
        <v/>
      </c>
      <c r="AY143" s="409" t="str">
        <f>IF(AC143="","",AX143&amp;AC143)</f>
        <v/>
      </c>
      <c r="AZ143" s="409" t="str">
        <f>IFERROR(IF(AY143="","",INDEX(サービス費!E:E,MATCH(AY143,サービス費!D:D,0))),"")</f>
        <v/>
      </c>
      <c r="BA143" s="408" t="str">
        <f t="shared" ref="BA143" si="84">IF(OR(G143="その他",N143="その他",I144="その他（右欄に詳細を記載）",W143&gt;0,AND(AC143&gt;=8,AC143&lt;=24)),1,"")</f>
        <v/>
      </c>
    </row>
    <row r="144" spans="1:53" ht="19.5" customHeight="1" thickBot="1">
      <c r="B144" s="442"/>
      <c r="C144" s="443"/>
      <c r="D144" s="446"/>
      <c r="E144" s="447"/>
      <c r="F144" s="443"/>
      <c r="G144" s="410" t="s">
        <v>115</v>
      </c>
      <c r="H144" s="404"/>
      <c r="I144" s="411"/>
      <c r="J144" s="411"/>
      <c r="K144" s="411"/>
      <c r="L144" s="411"/>
      <c r="M144" s="411"/>
      <c r="N144" s="411"/>
      <c r="O144" s="411"/>
      <c r="P144" s="412"/>
      <c r="Q144" s="410" t="s">
        <v>118</v>
      </c>
      <c r="R144" s="404"/>
      <c r="S144" s="404"/>
      <c r="T144" s="404"/>
      <c r="U144" s="404"/>
      <c r="V144" s="404"/>
      <c r="W144" s="404"/>
      <c r="X144" s="404"/>
      <c r="Y144" s="404"/>
      <c r="Z144" s="413"/>
      <c r="AA144" s="413"/>
      <c r="AB144" s="413"/>
      <c r="AC144" s="413"/>
      <c r="AD144" s="413"/>
      <c r="AE144" s="413"/>
      <c r="AF144" s="413"/>
      <c r="AG144" s="413"/>
      <c r="AH144" s="413"/>
      <c r="AI144" s="413"/>
      <c r="AJ144" s="413"/>
      <c r="AK144" s="413"/>
      <c r="AL144" s="413"/>
      <c r="AM144" s="414"/>
      <c r="AN144" s="421"/>
      <c r="AO144" s="422"/>
      <c r="AP144" s="423"/>
      <c r="AQ144" s="427"/>
      <c r="AR144" s="428"/>
      <c r="AS144" s="429"/>
      <c r="AU144" s="409"/>
      <c r="AV144" s="409"/>
      <c r="AW144" s="430"/>
      <c r="AX144" s="408"/>
      <c r="AY144" s="409"/>
      <c r="AZ144" s="409"/>
      <c r="BA144" s="408"/>
    </row>
    <row r="145" spans="2:53" ht="19.5" customHeight="1">
      <c r="B145" s="440"/>
      <c r="C145" s="441"/>
      <c r="D145" s="444" t="str">
        <f>IFERROR(IF(B145="","",MID("日月火水木金土",WEEKDAY(AW145),1)),"")</f>
        <v/>
      </c>
      <c r="E145" s="445"/>
      <c r="F145" s="441"/>
      <c r="G145" s="448"/>
      <c r="H145" s="449"/>
      <c r="I145" s="449"/>
      <c r="J145" s="449"/>
      <c r="K145" s="449"/>
      <c r="L145" s="449"/>
      <c r="M145" s="450"/>
      <c r="N145" s="449"/>
      <c r="O145" s="449"/>
      <c r="P145" s="451"/>
      <c r="Q145" s="431"/>
      <c r="R145" s="432"/>
      <c r="S145" s="433"/>
      <c r="T145" s="431"/>
      <c r="U145" s="432"/>
      <c r="V145" s="433"/>
      <c r="W145" s="431"/>
      <c r="X145" s="432"/>
      <c r="Y145" s="433"/>
      <c r="Z145" s="434" t="str">
        <f>IF(OR(Q145="",T145=""),"",T145-Q145-W145)</f>
        <v/>
      </c>
      <c r="AA145" s="435"/>
      <c r="AB145" s="436"/>
      <c r="AC145" s="437" t="str">
        <f>IF(Z145="","",IF(F145=2,0.5,ROUNDUP((HOUR(Z145)*60+MINUTE(Z145))/30,0)/2))</f>
        <v/>
      </c>
      <c r="AD145" s="438"/>
      <c r="AE145" s="439"/>
      <c r="AF145" s="415" t="str">
        <f ca="1">IFERROR(IF(OR(B145="",F145="",Q145="",T145="",$BB$5="",$BC$5=""),"",INDEX(サービス費!F:F,MATCH(AY145,サービス費!D:D,0))),"")</f>
        <v/>
      </c>
      <c r="AG145" s="416"/>
      <c r="AH145" s="416"/>
      <c r="AI145" s="417"/>
      <c r="AJ145" s="415" t="str">
        <f ca="1">IFERROR(IF(OR($K$7="",AF145=""),"",IF($BC$5=1,AF145*0.1,0)),"")</f>
        <v/>
      </c>
      <c r="AK145" s="416"/>
      <c r="AL145" s="416"/>
      <c r="AM145" s="417"/>
      <c r="AN145" s="418"/>
      <c r="AO145" s="419"/>
      <c r="AP145" s="420"/>
      <c r="AQ145" s="424"/>
      <c r="AR145" s="425"/>
      <c r="AS145" s="426"/>
      <c r="AU145" s="409">
        <v>48</v>
      </c>
      <c r="AV145" s="409" t="str">
        <f t="shared" ref="AV145" ca="1" si="85">TEXT($AV$2,"000")&amp;TEXT(AU145,"00")</f>
        <v>00348</v>
      </c>
      <c r="AW145" s="430" t="str">
        <f>IFERROR(IF(B145="","",DATEVALUE(利用者情報!$G$3&amp;利用者情報!$I$3&amp;利用者情報!$J$3&amp;利用者情報!$K$3&amp;B145&amp;"日")),"")</f>
        <v/>
      </c>
      <c r="AX145" s="408" t="str">
        <f>IF(F145="","",IF(F145=2,20,IF(F145=3,30,F145&amp;$BB$5)))</f>
        <v/>
      </c>
      <c r="AY145" s="409" t="str">
        <f>IF(AC145="","",AX145&amp;AC145)</f>
        <v/>
      </c>
      <c r="AZ145" s="409" t="str">
        <f>IFERROR(IF(AY145="","",INDEX(サービス費!E:E,MATCH(AY145,サービス費!D:D,0))),"")</f>
        <v/>
      </c>
      <c r="BA145" s="408" t="str">
        <f t="shared" ref="BA145" si="86">IF(OR(G145="その他",N145="その他",I146="その他（右欄に詳細を記載）",W145&gt;0,AND(AC145&gt;=8,AC145&lt;=24)),1,"")</f>
        <v/>
      </c>
    </row>
    <row r="146" spans="2:53" ht="19.5" customHeight="1" thickBot="1">
      <c r="B146" s="442"/>
      <c r="C146" s="443"/>
      <c r="D146" s="446"/>
      <c r="E146" s="447"/>
      <c r="F146" s="443"/>
      <c r="G146" s="410" t="s">
        <v>115</v>
      </c>
      <c r="H146" s="404"/>
      <c r="I146" s="411"/>
      <c r="J146" s="411"/>
      <c r="K146" s="411"/>
      <c r="L146" s="411"/>
      <c r="M146" s="411"/>
      <c r="N146" s="411"/>
      <c r="O146" s="411"/>
      <c r="P146" s="412"/>
      <c r="Q146" s="410" t="s">
        <v>118</v>
      </c>
      <c r="R146" s="404"/>
      <c r="S146" s="404"/>
      <c r="T146" s="404"/>
      <c r="U146" s="404"/>
      <c r="V146" s="404"/>
      <c r="W146" s="404"/>
      <c r="X146" s="404"/>
      <c r="Y146" s="404"/>
      <c r="Z146" s="413"/>
      <c r="AA146" s="413"/>
      <c r="AB146" s="413"/>
      <c r="AC146" s="413"/>
      <c r="AD146" s="413"/>
      <c r="AE146" s="413"/>
      <c r="AF146" s="413"/>
      <c r="AG146" s="413"/>
      <c r="AH146" s="413"/>
      <c r="AI146" s="413"/>
      <c r="AJ146" s="413"/>
      <c r="AK146" s="413"/>
      <c r="AL146" s="413"/>
      <c r="AM146" s="414"/>
      <c r="AN146" s="421"/>
      <c r="AO146" s="422"/>
      <c r="AP146" s="423"/>
      <c r="AQ146" s="427"/>
      <c r="AR146" s="428"/>
      <c r="AS146" s="429"/>
      <c r="AU146" s="409"/>
      <c r="AV146" s="409"/>
      <c r="AW146" s="430"/>
      <c r="AX146" s="408"/>
      <c r="AY146" s="409"/>
      <c r="AZ146" s="409"/>
      <c r="BA146" s="408"/>
    </row>
    <row r="147" spans="2:53" ht="19.5" customHeight="1">
      <c r="B147" s="440"/>
      <c r="C147" s="441"/>
      <c r="D147" s="444" t="str">
        <f>IFERROR(IF(B147="","",MID("日月火水木金土",WEEKDAY(AW147),1)),"")</f>
        <v/>
      </c>
      <c r="E147" s="445"/>
      <c r="F147" s="441"/>
      <c r="G147" s="448"/>
      <c r="H147" s="449"/>
      <c r="I147" s="449"/>
      <c r="J147" s="449"/>
      <c r="K147" s="449"/>
      <c r="L147" s="449"/>
      <c r="M147" s="450"/>
      <c r="N147" s="449"/>
      <c r="O147" s="449"/>
      <c r="P147" s="451"/>
      <c r="Q147" s="431"/>
      <c r="R147" s="432"/>
      <c r="S147" s="433"/>
      <c r="T147" s="431"/>
      <c r="U147" s="432"/>
      <c r="V147" s="433"/>
      <c r="W147" s="431"/>
      <c r="X147" s="432"/>
      <c r="Y147" s="433"/>
      <c r="Z147" s="434" t="str">
        <f>IF(OR(Q147="",T147=""),"",T147-Q147-W147)</f>
        <v/>
      </c>
      <c r="AA147" s="435"/>
      <c r="AB147" s="436"/>
      <c r="AC147" s="437" t="str">
        <f>IF(Z147="","",IF(F147=2,0.5,ROUNDUP((HOUR(Z147)*60+MINUTE(Z147))/30,0)/2))</f>
        <v/>
      </c>
      <c r="AD147" s="438"/>
      <c r="AE147" s="439"/>
      <c r="AF147" s="415" t="str">
        <f ca="1">IFERROR(IF(OR(B147="",F147="",Q147="",T147="",$BB$5="",$BC$5=""),"",INDEX(サービス費!F:F,MATCH(AY147,サービス費!D:D,0))),"")</f>
        <v/>
      </c>
      <c r="AG147" s="416"/>
      <c r="AH147" s="416"/>
      <c r="AI147" s="417"/>
      <c r="AJ147" s="415" t="str">
        <f ca="1">IFERROR(IF(OR($K$7="",AF147=""),"",IF($BC$5=1,AF147*0.1,0)),"")</f>
        <v/>
      </c>
      <c r="AK147" s="416"/>
      <c r="AL147" s="416"/>
      <c r="AM147" s="417"/>
      <c r="AN147" s="418"/>
      <c r="AO147" s="419"/>
      <c r="AP147" s="420"/>
      <c r="AQ147" s="424"/>
      <c r="AR147" s="425"/>
      <c r="AS147" s="426"/>
      <c r="AU147" s="409">
        <v>49</v>
      </c>
      <c r="AV147" s="409" t="str">
        <f t="shared" ref="AV147" ca="1" si="87">TEXT($AV$2,"000")&amp;TEXT(AU147,"00")</f>
        <v>00349</v>
      </c>
      <c r="AW147" s="430" t="str">
        <f>IFERROR(IF(B147="","",DATEVALUE(利用者情報!$G$3&amp;利用者情報!$I$3&amp;利用者情報!$J$3&amp;利用者情報!$K$3&amp;B147&amp;"日")),"")</f>
        <v/>
      </c>
      <c r="AX147" s="408" t="str">
        <f>IF(F147="","",IF(F147=2,20,IF(F147=3,30,F147&amp;$BB$5)))</f>
        <v/>
      </c>
      <c r="AY147" s="409" t="str">
        <f>IF(AC147="","",AX147&amp;AC147)</f>
        <v/>
      </c>
      <c r="AZ147" s="409" t="str">
        <f>IFERROR(IF(AY147="","",INDEX(サービス費!E:E,MATCH(AY147,サービス費!D:D,0))),"")</f>
        <v/>
      </c>
      <c r="BA147" s="408" t="str">
        <f t="shared" ref="BA147" si="88">IF(OR(G147="その他",N147="その他",I148="その他（右欄に詳細を記載）",W147&gt;0,AND(AC147&gt;=8,AC147&lt;=24)),1,"")</f>
        <v/>
      </c>
    </row>
    <row r="148" spans="2:53" ht="19.5" customHeight="1" thickBot="1">
      <c r="B148" s="442"/>
      <c r="C148" s="443"/>
      <c r="D148" s="446"/>
      <c r="E148" s="447"/>
      <c r="F148" s="443"/>
      <c r="G148" s="410" t="s">
        <v>115</v>
      </c>
      <c r="H148" s="404"/>
      <c r="I148" s="411"/>
      <c r="J148" s="411"/>
      <c r="K148" s="411"/>
      <c r="L148" s="411"/>
      <c r="M148" s="411"/>
      <c r="N148" s="411"/>
      <c r="O148" s="411"/>
      <c r="P148" s="412"/>
      <c r="Q148" s="410" t="s">
        <v>118</v>
      </c>
      <c r="R148" s="404"/>
      <c r="S148" s="404"/>
      <c r="T148" s="404"/>
      <c r="U148" s="404"/>
      <c r="V148" s="404"/>
      <c r="W148" s="404"/>
      <c r="X148" s="404"/>
      <c r="Y148" s="404"/>
      <c r="Z148" s="413"/>
      <c r="AA148" s="413"/>
      <c r="AB148" s="413"/>
      <c r="AC148" s="413"/>
      <c r="AD148" s="413"/>
      <c r="AE148" s="413"/>
      <c r="AF148" s="413"/>
      <c r="AG148" s="413"/>
      <c r="AH148" s="413"/>
      <c r="AI148" s="413"/>
      <c r="AJ148" s="413"/>
      <c r="AK148" s="413"/>
      <c r="AL148" s="413"/>
      <c r="AM148" s="414"/>
      <c r="AN148" s="421"/>
      <c r="AO148" s="422"/>
      <c r="AP148" s="423"/>
      <c r="AQ148" s="427"/>
      <c r="AR148" s="428"/>
      <c r="AS148" s="429"/>
      <c r="AU148" s="409"/>
      <c r="AV148" s="409"/>
      <c r="AW148" s="430"/>
      <c r="AX148" s="408"/>
      <c r="AY148" s="409"/>
      <c r="AZ148" s="409"/>
      <c r="BA148" s="408"/>
    </row>
    <row r="149" spans="2:53" ht="19.5" customHeight="1">
      <c r="B149" s="440"/>
      <c r="C149" s="441"/>
      <c r="D149" s="444" t="str">
        <f>IFERROR(IF(B149="","",MID("日月火水木金土",WEEKDAY(AW149),1)),"")</f>
        <v/>
      </c>
      <c r="E149" s="445"/>
      <c r="F149" s="441"/>
      <c r="G149" s="448"/>
      <c r="H149" s="449"/>
      <c r="I149" s="449"/>
      <c r="J149" s="449"/>
      <c r="K149" s="449"/>
      <c r="L149" s="449"/>
      <c r="M149" s="450"/>
      <c r="N149" s="449"/>
      <c r="O149" s="449"/>
      <c r="P149" s="451"/>
      <c r="Q149" s="431"/>
      <c r="R149" s="432"/>
      <c r="S149" s="433"/>
      <c r="T149" s="431"/>
      <c r="U149" s="432"/>
      <c r="V149" s="433"/>
      <c r="W149" s="431"/>
      <c r="X149" s="432"/>
      <c r="Y149" s="433"/>
      <c r="Z149" s="434" t="str">
        <f>IF(OR(Q149="",T149=""),"",T149-Q149-W149)</f>
        <v/>
      </c>
      <c r="AA149" s="435"/>
      <c r="AB149" s="436"/>
      <c r="AC149" s="437" t="str">
        <f>IF(Z149="","",IF(F149=2,0.5,ROUNDUP((HOUR(Z149)*60+MINUTE(Z149))/30,0)/2))</f>
        <v/>
      </c>
      <c r="AD149" s="438"/>
      <c r="AE149" s="439"/>
      <c r="AF149" s="415" t="str">
        <f ca="1">IFERROR(IF(OR(B149="",F149="",Q149="",T149="",$BB$5="",$BC$5=""),"",INDEX(サービス費!F:F,MATCH(AY149,サービス費!D:D,0))),"")</f>
        <v/>
      </c>
      <c r="AG149" s="416"/>
      <c r="AH149" s="416"/>
      <c r="AI149" s="417"/>
      <c r="AJ149" s="415" t="str">
        <f ca="1">IFERROR(IF(OR($K$7="",AF149=""),"",IF($BC$5=1,AF149*0.1,0)),"")</f>
        <v/>
      </c>
      <c r="AK149" s="416"/>
      <c r="AL149" s="416"/>
      <c r="AM149" s="417"/>
      <c r="AN149" s="418"/>
      <c r="AO149" s="419"/>
      <c r="AP149" s="420"/>
      <c r="AQ149" s="424"/>
      <c r="AR149" s="425"/>
      <c r="AS149" s="426"/>
      <c r="AU149" s="409">
        <v>50</v>
      </c>
      <c r="AV149" s="409" t="str">
        <f t="shared" ref="AV149" ca="1" si="89">TEXT($AV$2,"000")&amp;TEXT(AU149,"00")</f>
        <v>00350</v>
      </c>
      <c r="AW149" s="430" t="str">
        <f>IFERROR(IF(B149="","",DATEVALUE(利用者情報!$G$3&amp;利用者情報!$I$3&amp;利用者情報!$J$3&amp;利用者情報!$K$3&amp;B149&amp;"日")),"")</f>
        <v/>
      </c>
      <c r="AX149" s="408" t="str">
        <f>IF(F149="","",IF(F149=2,20,IF(F149=3,30,F149&amp;$BB$5)))</f>
        <v/>
      </c>
      <c r="AY149" s="409" t="str">
        <f>IF(AC149="","",AX149&amp;AC149)</f>
        <v/>
      </c>
      <c r="AZ149" s="409" t="str">
        <f>IFERROR(IF(AY149="","",INDEX(サービス費!E:E,MATCH(AY149,サービス費!D:D,0))),"")</f>
        <v/>
      </c>
      <c r="BA149" s="408" t="str">
        <f t="shared" ref="BA149" si="90">IF(OR(G149="その他",N149="その他",I150="その他（右欄に詳細を記載）",W149&gt;0,AND(AC149&gt;=8,AC149&lt;=24)),1,"")</f>
        <v/>
      </c>
    </row>
    <row r="150" spans="2:53" ht="19.5" customHeight="1" thickBot="1">
      <c r="B150" s="442"/>
      <c r="C150" s="443"/>
      <c r="D150" s="446"/>
      <c r="E150" s="447"/>
      <c r="F150" s="443"/>
      <c r="G150" s="410" t="s">
        <v>115</v>
      </c>
      <c r="H150" s="404"/>
      <c r="I150" s="411"/>
      <c r="J150" s="411"/>
      <c r="K150" s="411"/>
      <c r="L150" s="411"/>
      <c r="M150" s="411"/>
      <c r="N150" s="411"/>
      <c r="O150" s="411"/>
      <c r="P150" s="412"/>
      <c r="Q150" s="410" t="s">
        <v>118</v>
      </c>
      <c r="R150" s="404"/>
      <c r="S150" s="404"/>
      <c r="T150" s="404"/>
      <c r="U150" s="404"/>
      <c r="V150" s="404"/>
      <c r="W150" s="404"/>
      <c r="X150" s="404"/>
      <c r="Y150" s="404"/>
      <c r="Z150" s="413"/>
      <c r="AA150" s="413"/>
      <c r="AB150" s="413"/>
      <c r="AC150" s="413"/>
      <c r="AD150" s="413"/>
      <c r="AE150" s="413"/>
      <c r="AF150" s="413"/>
      <c r="AG150" s="413"/>
      <c r="AH150" s="413"/>
      <c r="AI150" s="413"/>
      <c r="AJ150" s="413"/>
      <c r="AK150" s="413"/>
      <c r="AL150" s="413"/>
      <c r="AM150" s="414"/>
      <c r="AN150" s="421"/>
      <c r="AO150" s="422"/>
      <c r="AP150" s="423"/>
      <c r="AQ150" s="427"/>
      <c r="AR150" s="428"/>
      <c r="AS150" s="429"/>
      <c r="AU150" s="409"/>
      <c r="AV150" s="409"/>
      <c r="AW150" s="430"/>
      <c r="AX150" s="408"/>
      <c r="AY150" s="409"/>
      <c r="AZ150" s="409"/>
      <c r="BA150" s="408"/>
    </row>
    <row r="151" spans="2:53" ht="19.5" customHeight="1">
      <c r="B151" s="440"/>
      <c r="C151" s="441"/>
      <c r="D151" s="444" t="str">
        <f>IFERROR(IF(B151="","",MID("日月火水木金土",WEEKDAY(AW151),1)),"")</f>
        <v/>
      </c>
      <c r="E151" s="445"/>
      <c r="F151" s="441"/>
      <c r="G151" s="448"/>
      <c r="H151" s="449"/>
      <c r="I151" s="449"/>
      <c r="J151" s="449"/>
      <c r="K151" s="449"/>
      <c r="L151" s="449"/>
      <c r="M151" s="450"/>
      <c r="N151" s="449"/>
      <c r="O151" s="449"/>
      <c r="P151" s="451"/>
      <c r="Q151" s="431"/>
      <c r="R151" s="432"/>
      <c r="S151" s="433"/>
      <c r="T151" s="431"/>
      <c r="U151" s="432"/>
      <c r="V151" s="433"/>
      <c r="W151" s="431"/>
      <c r="X151" s="432"/>
      <c r="Y151" s="433"/>
      <c r="Z151" s="434" t="str">
        <f>IF(OR(Q151="",T151=""),"",T151-Q151-W151)</f>
        <v/>
      </c>
      <c r="AA151" s="435"/>
      <c r="AB151" s="436"/>
      <c r="AC151" s="437" t="str">
        <f>IF(Z151="","",IF(F151=2,0.5,ROUNDUP((HOUR(Z151)*60+MINUTE(Z151))/30,0)/2))</f>
        <v/>
      </c>
      <c r="AD151" s="438"/>
      <c r="AE151" s="439"/>
      <c r="AF151" s="415" t="str">
        <f ca="1">IFERROR(IF(OR(B151="",F151="",Q151="",T151="",$BB$5="",$BC$5=""),"",INDEX(サービス費!F:F,MATCH(AY151,サービス費!D:D,0))),"")</f>
        <v/>
      </c>
      <c r="AG151" s="416"/>
      <c r="AH151" s="416"/>
      <c r="AI151" s="417"/>
      <c r="AJ151" s="415" t="str">
        <f ca="1">IFERROR(IF(OR($K$7="",AF151=""),"",IF($BC$5=1,AF151*0.1,0)),"")</f>
        <v/>
      </c>
      <c r="AK151" s="416"/>
      <c r="AL151" s="416"/>
      <c r="AM151" s="417"/>
      <c r="AN151" s="418"/>
      <c r="AO151" s="419"/>
      <c r="AP151" s="420"/>
      <c r="AQ151" s="424"/>
      <c r="AR151" s="425"/>
      <c r="AS151" s="426"/>
      <c r="AU151" s="409">
        <v>51</v>
      </c>
      <c r="AV151" s="409" t="str">
        <f t="shared" ref="AV151" ca="1" si="91">TEXT($AV$2,"000")&amp;TEXT(AU151,"00")</f>
        <v>00351</v>
      </c>
      <c r="AW151" s="430" t="str">
        <f>IFERROR(IF(B151="","",DATEVALUE(利用者情報!$G$3&amp;利用者情報!$I$3&amp;利用者情報!$J$3&amp;利用者情報!$K$3&amp;B151&amp;"日")),"")</f>
        <v/>
      </c>
      <c r="AX151" s="408" t="str">
        <f>IF(F151="","",IF(F151=2,20,IF(F151=3,30,F151&amp;$BB$5)))</f>
        <v/>
      </c>
      <c r="AY151" s="409" t="str">
        <f>IF(AC151="","",AX151&amp;AC151)</f>
        <v/>
      </c>
      <c r="AZ151" s="409" t="str">
        <f>IFERROR(IF(AY151="","",INDEX(サービス費!E:E,MATCH(AY151,サービス費!D:D,0))),"")</f>
        <v/>
      </c>
      <c r="BA151" s="408" t="str">
        <f t="shared" ref="BA151" si="92">IF(OR(G151="その他",N151="その他",I152="その他（右欄に詳細を記載）",W151&gt;0,AND(AC151&gt;=8,AC151&lt;=24)),1,"")</f>
        <v/>
      </c>
    </row>
    <row r="152" spans="2:53" ht="19.5" customHeight="1" thickBot="1">
      <c r="B152" s="442"/>
      <c r="C152" s="443"/>
      <c r="D152" s="446"/>
      <c r="E152" s="447"/>
      <c r="F152" s="443"/>
      <c r="G152" s="410" t="s">
        <v>115</v>
      </c>
      <c r="H152" s="404"/>
      <c r="I152" s="411"/>
      <c r="J152" s="411"/>
      <c r="K152" s="411"/>
      <c r="L152" s="411"/>
      <c r="M152" s="411"/>
      <c r="N152" s="411"/>
      <c r="O152" s="411"/>
      <c r="P152" s="412"/>
      <c r="Q152" s="410" t="s">
        <v>118</v>
      </c>
      <c r="R152" s="404"/>
      <c r="S152" s="404"/>
      <c r="T152" s="404"/>
      <c r="U152" s="404"/>
      <c r="V152" s="404"/>
      <c r="W152" s="404"/>
      <c r="X152" s="404"/>
      <c r="Y152" s="404"/>
      <c r="Z152" s="413"/>
      <c r="AA152" s="413"/>
      <c r="AB152" s="413"/>
      <c r="AC152" s="413"/>
      <c r="AD152" s="413"/>
      <c r="AE152" s="413"/>
      <c r="AF152" s="413"/>
      <c r="AG152" s="413"/>
      <c r="AH152" s="413"/>
      <c r="AI152" s="413"/>
      <c r="AJ152" s="413"/>
      <c r="AK152" s="413"/>
      <c r="AL152" s="413"/>
      <c r="AM152" s="414"/>
      <c r="AN152" s="421"/>
      <c r="AO152" s="422"/>
      <c r="AP152" s="423"/>
      <c r="AQ152" s="427"/>
      <c r="AR152" s="428"/>
      <c r="AS152" s="429"/>
      <c r="AU152" s="409"/>
      <c r="AV152" s="409"/>
      <c r="AW152" s="430"/>
      <c r="AX152" s="408"/>
      <c r="AY152" s="409"/>
      <c r="AZ152" s="409"/>
      <c r="BA152" s="408"/>
    </row>
    <row r="153" spans="2:53" ht="19.5" customHeight="1">
      <c r="B153" s="440"/>
      <c r="C153" s="441"/>
      <c r="D153" s="444" t="str">
        <f>IFERROR(IF(B153="","",MID("日月火水木金土",WEEKDAY(AW153),1)),"")</f>
        <v/>
      </c>
      <c r="E153" s="445"/>
      <c r="F153" s="441"/>
      <c r="G153" s="448"/>
      <c r="H153" s="449"/>
      <c r="I153" s="449"/>
      <c r="J153" s="449"/>
      <c r="K153" s="449"/>
      <c r="L153" s="449"/>
      <c r="M153" s="450"/>
      <c r="N153" s="449"/>
      <c r="O153" s="449"/>
      <c r="P153" s="451"/>
      <c r="Q153" s="431"/>
      <c r="R153" s="432"/>
      <c r="S153" s="433"/>
      <c r="T153" s="431"/>
      <c r="U153" s="432"/>
      <c r="V153" s="433"/>
      <c r="W153" s="431"/>
      <c r="X153" s="432"/>
      <c r="Y153" s="433"/>
      <c r="Z153" s="434" t="str">
        <f>IF(OR(Q153="",T153=""),"",T153-Q153-W153)</f>
        <v/>
      </c>
      <c r="AA153" s="435"/>
      <c r="AB153" s="436"/>
      <c r="AC153" s="437" t="str">
        <f>IF(Z153="","",IF(F153=2,0.5,ROUNDUP((HOUR(Z153)*60+MINUTE(Z153))/30,0)/2))</f>
        <v/>
      </c>
      <c r="AD153" s="438"/>
      <c r="AE153" s="439"/>
      <c r="AF153" s="415" t="str">
        <f ca="1">IFERROR(IF(OR(B153="",F153="",Q153="",T153="",$BB$5="",$BC$5=""),"",INDEX(サービス費!F:F,MATCH(AY153,サービス費!D:D,0))),"")</f>
        <v/>
      </c>
      <c r="AG153" s="416"/>
      <c r="AH153" s="416"/>
      <c r="AI153" s="417"/>
      <c r="AJ153" s="415" t="str">
        <f ca="1">IFERROR(IF(OR($K$7="",AF153=""),"",IF($BC$5=1,AF153*0.1,0)),"")</f>
        <v/>
      </c>
      <c r="AK153" s="416"/>
      <c r="AL153" s="416"/>
      <c r="AM153" s="417"/>
      <c r="AN153" s="418"/>
      <c r="AO153" s="419"/>
      <c r="AP153" s="420"/>
      <c r="AQ153" s="424"/>
      <c r="AR153" s="425"/>
      <c r="AS153" s="426"/>
      <c r="AU153" s="409">
        <v>52</v>
      </c>
      <c r="AV153" s="409" t="str">
        <f t="shared" ref="AV153" ca="1" si="93">TEXT($AV$2,"000")&amp;TEXT(AU153,"00")</f>
        <v>00352</v>
      </c>
      <c r="AW153" s="430" t="str">
        <f>IFERROR(IF(B153="","",DATEVALUE(利用者情報!$G$3&amp;利用者情報!$I$3&amp;利用者情報!$J$3&amp;利用者情報!$K$3&amp;B153&amp;"日")),"")</f>
        <v/>
      </c>
      <c r="AX153" s="408" t="str">
        <f>IF(F153="","",IF(F153=2,20,IF(F153=3,30,F153&amp;$BB$5)))</f>
        <v/>
      </c>
      <c r="AY153" s="409" t="str">
        <f>IF(AC153="","",AX153&amp;AC153)</f>
        <v/>
      </c>
      <c r="AZ153" s="409" t="str">
        <f>IFERROR(IF(AY153="","",INDEX(サービス費!E:E,MATCH(AY153,サービス費!D:D,0))),"")</f>
        <v/>
      </c>
      <c r="BA153" s="408" t="str">
        <f t="shared" ref="BA153" si="94">IF(OR(G153="その他",N153="その他",I154="その他（右欄に詳細を記載）",W153&gt;0,AND(AC153&gt;=8,AC153&lt;=24)),1,"")</f>
        <v/>
      </c>
    </row>
    <row r="154" spans="2:53" ht="19.5" customHeight="1" thickBot="1">
      <c r="B154" s="442"/>
      <c r="C154" s="443"/>
      <c r="D154" s="446"/>
      <c r="E154" s="447"/>
      <c r="F154" s="443"/>
      <c r="G154" s="410" t="s">
        <v>115</v>
      </c>
      <c r="H154" s="404"/>
      <c r="I154" s="411"/>
      <c r="J154" s="411"/>
      <c r="K154" s="411"/>
      <c r="L154" s="411"/>
      <c r="M154" s="411"/>
      <c r="N154" s="411"/>
      <c r="O154" s="411"/>
      <c r="P154" s="412"/>
      <c r="Q154" s="410" t="s">
        <v>118</v>
      </c>
      <c r="R154" s="404"/>
      <c r="S154" s="404"/>
      <c r="T154" s="404"/>
      <c r="U154" s="404"/>
      <c r="V154" s="404"/>
      <c r="W154" s="404"/>
      <c r="X154" s="404"/>
      <c r="Y154" s="404"/>
      <c r="Z154" s="413"/>
      <c r="AA154" s="413"/>
      <c r="AB154" s="413"/>
      <c r="AC154" s="413"/>
      <c r="AD154" s="413"/>
      <c r="AE154" s="413"/>
      <c r="AF154" s="413"/>
      <c r="AG154" s="413"/>
      <c r="AH154" s="413"/>
      <c r="AI154" s="413"/>
      <c r="AJ154" s="413"/>
      <c r="AK154" s="413"/>
      <c r="AL154" s="413"/>
      <c r="AM154" s="414"/>
      <c r="AN154" s="421"/>
      <c r="AO154" s="422"/>
      <c r="AP154" s="423"/>
      <c r="AQ154" s="427"/>
      <c r="AR154" s="428"/>
      <c r="AS154" s="429"/>
      <c r="AU154" s="409"/>
      <c r="AV154" s="409"/>
      <c r="AW154" s="430"/>
      <c r="AX154" s="408"/>
      <c r="AY154" s="409"/>
      <c r="AZ154" s="409"/>
      <c r="BA154" s="408"/>
    </row>
    <row r="155" spans="2:53" ht="19.5" customHeight="1">
      <c r="B155" s="440"/>
      <c r="C155" s="441"/>
      <c r="D155" s="444" t="str">
        <f>IFERROR(IF(B155="","",MID("日月火水木金土",WEEKDAY(AW155),1)),"")</f>
        <v/>
      </c>
      <c r="E155" s="445"/>
      <c r="F155" s="441"/>
      <c r="G155" s="448"/>
      <c r="H155" s="449"/>
      <c r="I155" s="449"/>
      <c r="J155" s="449"/>
      <c r="K155" s="449"/>
      <c r="L155" s="449"/>
      <c r="M155" s="450"/>
      <c r="N155" s="449"/>
      <c r="O155" s="449"/>
      <c r="P155" s="451"/>
      <c r="Q155" s="431"/>
      <c r="R155" s="432"/>
      <c r="S155" s="433"/>
      <c r="T155" s="431"/>
      <c r="U155" s="432"/>
      <c r="V155" s="433"/>
      <c r="W155" s="431"/>
      <c r="X155" s="432"/>
      <c r="Y155" s="433"/>
      <c r="Z155" s="434" t="str">
        <f>IF(OR(Q155="",T155=""),"",T155-Q155-W155)</f>
        <v/>
      </c>
      <c r="AA155" s="435"/>
      <c r="AB155" s="436"/>
      <c r="AC155" s="437" t="str">
        <f>IF(Z155="","",IF(F155=2,0.5,ROUNDUP((HOUR(Z155)*60+MINUTE(Z155))/30,0)/2))</f>
        <v/>
      </c>
      <c r="AD155" s="438"/>
      <c r="AE155" s="439"/>
      <c r="AF155" s="415" t="str">
        <f ca="1">IFERROR(IF(OR(B155="",F155="",Q155="",T155="",$BB$5="",$BC$5=""),"",INDEX(サービス費!F:F,MATCH(AY155,サービス費!D:D,0))),"")</f>
        <v/>
      </c>
      <c r="AG155" s="416"/>
      <c r="AH155" s="416"/>
      <c r="AI155" s="417"/>
      <c r="AJ155" s="415" t="str">
        <f ca="1">IFERROR(IF(OR($K$7="",AF155=""),"",IF($BC$5=1,AF155*0.1,0)),"")</f>
        <v/>
      </c>
      <c r="AK155" s="416"/>
      <c r="AL155" s="416"/>
      <c r="AM155" s="417"/>
      <c r="AN155" s="418"/>
      <c r="AO155" s="419"/>
      <c r="AP155" s="420"/>
      <c r="AQ155" s="424"/>
      <c r="AR155" s="425"/>
      <c r="AS155" s="426"/>
      <c r="AU155" s="409">
        <v>53</v>
      </c>
      <c r="AV155" s="409" t="str">
        <f t="shared" ref="AV155" ca="1" si="95">TEXT($AV$2,"000")&amp;TEXT(AU155,"00")</f>
        <v>00353</v>
      </c>
      <c r="AW155" s="430" t="str">
        <f>IFERROR(IF(B155="","",DATEVALUE(利用者情報!$G$3&amp;利用者情報!$I$3&amp;利用者情報!$J$3&amp;利用者情報!$K$3&amp;B155&amp;"日")),"")</f>
        <v/>
      </c>
      <c r="AX155" s="408" t="str">
        <f>IF(F155="","",IF(F155=2,20,IF(F155=3,30,F155&amp;$BB$5)))</f>
        <v/>
      </c>
      <c r="AY155" s="409" t="str">
        <f>IF(AC155="","",AX155&amp;AC155)</f>
        <v/>
      </c>
      <c r="AZ155" s="409" t="str">
        <f>IFERROR(IF(AY155="","",INDEX(サービス費!E:E,MATCH(AY155,サービス費!D:D,0))),"")</f>
        <v/>
      </c>
      <c r="BA155" s="408" t="str">
        <f t="shared" ref="BA155" si="96">IF(OR(G155="その他",N155="その他",I156="その他（右欄に詳細を記載）",W155&gt;0,AND(AC155&gt;=8,AC155&lt;=24)),1,"")</f>
        <v/>
      </c>
    </row>
    <row r="156" spans="2:53" ht="19.5" customHeight="1" thickBot="1">
      <c r="B156" s="442"/>
      <c r="C156" s="443"/>
      <c r="D156" s="446"/>
      <c r="E156" s="447"/>
      <c r="F156" s="443"/>
      <c r="G156" s="410" t="s">
        <v>115</v>
      </c>
      <c r="H156" s="404"/>
      <c r="I156" s="411"/>
      <c r="J156" s="411"/>
      <c r="K156" s="411"/>
      <c r="L156" s="411"/>
      <c r="M156" s="411"/>
      <c r="N156" s="411"/>
      <c r="O156" s="411"/>
      <c r="P156" s="412"/>
      <c r="Q156" s="410" t="s">
        <v>118</v>
      </c>
      <c r="R156" s="404"/>
      <c r="S156" s="404"/>
      <c r="T156" s="404"/>
      <c r="U156" s="404"/>
      <c r="V156" s="404"/>
      <c r="W156" s="404"/>
      <c r="X156" s="404"/>
      <c r="Y156" s="404"/>
      <c r="Z156" s="413"/>
      <c r="AA156" s="413"/>
      <c r="AB156" s="413"/>
      <c r="AC156" s="413"/>
      <c r="AD156" s="413"/>
      <c r="AE156" s="413"/>
      <c r="AF156" s="413"/>
      <c r="AG156" s="413"/>
      <c r="AH156" s="413"/>
      <c r="AI156" s="413"/>
      <c r="AJ156" s="413"/>
      <c r="AK156" s="413"/>
      <c r="AL156" s="413"/>
      <c r="AM156" s="414"/>
      <c r="AN156" s="421"/>
      <c r="AO156" s="422"/>
      <c r="AP156" s="423"/>
      <c r="AQ156" s="427"/>
      <c r="AR156" s="428"/>
      <c r="AS156" s="429"/>
      <c r="AU156" s="409"/>
      <c r="AV156" s="409"/>
      <c r="AW156" s="430"/>
      <c r="AX156" s="408"/>
      <c r="AY156" s="409"/>
      <c r="AZ156" s="409"/>
      <c r="BA156" s="408"/>
    </row>
    <row r="157" spans="2:53" ht="19.5" customHeight="1">
      <c r="B157" s="440"/>
      <c r="C157" s="441"/>
      <c r="D157" s="444" t="str">
        <f>IFERROR(IF(B157="","",MID("日月火水木金土",WEEKDAY(AW157),1)),"")</f>
        <v/>
      </c>
      <c r="E157" s="445"/>
      <c r="F157" s="441"/>
      <c r="G157" s="448"/>
      <c r="H157" s="449"/>
      <c r="I157" s="449"/>
      <c r="J157" s="449"/>
      <c r="K157" s="449"/>
      <c r="L157" s="449"/>
      <c r="M157" s="450"/>
      <c r="N157" s="449"/>
      <c r="O157" s="449"/>
      <c r="P157" s="451"/>
      <c r="Q157" s="431"/>
      <c r="R157" s="432"/>
      <c r="S157" s="433"/>
      <c r="T157" s="431"/>
      <c r="U157" s="432"/>
      <c r="V157" s="433"/>
      <c r="W157" s="431"/>
      <c r="X157" s="432"/>
      <c r="Y157" s="433"/>
      <c r="Z157" s="434" t="str">
        <f>IF(OR(Q157="",T157=""),"",T157-Q157-W157)</f>
        <v/>
      </c>
      <c r="AA157" s="435"/>
      <c r="AB157" s="436"/>
      <c r="AC157" s="437" t="str">
        <f>IF(Z157="","",IF(F157=2,0.5,ROUNDUP((HOUR(Z157)*60+MINUTE(Z157))/30,0)/2))</f>
        <v/>
      </c>
      <c r="AD157" s="438"/>
      <c r="AE157" s="439"/>
      <c r="AF157" s="415" t="str">
        <f ca="1">IFERROR(IF(OR(B157="",F157="",Q157="",T157="",$BB$5="",$BC$5=""),"",INDEX(サービス費!F:F,MATCH(AY157,サービス費!D:D,0))),"")</f>
        <v/>
      </c>
      <c r="AG157" s="416"/>
      <c r="AH157" s="416"/>
      <c r="AI157" s="417"/>
      <c r="AJ157" s="415" t="str">
        <f ca="1">IFERROR(IF(OR($K$7="",AF157=""),"",IF($BC$5=1,AF157*0.1,0)),"")</f>
        <v/>
      </c>
      <c r="AK157" s="416"/>
      <c r="AL157" s="416"/>
      <c r="AM157" s="417"/>
      <c r="AN157" s="418"/>
      <c r="AO157" s="419"/>
      <c r="AP157" s="420"/>
      <c r="AQ157" s="424"/>
      <c r="AR157" s="425"/>
      <c r="AS157" s="426"/>
      <c r="AU157" s="409">
        <v>54</v>
      </c>
      <c r="AV157" s="409" t="str">
        <f t="shared" ref="AV157" ca="1" si="97">TEXT($AV$2,"000")&amp;TEXT(AU157,"00")</f>
        <v>00354</v>
      </c>
      <c r="AW157" s="430" t="str">
        <f>IFERROR(IF(B157="","",DATEVALUE(利用者情報!$G$3&amp;利用者情報!$I$3&amp;利用者情報!$J$3&amp;利用者情報!$K$3&amp;B157&amp;"日")),"")</f>
        <v/>
      </c>
      <c r="AX157" s="408" t="str">
        <f>IF(F157="","",IF(F157=2,20,IF(F157=3,30,F157&amp;$BB$5)))</f>
        <v/>
      </c>
      <c r="AY157" s="409" t="str">
        <f>IF(AC157="","",AX157&amp;AC157)</f>
        <v/>
      </c>
      <c r="AZ157" s="409" t="str">
        <f>IFERROR(IF(AY157="","",INDEX(サービス費!E:E,MATCH(AY157,サービス費!D:D,0))),"")</f>
        <v/>
      </c>
      <c r="BA157" s="408" t="str">
        <f t="shared" ref="BA157" si="98">IF(OR(G157="その他",N157="その他",I158="その他（右欄に詳細を記載）",W157&gt;0,AND(AC157&gt;=8,AC157&lt;=24)),1,"")</f>
        <v/>
      </c>
    </row>
    <row r="158" spans="2:53" ht="19.5" customHeight="1" thickBot="1">
      <c r="B158" s="442"/>
      <c r="C158" s="443"/>
      <c r="D158" s="446"/>
      <c r="E158" s="447"/>
      <c r="F158" s="443"/>
      <c r="G158" s="410" t="s">
        <v>115</v>
      </c>
      <c r="H158" s="404"/>
      <c r="I158" s="411"/>
      <c r="J158" s="411"/>
      <c r="K158" s="411"/>
      <c r="L158" s="411"/>
      <c r="M158" s="411"/>
      <c r="N158" s="411"/>
      <c r="O158" s="411"/>
      <c r="P158" s="412"/>
      <c r="Q158" s="410" t="s">
        <v>118</v>
      </c>
      <c r="R158" s="404"/>
      <c r="S158" s="404"/>
      <c r="T158" s="404"/>
      <c r="U158" s="404"/>
      <c r="V158" s="404"/>
      <c r="W158" s="404"/>
      <c r="X158" s="404"/>
      <c r="Y158" s="404"/>
      <c r="Z158" s="413"/>
      <c r="AA158" s="413"/>
      <c r="AB158" s="413"/>
      <c r="AC158" s="413"/>
      <c r="AD158" s="413"/>
      <c r="AE158" s="413"/>
      <c r="AF158" s="413"/>
      <c r="AG158" s="413"/>
      <c r="AH158" s="413"/>
      <c r="AI158" s="413"/>
      <c r="AJ158" s="413"/>
      <c r="AK158" s="413"/>
      <c r="AL158" s="413"/>
      <c r="AM158" s="414"/>
      <c r="AN158" s="421"/>
      <c r="AO158" s="422"/>
      <c r="AP158" s="423"/>
      <c r="AQ158" s="427"/>
      <c r="AR158" s="428"/>
      <c r="AS158" s="429"/>
      <c r="AU158" s="409"/>
      <c r="AV158" s="409"/>
      <c r="AW158" s="430"/>
      <c r="AX158" s="408"/>
      <c r="AY158" s="409"/>
      <c r="AZ158" s="409"/>
      <c r="BA158" s="408"/>
    </row>
    <row r="159" spans="2:53" ht="19.5" customHeight="1">
      <c r="B159" s="440"/>
      <c r="C159" s="441"/>
      <c r="D159" s="444" t="str">
        <f>IFERROR(IF(B159="","",MID("日月火水木金土",WEEKDAY(AW159),1)),"")</f>
        <v/>
      </c>
      <c r="E159" s="445"/>
      <c r="F159" s="441"/>
      <c r="G159" s="448"/>
      <c r="H159" s="449"/>
      <c r="I159" s="449"/>
      <c r="J159" s="449"/>
      <c r="K159" s="449"/>
      <c r="L159" s="449"/>
      <c r="M159" s="450"/>
      <c r="N159" s="449"/>
      <c r="O159" s="449"/>
      <c r="P159" s="451"/>
      <c r="Q159" s="431"/>
      <c r="R159" s="432"/>
      <c r="S159" s="433"/>
      <c r="T159" s="431"/>
      <c r="U159" s="432"/>
      <c r="V159" s="433"/>
      <c r="W159" s="431"/>
      <c r="X159" s="432"/>
      <c r="Y159" s="433"/>
      <c r="Z159" s="434" t="str">
        <f>IF(OR(Q159="",T159=""),"",T159-Q159-W159)</f>
        <v/>
      </c>
      <c r="AA159" s="435"/>
      <c r="AB159" s="436"/>
      <c r="AC159" s="437" t="str">
        <f>IF(Z159="","",IF(F159=2,0.5,ROUNDUP((HOUR(Z159)*60+MINUTE(Z159))/30,0)/2))</f>
        <v/>
      </c>
      <c r="AD159" s="438"/>
      <c r="AE159" s="439"/>
      <c r="AF159" s="415" t="str">
        <f ca="1">IFERROR(IF(OR(B159="",F159="",Q159="",T159="",$BB$5="",$BC$5=""),"",INDEX(サービス費!F:F,MATCH(AY159,サービス費!D:D,0))),"")</f>
        <v/>
      </c>
      <c r="AG159" s="416"/>
      <c r="AH159" s="416"/>
      <c r="AI159" s="417"/>
      <c r="AJ159" s="415" t="str">
        <f ca="1">IFERROR(IF(OR($K$7="",AF159=""),"",IF($BC$5=1,AF159*0.1,0)),"")</f>
        <v/>
      </c>
      <c r="AK159" s="416"/>
      <c r="AL159" s="416"/>
      <c r="AM159" s="417"/>
      <c r="AN159" s="418"/>
      <c r="AO159" s="419"/>
      <c r="AP159" s="420"/>
      <c r="AQ159" s="424"/>
      <c r="AR159" s="425"/>
      <c r="AS159" s="426"/>
      <c r="AU159" s="409">
        <v>55</v>
      </c>
      <c r="AV159" s="409" t="str">
        <f t="shared" ref="AV159" ca="1" si="99">TEXT($AV$2,"000")&amp;TEXT(AU159,"00")</f>
        <v>00355</v>
      </c>
      <c r="AW159" s="430" t="str">
        <f>IFERROR(IF(B159="","",DATEVALUE(利用者情報!$G$3&amp;利用者情報!$I$3&amp;利用者情報!$J$3&amp;利用者情報!$K$3&amp;B159&amp;"日")),"")</f>
        <v/>
      </c>
      <c r="AX159" s="408" t="str">
        <f>IF(F159="","",IF(F159=2,20,IF(F159=3,30,F159&amp;$BB$5)))</f>
        <v/>
      </c>
      <c r="AY159" s="409" t="str">
        <f>IF(AC159="","",AX159&amp;AC159)</f>
        <v/>
      </c>
      <c r="AZ159" s="409" t="str">
        <f>IFERROR(IF(AY159="","",INDEX(サービス費!E:E,MATCH(AY159,サービス費!D:D,0))),"")</f>
        <v/>
      </c>
      <c r="BA159" s="408" t="str">
        <f t="shared" ref="BA159" si="100">IF(OR(G159="その他",N159="その他",I160="その他（右欄に詳細を記載）",W159&gt;0,AND(AC159&gt;=8,AC159&lt;=24)),1,"")</f>
        <v/>
      </c>
    </row>
    <row r="160" spans="2:53" ht="19.5" customHeight="1" thickBot="1">
      <c r="B160" s="442"/>
      <c r="C160" s="443"/>
      <c r="D160" s="446"/>
      <c r="E160" s="447"/>
      <c r="F160" s="443"/>
      <c r="G160" s="410" t="s">
        <v>115</v>
      </c>
      <c r="H160" s="404"/>
      <c r="I160" s="411"/>
      <c r="J160" s="411"/>
      <c r="K160" s="411"/>
      <c r="L160" s="411"/>
      <c r="M160" s="411"/>
      <c r="N160" s="411"/>
      <c r="O160" s="411"/>
      <c r="P160" s="412"/>
      <c r="Q160" s="410" t="s">
        <v>118</v>
      </c>
      <c r="R160" s="404"/>
      <c r="S160" s="404"/>
      <c r="T160" s="404"/>
      <c r="U160" s="404"/>
      <c r="V160" s="404"/>
      <c r="W160" s="404"/>
      <c r="X160" s="404"/>
      <c r="Y160" s="404"/>
      <c r="Z160" s="413"/>
      <c r="AA160" s="413"/>
      <c r="AB160" s="413"/>
      <c r="AC160" s="413"/>
      <c r="AD160" s="413"/>
      <c r="AE160" s="413"/>
      <c r="AF160" s="413"/>
      <c r="AG160" s="413"/>
      <c r="AH160" s="413"/>
      <c r="AI160" s="413"/>
      <c r="AJ160" s="413"/>
      <c r="AK160" s="413"/>
      <c r="AL160" s="413"/>
      <c r="AM160" s="414"/>
      <c r="AN160" s="421"/>
      <c r="AO160" s="422"/>
      <c r="AP160" s="423"/>
      <c r="AQ160" s="427"/>
      <c r="AR160" s="428"/>
      <c r="AS160" s="429"/>
      <c r="AU160" s="409"/>
      <c r="AV160" s="409"/>
      <c r="AW160" s="430"/>
      <c r="AX160" s="408"/>
      <c r="AY160" s="409"/>
      <c r="AZ160" s="409"/>
      <c r="BA160" s="408"/>
    </row>
    <row r="161" spans="1:53" ht="19.5" customHeight="1">
      <c r="B161" s="440"/>
      <c r="C161" s="441"/>
      <c r="D161" s="444" t="str">
        <f>IFERROR(IF(B161="","",MID("日月火水木金土",WEEKDAY(AW161),1)),"")</f>
        <v/>
      </c>
      <c r="E161" s="445"/>
      <c r="F161" s="441"/>
      <c r="G161" s="448"/>
      <c r="H161" s="449"/>
      <c r="I161" s="449"/>
      <c r="J161" s="449"/>
      <c r="K161" s="449"/>
      <c r="L161" s="449"/>
      <c r="M161" s="450"/>
      <c r="N161" s="449"/>
      <c r="O161" s="449"/>
      <c r="P161" s="451"/>
      <c r="Q161" s="431"/>
      <c r="R161" s="432"/>
      <c r="S161" s="433"/>
      <c r="T161" s="431"/>
      <c r="U161" s="432"/>
      <c r="V161" s="433"/>
      <c r="W161" s="431"/>
      <c r="X161" s="432"/>
      <c r="Y161" s="433"/>
      <c r="Z161" s="434" t="str">
        <f>IF(OR(Q161="",T161=""),"",T161-Q161-W161)</f>
        <v/>
      </c>
      <c r="AA161" s="435"/>
      <c r="AB161" s="436"/>
      <c r="AC161" s="437" t="str">
        <f>IF(Z161="","",IF(F161=2,0.5,ROUNDUP((HOUR(Z161)*60+MINUTE(Z161))/30,0)/2))</f>
        <v/>
      </c>
      <c r="AD161" s="438"/>
      <c r="AE161" s="439"/>
      <c r="AF161" s="415" t="str">
        <f ca="1">IFERROR(IF(OR(B161="",F161="",Q161="",T161="",$BB$5="",$BC$5=""),"",INDEX(サービス費!F:F,MATCH(AY161,サービス費!D:D,0))),"")</f>
        <v/>
      </c>
      <c r="AG161" s="416"/>
      <c r="AH161" s="416"/>
      <c r="AI161" s="417"/>
      <c r="AJ161" s="415" t="str">
        <f ca="1">IFERROR(IF(OR($K$7="",AF161=""),"",IF($BC$5=1,AF161*0.1,0)),"")</f>
        <v/>
      </c>
      <c r="AK161" s="416"/>
      <c r="AL161" s="416"/>
      <c r="AM161" s="417"/>
      <c r="AN161" s="418"/>
      <c r="AO161" s="419"/>
      <c r="AP161" s="420"/>
      <c r="AQ161" s="424"/>
      <c r="AR161" s="425"/>
      <c r="AS161" s="426"/>
      <c r="AU161" s="409">
        <v>56</v>
      </c>
      <c r="AV161" s="409" t="str">
        <f t="shared" ref="AV161" ca="1" si="101">TEXT($AV$2,"000")&amp;TEXT(AU161,"00")</f>
        <v>00356</v>
      </c>
      <c r="AW161" s="430" t="str">
        <f>IFERROR(IF(B161="","",DATEVALUE(利用者情報!$G$3&amp;利用者情報!$I$3&amp;利用者情報!$J$3&amp;利用者情報!$K$3&amp;B161&amp;"日")),"")</f>
        <v/>
      </c>
      <c r="AX161" s="408" t="str">
        <f>IF(F161="","",IF(F161=2,20,IF(F161=3,30,F161&amp;$BB$5)))</f>
        <v/>
      </c>
      <c r="AY161" s="409" t="str">
        <f>IF(AC161="","",AX161&amp;AC161)</f>
        <v/>
      </c>
      <c r="AZ161" s="409" t="str">
        <f>IFERROR(IF(AY161="","",INDEX(サービス費!E:E,MATCH(AY161,サービス費!D:D,0))),"")</f>
        <v/>
      </c>
      <c r="BA161" s="408" t="str">
        <f t="shared" ref="BA161" si="102">IF(OR(G161="その他",N161="その他",I162="その他（右欄に詳細を記載）",W161&gt;0,AND(AC161&gt;=8,AC161&lt;=24)),1,"")</f>
        <v/>
      </c>
    </row>
    <row r="162" spans="1:53" ht="19.5" customHeight="1" thickBot="1">
      <c r="B162" s="442"/>
      <c r="C162" s="443"/>
      <c r="D162" s="446"/>
      <c r="E162" s="447"/>
      <c r="F162" s="443"/>
      <c r="G162" s="410" t="s">
        <v>115</v>
      </c>
      <c r="H162" s="404"/>
      <c r="I162" s="411"/>
      <c r="J162" s="411"/>
      <c r="K162" s="411"/>
      <c r="L162" s="411"/>
      <c r="M162" s="411"/>
      <c r="N162" s="411"/>
      <c r="O162" s="411"/>
      <c r="P162" s="412"/>
      <c r="Q162" s="410" t="s">
        <v>118</v>
      </c>
      <c r="R162" s="404"/>
      <c r="S162" s="404"/>
      <c r="T162" s="404"/>
      <c r="U162" s="404"/>
      <c r="V162" s="404"/>
      <c r="W162" s="404"/>
      <c r="X162" s="404"/>
      <c r="Y162" s="404"/>
      <c r="Z162" s="413"/>
      <c r="AA162" s="413"/>
      <c r="AB162" s="413"/>
      <c r="AC162" s="413"/>
      <c r="AD162" s="413"/>
      <c r="AE162" s="413"/>
      <c r="AF162" s="413"/>
      <c r="AG162" s="413"/>
      <c r="AH162" s="413"/>
      <c r="AI162" s="413"/>
      <c r="AJ162" s="413"/>
      <c r="AK162" s="413"/>
      <c r="AL162" s="413"/>
      <c r="AM162" s="414"/>
      <c r="AN162" s="421"/>
      <c r="AO162" s="422"/>
      <c r="AP162" s="423"/>
      <c r="AQ162" s="427"/>
      <c r="AR162" s="428"/>
      <c r="AS162" s="429"/>
      <c r="AU162" s="409"/>
      <c r="AV162" s="409"/>
      <c r="AW162" s="430"/>
      <c r="AX162" s="408"/>
      <c r="AY162" s="409"/>
      <c r="AZ162" s="409"/>
      <c r="BA162" s="408"/>
    </row>
    <row r="163" spans="1:53" ht="19.5" customHeight="1">
      <c r="B163" s="440"/>
      <c r="C163" s="441"/>
      <c r="D163" s="444" t="str">
        <f>IFERROR(IF(B163="","",MID("日月火水木金土",WEEKDAY(AW163),1)),"")</f>
        <v/>
      </c>
      <c r="E163" s="445"/>
      <c r="F163" s="441"/>
      <c r="G163" s="448"/>
      <c r="H163" s="449"/>
      <c r="I163" s="449"/>
      <c r="J163" s="449"/>
      <c r="K163" s="449"/>
      <c r="L163" s="449"/>
      <c r="M163" s="450"/>
      <c r="N163" s="449"/>
      <c r="O163" s="449"/>
      <c r="P163" s="451"/>
      <c r="Q163" s="431"/>
      <c r="R163" s="432"/>
      <c r="S163" s="433"/>
      <c r="T163" s="431"/>
      <c r="U163" s="432"/>
      <c r="V163" s="433"/>
      <c r="W163" s="431"/>
      <c r="X163" s="432"/>
      <c r="Y163" s="433"/>
      <c r="Z163" s="434" t="str">
        <f>IF(OR(Q163="",T163=""),"",T163-Q163-W163)</f>
        <v/>
      </c>
      <c r="AA163" s="435"/>
      <c r="AB163" s="436"/>
      <c r="AC163" s="437" t="str">
        <f>IF(Z163="","",IF(F163=2,0.5,ROUNDUP((HOUR(Z163)*60+MINUTE(Z163))/30,0)/2))</f>
        <v/>
      </c>
      <c r="AD163" s="438"/>
      <c r="AE163" s="439"/>
      <c r="AF163" s="415" t="str">
        <f ca="1">IFERROR(IF(OR(B163="",F163="",Q163="",T163="",$BB$5="",$BC$5=""),"",INDEX(サービス費!F:F,MATCH(AY163,サービス費!D:D,0))),"")</f>
        <v/>
      </c>
      <c r="AG163" s="416"/>
      <c r="AH163" s="416"/>
      <c r="AI163" s="417"/>
      <c r="AJ163" s="415" t="str">
        <f ca="1">IFERROR(IF(OR($K$7="",AF163=""),"",IF($BC$5=1,AF163*0.1,0)),"")</f>
        <v/>
      </c>
      <c r="AK163" s="416"/>
      <c r="AL163" s="416"/>
      <c r="AM163" s="417"/>
      <c r="AN163" s="418"/>
      <c r="AO163" s="419"/>
      <c r="AP163" s="420"/>
      <c r="AQ163" s="424"/>
      <c r="AR163" s="425"/>
      <c r="AS163" s="426"/>
      <c r="AU163" s="409">
        <v>57</v>
      </c>
      <c r="AV163" s="409" t="str">
        <f t="shared" ref="AV163" ca="1" si="103">TEXT($AV$2,"000")&amp;TEXT(AU163,"00")</f>
        <v>00357</v>
      </c>
      <c r="AW163" s="430" t="str">
        <f>IFERROR(IF(B163="","",DATEVALUE(利用者情報!$G$3&amp;利用者情報!$I$3&amp;利用者情報!$J$3&amp;利用者情報!$K$3&amp;B163&amp;"日")),"")</f>
        <v/>
      </c>
      <c r="AX163" s="408" t="str">
        <f>IF(F163="","",IF(F163=2,20,IF(F163=3,30,F163&amp;$BB$5)))</f>
        <v/>
      </c>
      <c r="AY163" s="409" t="str">
        <f>IF(AC163="","",AX163&amp;AC163)</f>
        <v/>
      </c>
      <c r="AZ163" s="409" t="str">
        <f>IFERROR(IF(AY163="","",INDEX(サービス費!E:E,MATCH(AY163,サービス費!D:D,0))),"")</f>
        <v/>
      </c>
      <c r="BA163" s="408" t="str">
        <f t="shared" ref="BA163" si="104">IF(OR(G163="その他",N163="その他",I164="その他（右欄に詳細を記載）",W163&gt;0,AND(AC163&gt;=8,AC163&lt;=24)),1,"")</f>
        <v/>
      </c>
    </row>
    <row r="164" spans="1:53" ht="19.5" customHeight="1" thickBot="1">
      <c r="B164" s="442"/>
      <c r="C164" s="443"/>
      <c r="D164" s="446"/>
      <c r="E164" s="447"/>
      <c r="F164" s="443"/>
      <c r="G164" s="410" t="s">
        <v>115</v>
      </c>
      <c r="H164" s="404"/>
      <c r="I164" s="411"/>
      <c r="J164" s="411"/>
      <c r="K164" s="411"/>
      <c r="L164" s="411"/>
      <c r="M164" s="411"/>
      <c r="N164" s="411"/>
      <c r="O164" s="411"/>
      <c r="P164" s="412"/>
      <c r="Q164" s="410" t="s">
        <v>118</v>
      </c>
      <c r="R164" s="404"/>
      <c r="S164" s="404"/>
      <c r="T164" s="404"/>
      <c r="U164" s="404"/>
      <c r="V164" s="404"/>
      <c r="W164" s="404"/>
      <c r="X164" s="404"/>
      <c r="Y164" s="404"/>
      <c r="Z164" s="413"/>
      <c r="AA164" s="413"/>
      <c r="AB164" s="413"/>
      <c r="AC164" s="413"/>
      <c r="AD164" s="413"/>
      <c r="AE164" s="413"/>
      <c r="AF164" s="413"/>
      <c r="AG164" s="413"/>
      <c r="AH164" s="413"/>
      <c r="AI164" s="413"/>
      <c r="AJ164" s="413"/>
      <c r="AK164" s="413"/>
      <c r="AL164" s="413"/>
      <c r="AM164" s="414"/>
      <c r="AN164" s="421"/>
      <c r="AO164" s="422"/>
      <c r="AP164" s="423"/>
      <c r="AQ164" s="427"/>
      <c r="AR164" s="428"/>
      <c r="AS164" s="429"/>
      <c r="AU164" s="409"/>
      <c r="AV164" s="409"/>
      <c r="AW164" s="430"/>
      <c r="AX164" s="408"/>
      <c r="AY164" s="409"/>
      <c r="AZ164" s="409"/>
      <c r="BA164" s="408"/>
    </row>
    <row r="165" spans="1:53" ht="19.5" customHeight="1">
      <c r="B165" s="440"/>
      <c r="C165" s="441"/>
      <c r="D165" s="444" t="str">
        <f>IFERROR(IF(B165="","",MID("日月火水木金土",WEEKDAY(AW165),1)),"")</f>
        <v/>
      </c>
      <c r="E165" s="445"/>
      <c r="F165" s="441"/>
      <c r="G165" s="448"/>
      <c r="H165" s="449"/>
      <c r="I165" s="449"/>
      <c r="J165" s="449"/>
      <c r="K165" s="449"/>
      <c r="L165" s="449"/>
      <c r="M165" s="450"/>
      <c r="N165" s="449"/>
      <c r="O165" s="449"/>
      <c r="P165" s="451"/>
      <c r="Q165" s="431"/>
      <c r="R165" s="432"/>
      <c r="S165" s="433"/>
      <c r="T165" s="431"/>
      <c r="U165" s="432"/>
      <c r="V165" s="433"/>
      <c r="W165" s="431"/>
      <c r="X165" s="432"/>
      <c r="Y165" s="433"/>
      <c r="Z165" s="434" t="str">
        <f>IF(OR(Q165="",T165=""),"",T165-Q165-W165)</f>
        <v/>
      </c>
      <c r="AA165" s="435"/>
      <c r="AB165" s="436"/>
      <c r="AC165" s="437" t="str">
        <f>IF(Z165="","",IF(F165=2,0.5,ROUNDUP((HOUR(Z165)*60+MINUTE(Z165))/30,0)/2))</f>
        <v/>
      </c>
      <c r="AD165" s="438"/>
      <c r="AE165" s="439"/>
      <c r="AF165" s="415" t="str">
        <f ca="1">IFERROR(IF(OR(B165="",F165="",Q165="",T165="",$BB$5="",$BC$5=""),"",INDEX(サービス費!F:F,MATCH(AY165,サービス費!D:D,0))),"")</f>
        <v/>
      </c>
      <c r="AG165" s="416"/>
      <c r="AH165" s="416"/>
      <c r="AI165" s="417"/>
      <c r="AJ165" s="415" t="str">
        <f ca="1">IFERROR(IF(OR($K$7="",AF165=""),"",IF($BC$5=1,AF165*0.1,0)),"")</f>
        <v/>
      </c>
      <c r="AK165" s="416"/>
      <c r="AL165" s="416"/>
      <c r="AM165" s="417"/>
      <c r="AN165" s="418"/>
      <c r="AO165" s="419"/>
      <c r="AP165" s="420"/>
      <c r="AQ165" s="424"/>
      <c r="AR165" s="425"/>
      <c r="AS165" s="426"/>
      <c r="AU165" s="409">
        <v>58</v>
      </c>
      <c r="AV165" s="409" t="str">
        <f t="shared" ref="AV165" ca="1" si="105">TEXT($AV$2,"000")&amp;TEXT(AU165,"00")</f>
        <v>00358</v>
      </c>
      <c r="AW165" s="430" t="str">
        <f>IFERROR(IF(B165="","",DATEVALUE(利用者情報!$G$3&amp;利用者情報!$I$3&amp;利用者情報!$J$3&amp;利用者情報!$K$3&amp;B165&amp;"日")),"")</f>
        <v/>
      </c>
      <c r="AX165" s="408" t="str">
        <f>IF(F165="","",IF(F165=2,20,IF(F165=3,30,F165&amp;$BB$5)))</f>
        <v/>
      </c>
      <c r="AY165" s="409" t="str">
        <f>IF(AC165="","",AX165&amp;AC165)</f>
        <v/>
      </c>
      <c r="AZ165" s="409" t="str">
        <f>IFERROR(IF(AY165="","",INDEX(サービス費!E:E,MATCH(AY165,サービス費!D:D,0))),"")</f>
        <v/>
      </c>
      <c r="BA165" s="408" t="str">
        <f t="shared" ref="BA165" si="106">IF(OR(G165="その他",N165="その他",I166="その他（右欄に詳細を記載）",W165&gt;0,AND(AC165&gt;=8,AC165&lt;=24)),1,"")</f>
        <v/>
      </c>
    </row>
    <row r="166" spans="1:53" ht="19.5" customHeight="1" thickBot="1">
      <c r="B166" s="442"/>
      <c r="C166" s="443"/>
      <c r="D166" s="446"/>
      <c r="E166" s="447"/>
      <c r="F166" s="443"/>
      <c r="G166" s="410" t="s">
        <v>115</v>
      </c>
      <c r="H166" s="404"/>
      <c r="I166" s="411"/>
      <c r="J166" s="411"/>
      <c r="K166" s="411"/>
      <c r="L166" s="411"/>
      <c r="M166" s="411"/>
      <c r="N166" s="411"/>
      <c r="O166" s="411"/>
      <c r="P166" s="412"/>
      <c r="Q166" s="410" t="s">
        <v>118</v>
      </c>
      <c r="R166" s="404"/>
      <c r="S166" s="404"/>
      <c r="T166" s="404"/>
      <c r="U166" s="404"/>
      <c r="V166" s="404"/>
      <c r="W166" s="404"/>
      <c r="X166" s="404"/>
      <c r="Y166" s="404"/>
      <c r="Z166" s="413"/>
      <c r="AA166" s="413"/>
      <c r="AB166" s="413"/>
      <c r="AC166" s="413"/>
      <c r="AD166" s="413"/>
      <c r="AE166" s="413"/>
      <c r="AF166" s="413"/>
      <c r="AG166" s="413"/>
      <c r="AH166" s="413"/>
      <c r="AI166" s="413"/>
      <c r="AJ166" s="413"/>
      <c r="AK166" s="413"/>
      <c r="AL166" s="413"/>
      <c r="AM166" s="414"/>
      <c r="AN166" s="421"/>
      <c r="AO166" s="422"/>
      <c r="AP166" s="423"/>
      <c r="AQ166" s="427"/>
      <c r="AR166" s="428"/>
      <c r="AS166" s="429"/>
      <c r="AU166" s="409"/>
      <c r="AV166" s="409"/>
      <c r="AW166" s="430"/>
      <c r="AX166" s="408"/>
      <c r="AY166" s="409"/>
      <c r="AZ166" s="409"/>
      <c r="BA166" s="408"/>
    </row>
    <row r="167" spans="1:53" ht="19.5" customHeight="1">
      <c r="B167" s="440"/>
      <c r="C167" s="441"/>
      <c r="D167" s="444" t="str">
        <f>IFERROR(IF(B167="","",MID("日月火水木金土",WEEKDAY(AW167),1)),"")</f>
        <v/>
      </c>
      <c r="E167" s="445"/>
      <c r="F167" s="441"/>
      <c r="G167" s="448"/>
      <c r="H167" s="449"/>
      <c r="I167" s="449"/>
      <c r="J167" s="449"/>
      <c r="K167" s="449"/>
      <c r="L167" s="449"/>
      <c r="M167" s="450"/>
      <c r="N167" s="449"/>
      <c r="O167" s="449"/>
      <c r="P167" s="451"/>
      <c r="Q167" s="431"/>
      <c r="R167" s="432"/>
      <c r="S167" s="433"/>
      <c r="T167" s="431"/>
      <c r="U167" s="432"/>
      <c r="V167" s="433"/>
      <c r="W167" s="431"/>
      <c r="X167" s="432"/>
      <c r="Y167" s="433"/>
      <c r="Z167" s="434" t="str">
        <f>IF(OR(Q167="",T167=""),"",T167-Q167-W167)</f>
        <v/>
      </c>
      <c r="AA167" s="435"/>
      <c r="AB167" s="436"/>
      <c r="AC167" s="437" t="str">
        <f>IF(Z167="","",IF(F167=2,0.5,ROUNDUP((HOUR(Z167)*60+MINUTE(Z167))/30,0)/2))</f>
        <v/>
      </c>
      <c r="AD167" s="438"/>
      <c r="AE167" s="439"/>
      <c r="AF167" s="415" t="str">
        <f ca="1">IFERROR(IF(OR(B167="",F167="",Q167="",T167="",$BB$5="",$BC$5=""),"",INDEX(サービス費!F:F,MATCH(AY167,サービス費!D:D,0))),"")</f>
        <v/>
      </c>
      <c r="AG167" s="416"/>
      <c r="AH167" s="416"/>
      <c r="AI167" s="417"/>
      <c r="AJ167" s="415" t="str">
        <f ca="1">IFERROR(IF(OR($K$7="",AF167=""),"",IF($BC$5=1,AF167*0.1,0)),"")</f>
        <v/>
      </c>
      <c r="AK167" s="416"/>
      <c r="AL167" s="416"/>
      <c r="AM167" s="417"/>
      <c r="AN167" s="418"/>
      <c r="AO167" s="419"/>
      <c r="AP167" s="420"/>
      <c r="AQ167" s="424"/>
      <c r="AR167" s="425"/>
      <c r="AS167" s="426"/>
      <c r="AU167" s="409">
        <v>59</v>
      </c>
      <c r="AV167" s="409" t="str">
        <f t="shared" ref="AV167" ca="1" si="107">TEXT($AV$2,"000")&amp;TEXT(AU167,"00")</f>
        <v>00359</v>
      </c>
      <c r="AW167" s="430" t="str">
        <f>IFERROR(IF(B167="","",DATEVALUE(利用者情報!$G$3&amp;利用者情報!$I$3&amp;利用者情報!$J$3&amp;利用者情報!$K$3&amp;B167&amp;"日")),"")</f>
        <v/>
      </c>
      <c r="AX167" s="408" t="str">
        <f>IF(F167="","",IF(F167=2,20,IF(F167=3,30,F167&amp;$BB$5)))</f>
        <v/>
      </c>
      <c r="AY167" s="409" t="str">
        <f>IF(AC167="","",AX167&amp;AC167)</f>
        <v/>
      </c>
      <c r="AZ167" s="409" t="str">
        <f>IFERROR(IF(AY167="","",INDEX(サービス費!E:E,MATCH(AY167,サービス費!D:D,0))),"")</f>
        <v/>
      </c>
      <c r="BA167" s="408" t="str">
        <f t="shared" ref="BA167" si="108">IF(OR(G167="その他",N167="その他",I168="その他（右欄に詳細を記載）",W167&gt;0,AND(AC167&gt;=8,AC167&lt;=24)),1,"")</f>
        <v/>
      </c>
    </row>
    <row r="168" spans="1:53" ht="19.5" customHeight="1" thickBot="1">
      <c r="B168" s="442"/>
      <c r="C168" s="443"/>
      <c r="D168" s="446"/>
      <c r="E168" s="447"/>
      <c r="F168" s="443"/>
      <c r="G168" s="410" t="s">
        <v>115</v>
      </c>
      <c r="H168" s="404"/>
      <c r="I168" s="411"/>
      <c r="J168" s="411"/>
      <c r="K168" s="411"/>
      <c r="L168" s="411"/>
      <c r="M168" s="411"/>
      <c r="N168" s="411"/>
      <c r="O168" s="411"/>
      <c r="P168" s="412"/>
      <c r="Q168" s="410" t="s">
        <v>118</v>
      </c>
      <c r="R168" s="404"/>
      <c r="S168" s="404"/>
      <c r="T168" s="404"/>
      <c r="U168" s="404"/>
      <c r="V168" s="404"/>
      <c r="W168" s="404"/>
      <c r="X168" s="404"/>
      <c r="Y168" s="404"/>
      <c r="Z168" s="413"/>
      <c r="AA168" s="413"/>
      <c r="AB168" s="413"/>
      <c r="AC168" s="413"/>
      <c r="AD168" s="413"/>
      <c r="AE168" s="413"/>
      <c r="AF168" s="413"/>
      <c r="AG168" s="413"/>
      <c r="AH168" s="413"/>
      <c r="AI168" s="413"/>
      <c r="AJ168" s="413"/>
      <c r="AK168" s="413"/>
      <c r="AL168" s="413"/>
      <c r="AM168" s="414"/>
      <c r="AN168" s="421"/>
      <c r="AO168" s="422"/>
      <c r="AP168" s="423"/>
      <c r="AQ168" s="427"/>
      <c r="AR168" s="428"/>
      <c r="AS168" s="429"/>
      <c r="AU168" s="409"/>
      <c r="AV168" s="409"/>
      <c r="AW168" s="430"/>
      <c r="AX168" s="408"/>
      <c r="AY168" s="409"/>
      <c r="AZ168" s="409"/>
      <c r="BA168" s="408"/>
    </row>
    <row r="169" spans="1:53" ht="19.5" customHeight="1">
      <c r="B169" s="440"/>
      <c r="C169" s="441"/>
      <c r="D169" s="444" t="str">
        <f>IFERROR(IF(B169="","",MID("日月火水木金土",WEEKDAY(AW169),1)),"")</f>
        <v/>
      </c>
      <c r="E169" s="445"/>
      <c r="F169" s="441"/>
      <c r="G169" s="448"/>
      <c r="H169" s="449"/>
      <c r="I169" s="449"/>
      <c r="J169" s="449"/>
      <c r="K169" s="449"/>
      <c r="L169" s="449"/>
      <c r="M169" s="450"/>
      <c r="N169" s="449"/>
      <c r="O169" s="449"/>
      <c r="P169" s="451"/>
      <c r="Q169" s="431"/>
      <c r="R169" s="432"/>
      <c r="S169" s="433"/>
      <c r="T169" s="431"/>
      <c r="U169" s="432"/>
      <c r="V169" s="433"/>
      <c r="W169" s="431"/>
      <c r="X169" s="432"/>
      <c r="Y169" s="433"/>
      <c r="Z169" s="434" t="str">
        <f>IF(OR(Q169="",T169=""),"",T169-Q169-W169)</f>
        <v/>
      </c>
      <c r="AA169" s="435"/>
      <c r="AB169" s="436"/>
      <c r="AC169" s="437" t="str">
        <f>IF(Z169="","",IF(F169=2,0.5,ROUNDUP((HOUR(Z169)*60+MINUTE(Z169))/30,0)/2))</f>
        <v/>
      </c>
      <c r="AD169" s="438"/>
      <c r="AE169" s="439"/>
      <c r="AF169" s="415" t="str">
        <f ca="1">IFERROR(IF(OR(B169="",F169="",Q169="",T169="",$BB$5="",$BC$5=""),"",INDEX(サービス費!F:F,MATCH(AY169,サービス費!D:D,0))),"")</f>
        <v/>
      </c>
      <c r="AG169" s="416"/>
      <c r="AH169" s="416"/>
      <c r="AI169" s="417"/>
      <c r="AJ169" s="415" t="str">
        <f ca="1">IFERROR(IF(OR($K$7="",AF169=""),"",IF($BC$5=1,AF169*0.1,0)),"")</f>
        <v/>
      </c>
      <c r="AK169" s="416"/>
      <c r="AL169" s="416"/>
      <c r="AM169" s="417"/>
      <c r="AN169" s="418"/>
      <c r="AO169" s="419"/>
      <c r="AP169" s="420"/>
      <c r="AQ169" s="424"/>
      <c r="AR169" s="425"/>
      <c r="AS169" s="426"/>
      <c r="AU169" s="409">
        <v>60</v>
      </c>
      <c r="AV169" s="409" t="str">
        <f t="shared" ref="AV169" ca="1" si="109">TEXT($AV$2,"000")&amp;TEXT(AU169,"00")</f>
        <v>00360</v>
      </c>
      <c r="AW169" s="430" t="str">
        <f>IFERROR(IF(B169="","",DATEVALUE(利用者情報!$G$3&amp;利用者情報!$I$3&amp;利用者情報!$J$3&amp;利用者情報!$K$3&amp;B169&amp;"日")),"")</f>
        <v/>
      </c>
      <c r="AX169" s="408" t="str">
        <f>IF(F169="","",IF(F169=2,20,IF(F169=3,30,F169&amp;$BB$5)))</f>
        <v/>
      </c>
      <c r="AY169" s="409" t="str">
        <f>IF(AC169="","",AX169&amp;AC169)</f>
        <v/>
      </c>
      <c r="AZ169" s="409" t="str">
        <f>IFERROR(IF(AY169="","",INDEX(サービス費!E:E,MATCH(AY169,サービス費!D:D,0))),"")</f>
        <v/>
      </c>
      <c r="BA169" s="408" t="str">
        <f t="shared" ref="BA169" si="110">IF(OR(G169="その他",N169="その他",I170="その他（右欄に詳細を記載）",W169&gt;0,AND(AC169&gt;=8,AC169&lt;=24)),1,"")</f>
        <v/>
      </c>
    </row>
    <row r="170" spans="1:53" ht="19.5" customHeight="1" thickBot="1">
      <c r="B170" s="442"/>
      <c r="C170" s="443"/>
      <c r="D170" s="446"/>
      <c r="E170" s="447"/>
      <c r="F170" s="443"/>
      <c r="G170" s="410" t="s">
        <v>115</v>
      </c>
      <c r="H170" s="404"/>
      <c r="I170" s="411"/>
      <c r="J170" s="411"/>
      <c r="K170" s="411"/>
      <c r="L170" s="411"/>
      <c r="M170" s="411"/>
      <c r="N170" s="411"/>
      <c r="O170" s="411"/>
      <c r="P170" s="412"/>
      <c r="Q170" s="410" t="s">
        <v>118</v>
      </c>
      <c r="R170" s="404"/>
      <c r="S170" s="404"/>
      <c r="T170" s="404"/>
      <c r="U170" s="404"/>
      <c r="V170" s="404"/>
      <c r="W170" s="404"/>
      <c r="X170" s="404"/>
      <c r="Y170" s="404"/>
      <c r="Z170" s="413"/>
      <c r="AA170" s="413"/>
      <c r="AB170" s="413"/>
      <c r="AC170" s="413"/>
      <c r="AD170" s="413"/>
      <c r="AE170" s="413"/>
      <c r="AF170" s="413"/>
      <c r="AG170" s="413"/>
      <c r="AH170" s="413"/>
      <c r="AI170" s="413"/>
      <c r="AJ170" s="413"/>
      <c r="AK170" s="413"/>
      <c r="AL170" s="413"/>
      <c r="AM170" s="414"/>
      <c r="AN170" s="421"/>
      <c r="AO170" s="422"/>
      <c r="AP170" s="423"/>
      <c r="AQ170" s="427"/>
      <c r="AR170" s="428"/>
      <c r="AS170" s="429"/>
      <c r="AU170" s="409"/>
      <c r="AV170" s="409"/>
      <c r="AW170" s="430"/>
      <c r="AX170" s="408"/>
      <c r="AY170" s="409"/>
      <c r="AZ170" s="409"/>
      <c r="BA170" s="408"/>
    </row>
    <row r="171" spans="1:53" ht="30.75" customHeight="1">
      <c r="B171" s="393" t="s">
        <v>320</v>
      </c>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5"/>
      <c r="AA171" s="399" t="s">
        <v>29</v>
      </c>
      <c r="AB171" s="399"/>
      <c r="AC171" s="399"/>
      <c r="AD171" s="399"/>
      <c r="AE171" s="400"/>
      <c r="AF171" s="401" t="s">
        <v>30</v>
      </c>
      <c r="AG171" s="399"/>
      <c r="AH171" s="399"/>
      <c r="AI171" s="400"/>
      <c r="AJ171" s="401" t="s">
        <v>31</v>
      </c>
      <c r="AK171" s="399"/>
      <c r="AL171" s="399"/>
      <c r="AM171" s="400"/>
      <c r="AN171" s="401" t="s">
        <v>32</v>
      </c>
      <c r="AO171" s="399"/>
      <c r="AP171" s="399"/>
      <c r="AQ171" s="399"/>
      <c r="AR171" s="399"/>
      <c r="AS171" s="402"/>
      <c r="AU171" s="96"/>
      <c r="AV171" s="97" t="s">
        <v>85</v>
      </c>
      <c r="AW171" s="98" t="s">
        <v>86</v>
      </c>
      <c r="AX171" s="98" t="s">
        <v>87</v>
      </c>
      <c r="AY171" s="99"/>
      <c r="AZ171" s="99"/>
      <c r="BA171" s="96"/>
    </row>
    <row r="172" spans="1:53" ht="63" customHeight="1" thickBot="1">
      <c r="B172" s="396"/>
      <c r="C172" s="397"/>
      <c r="D172" s="397"/>
      <c r="E172" s="397"/>
      <c r="F172" s="397"/>
      <c r="G172" s="397"/>
      <c r="H172" s="397"/>
      <c r="I172" s="397"/>
      <c r="J172" s="397"/>
      <c r="K172" s="397"/>
      <c r="L172" s="397"/>
      <c r="M172" s="397"/>
      <c r="N172" s="397"/>
      <c r="O172" s="397"/>
      <c r="P172" s="397"/>
      <c r="Q172" s="397"/>
      <c r="R172" s="397"/>
      <c r="S172" s="397"/>
      <c r="T172" s="397"/>
      <c r="U172" s="397"/>
      <c r="V172" s="397"/>
      <c r="W172" s="397"/>
      <c r="X172" s="397"/>
      <c r="Y172" s="397"/>
      <c r="Z172" s="398"/>
      <c r="AA172" s="403" t="str">
        <f ca="1">IF(AND(AV172="",AV215=""),"",IF(AV215&lt;&gt;"","－",SUM(AV43,AV86,AV129,AV172)))</f>
        <v/>
      </c>
      <c r="AB172" s="403"/>
      <c r="AC172" s="403"/>
      <c r="AD172" s="404" t="s">
        <v>123</v>
      </c>
      <c r="AE172" s="405"/>
      <c r="AF172" s="407" t="str">
        <f ca="1">IF(AND(AW172="",AW215=""),"",IF(AW215&lt;&gt;"","－",SUM(AW43,AW86,AW129,AW172)))</f>
        <v/>
      </c>
      <c r="AG172" s="406"/>
      <c r="AH172" s="406"/>
      <c r="AI172" s="101" t="s">
        <v>12</v>
      </c>
      <c r="AJ172" s="407" t="str">
        <f ca="1">IF(AND(AX172="",AX215=""),"",IF(AX215&lt;&gt;"","－",IF(SUM(AX43,AX86,AX129,AX172)&gt;=$K$7,$K$7,(SUM(AX43,AX86,AX129,AX172)))))</f>
        <v/>
      </c>
      <c r="AK172" s="406"/>
      <c r="AL172" s="406"/>
      <c r="AM172" s="102" t="s">
        <v>12</v>
      </c>
      <c r="AN172" s="407" t="str">
        <f ca="1">IFERROR(IF(AF172="－","－",AF172-AJ172),"")</f>
        <v/>
      </c>
      <c r="AO172" s="406"/>
      <c r="AP172" s="406"/>
      <c r="AQ172" s="406"/>
      <c r="AR172" s="406"/>
      <c r="AS172" s="103" t="s">
        <v>12</v>
      </c>
      <c r="AU172" s="96"/>
      <c r="AV172" s="127" t="str">
        <f ca="1">IF(AW172="","",IF(SUM(AC141,AC143,AC145,AC147,AC149,AC151,AC153,AC155,AC157,AC159,AC161,AC163,AC165,AC167,AC169)=0,"",SUM(AC141,AC143,AC145,AC147,AC149,AC151,AC153,AC155,AC157,AC159,AC161,AC163,AC165,AC167,AC169)))</f>
        <v/>
      </c>
      <c r="AW172" s="105" t="str">
        <f ca="1">IF(SUM(AF141,AF143,AF145,AF147,AF149,AF151,AF153,AF155,AF157,AF159,AF161,AF163,AF165,AF167,AF169)=0,"",SUM(AF141,AF143,AF145,AF147,AF149,AF151,AF153,AF155,AF157,AF159,AF161,AF163,AF165,AF167,AF169))</f>
        <v/>
      </c>
      <c r="AX172" s="105" t="str">
        <f ca="1">IF(AW172="","",IF($BC$5=0,0,SUM(AJ141,AJ143,AJ145,AJ147,AJ149,AJ151,AJ153,AJ155,AJ157,AJ159,AJ161,AJ163,AJ165,AJ167,AJ169)))</f>
        <v/>
      </c>
      <c r="AY172" s="106"/>
      <c r="AZ172" s="106"/>
      <c r="BA172" s="96"/>
    </row>
    <row r="173" spans="1:53" ht="18" customHeight="1">
      <c r="B173" s="73" t="s">
        <v>0</v>
      </c>
      <c r="AU173" s="96"/>
      <c r="AV173" s="99"/>
      <c r="AW173" s="99"/>
      <c r="AX173" s="96"/>
      <c r="AY173" s="96"/>
      <c r="AZ173" s="96"/>
      <c r="BA173" s="96"/>
    </row>
    <row r="174" spans="1:53" ht="24.75" customHeight="1">
      <c r="B174" s="513" t="str">
        <f>IF($B$2="","",$B$2)</f>
        <v/>
      </c>
      <c r="C174" s="513"/>
      <c r="D174" s="513"/>
      <c r="E174" s="513"/>
      <c r="F174" s="513"/>
      <c r="G174" s="80" t="s">
        <v>65</v>
      </c>
      <c r="H174" s="513" t="str">
        <f>IF($H$2="","",$H$2)</f>
        <v/>
      </c>
      <c r="I174" s="513"/>
      <c r="J174" s="80" t="s">
        <v>80</v>
      </c>
      <c r="K174" s="80"/>
      <c r="L174" s="80"/>
      <c r="M174" s="80"/>
      <c r="N174" s="81" t="s">
        <v>81</v>
      </c>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U174" s="96"/>
      <c r="AV174" s="107"/>
      <c r="AW174" s="99"/>
      <c r="AX174" s="96"/>
      <c r="AY174" s="96"/>
      <c r="AZ174" s="96"/>
      <c r="BA174" s="96"/>
    </row>
    <row r="175" spans="1:53" ht="18" customHeight="1">
      <c r="A175" s="85"/>
      <c r="B175" s="497" t="s">
        <v>1</v>
      </c>
      <c r="C175" s="506"/>
      <c r="D175" s="506"/>
      <c r="E175" s="506"/>
      <c r="F175" s="518" t="str">
        <f ca="1">IF($F$3="","",$F$3)</f>
        <v/>
      </c>
      <c r="G175" s="519"/>
      <c r="H175" s="519"/>
      <c r="I175" s="519"/>
      <c r="J175" s="519"/>
      <c r="K175" s="519"/>
      <c r="L175" s="519"/>
      <c r="M175" s="519"/>
      <c r="N175" s="519"/>
      <c r="O175" s="520"/>
      <c r="P175" s="464" t="s">
        <v>2</v>
      </c>
      <c r="Q175" s="465"/>
      <c r="R175" s="465"/>
      <c r="S175" s="465"/>
      <c r="T175" s="466"/>
      <c r="U175" s="499" t="str">
        <f ca="1">IF($U$3="","",$U$3)</f>
        <v/>
      </c>
      <c r="V175" s="500"/>
      <c r="W175" s="500"/>
      <c r="X175" s="500"/>
      <c r="Y175" s="500"/>
      <c r="Z175" s="500"/>
      <c r="AA175" s="500"/>
      <c r="AB175" s="524"/>
      <c r="AC175" s="464" t="s">
        <v>3</v>
      </c>
      <c r="AD175" s="466"/>
      <c r="AE175" s="510" t="str">
        <f ca="1">IF($AE$3="","",$AE$3)</f>
        <v/>
      </c>
      <c r="AF175" s="511"/>
      <c r="AG175" s="86"/>
      <c r="AH175" s="485" t="s">
        <v>4</v>
      </c>
      <c r="AI175" s="467"/>
      <c r="AJ175" s="467"/>
      <c r="AK175" s="467"/>
      <c r="AL175" s="467"/>
      <c r="AM175" s="467"/>
      <c r="AN175" s="467"/>
      <c r="AO175" s="467"/>
      <c r="AP175" s="467"/>
      <c r="AQ175" s="467"/>
      <c r="AR175" s="467"/>
      <c r="AS175" s="468"/>
      <c r="AU175" s="96"/>
      <c r="AV175" s="107"/>
      <c r="AW175" s="99"/>
      <c r="AX175" s="96"/>
      <c r="AY175" s="96"/>
      <c r="AZ175" s="96"/>
      <c r="BA175" s="96"/>
    </row>
    <row r="176" spans="1:53" ht="18" customHeight="1">
      <c r="A176" s="85"/>
      <c r="B176" s="491"/>
      <c r="C176" s="492"/>
      <c r="D176" s="492"/>
      <c r="E176" s="492"/>
      <c r="F176" s="521"/>
      <c r="G176" s="522"/>
      <c r="H176" s="522"/>
      <c r="I176" s="522"/>
      <c r="J176" s="522"/>
      <c r="K176" s="522"/>
      <c r="L176" s="522"/>
      <c r="M176" s="522"/>
      <c r="N176" s="522"/>
      <c r="O176" s="523"/>
      <c r="P176" s="498" t="s">
        <v>5</v>
      </c>
      <c r="Q176" s="486"/>
      <c r="R176" s="486"/>
      <c r="S176" s="486"/>
      <c r="T176" s="487"/>
      <c r="U176" s="501" t="str">
        <f ca="1">IF($U$4="","",$U$4)</f>
        <v/>
      </c>
      <c r="V176" s="502"/>
      <c r="W176" s="502"/>
      <c r="X176" s="502"/>
      <c r="Y176" s="502"/>
      <c r="Z176" s="502"/>
      <c r="AA176" s="502"/>
      <c r="AB176" s="514"/>
      <c r="AC176" s="498"/>
      <c r="AD176" s="487"/>
      <c r="AE176" s="512"/>
      <c r="AF176" s="513"/>
      <c r="AG176" s="89" t="s">
        <v>6</v>
      </c>
      <c r="AH176" s="515" t="str">
        <f>IF($AH$4="","",$AH$4)</f>
        <v/>
      </c>
      <c r="AI176" s="516"/>
      <c r="AJ176" s="516"/>
      <c r="AK176" s="516"/>
      <c r="AL176" s="516"/>
      <c r="AM176" s="516"/>
      <c r="AN176" s="516"/>
      <c r="AO176" s="516"/>
      <c r="AP176" s="516"/>
      <c r="AQ176" s="516"/>
      <c r="AR176" s="516"/>
      <c r="AS176" s="517"/>
      <c r="AU176" s="96"/>
      <c r="AV176" s="107"/>
      <c r="AW176" s="99"/>
      <c r="AX176" s="96"/>
      <c r="AY176" s="96"/>
      <c r="AZ176" s="96"/>
      <c r="BA176" s="96"/>
    </row>
    <row r="177" spans="1:53" ht="18" customHeight="1">
      <c r="A177" s="85"/>
      <c r="B177" s="497" t="s">
        <v>7</v>
      </c>
      <c r="C177" s="465"/>
      <c r="D177" s="465"/>
      <c r="E177" s="466"/>
      <c r="F177" s="499" t="str">
        <f ca="1">IF($F$5="","",$F$5)</f>
        <v/>
      </c>
      <c r="G177" s="500"/>
      <c r="H177" s="500"/>
      <c r="I177" s="92"/>
      <c r="J177" s="92"/>
      <c r="K177" s="92"/>
      <c r="L177" s="503" t="str">
        <f ca="1">$L$5</f>
        <v>□身介有</v>
      </c>
      <c r="M177" s="504"/>
      <c r="N177" s="504"/>
      <c r="O177" s="504"/>
      <c r="P177" s="504"/>
      <c r="Q177" s="504" t="str">
        <f ca="1">$Q$5</f>
        <v>□施設等利用型</v>
      </c>
      <c r="R177" s="504"/>
      <c r="S177" s="504"/>
      <c r="T177" s="504"/>
      <c r="U177" s="504"/>
      <c r="V177" s="504"/>
      <c r="W177" s="505"/>
      <c r="X177" s="497" t="s">
        <v>8</v>
      </c>
      <c r="Y177" s="506"/>
      <c r="Z177" s="506"/>
      <c r="AA177" s="507"/>
      <c r="AB177" s="500" t="str">
        <f ca="1">IF($AB$5="","",$AB$5)</f>
        <v/>
      </c>
      <c r="AC177" s="500"/>
      <c r="AD177" s="500"/>
      <c r="AE177" s="92"/>
      <c r="AF177" s="92"/>
      <c r="AG177" s="92"/>
      <c r="AH177" s="485" t="s">
        <v>9</v>
      </c>
      <c r="AI177" s="467"/>
      <c r="AJ177" s="467"/>
      <c r="AK177" s="467"/>
      <c r="AL177" s="467"/>
      <c r="AM177" s="467"/>
      <c r="AN177" s="467"/>
      <c r="AO177" s="467"/>
      <c r="AP177" s="467"/>
      <c r="AQ177" s="467"/>
      <c r="AR177" s="467"/>
      <c r="AS177" s="468"/>
      <c r="AU177" s="96"/>
      <c r="AV177" s="107"/>
      <c r="AW177" s="99"/>
      <c r="AX177" s="96"/>
      <c r="AY177" s="96"/>
      <c r="AZ177" s="96"/>
      <c r="BA177" s="96"/>
    </row>
    <row r="178" spans="1:53" ht="18" customHeight="1">
      <c r="A178" s="85"/>
      <c r="B178" s="498"/>
      <c r="C178" s="486"/>
      <c r="D178" s="486"/>
      <c r="E178" s="487"/>
      <c r="F178" s="501"/>
      <c r="G178" s="502"/>
      <c r="H178" s="502"/>
      <c r="I178" s="486" t="s">
        <v>10</v>
      </c>
      <c r="J178" s="486"/>
      <c r="K178" s="487"/>
      <c r="L178" s="488" t="str">
        <f ca="1">$L$6</f>
        <v>□身介無</v>
      </c>
      <c r="M178" s="489"/>
      <c r="N178" s="489"/>
      <c r="O178" s="489"/>
      <c r="P178" s="489"/>
      <c r="Q178" s="489" t="str">
        <f ca="1">$Q$6</f>
        <v>□大学修学支援型</v>
      </c>
      <c r="R178" s="489"/>
      <c r="S178" s="489"/>
      <c r="T178" s="489"/>
      <c r="U178" s="489"/>
      <c r="V178" s="489"/>
      <c r="W178" s="490"/>
      <c r="X178" s="491"/>
      <c r="Y178" s="492"/>
      <c r="Z178" s="492"/>
      <c r="AA178" s="493"/>
      <c r="AB178" s="502"/>
      <c r="AC178" s="502"/>
      <c r="AD178" s="502"/>
      <c r="AE178" s="486" t="s">
        <v>10</v>
      </c>
      <c r="AF178" s="486"/>
      <c r="AG178" s="487"/>
      <c r="AH178" s="455" t="str">
        <f>IF($AH$6="","",$AH$6)</f>
        <v/>
      </c>
      <c r="AI178" s="456"/>
      <c r="AJ178" s="456"/>
      <c r="AK178" s="456"/>
      <c r="AL178" s="456"/>
      <c r="AM178" s="456"/>
      <c r="AN178" s="456"/>
      <c r="AO178" s="456"/>
      <c r="AP178" s="456"/>
      <c r="AQ178" s="456"/>
      <c r="AR178" s="456"/>
      <c r="AS178" s="457"/>
      <c r="AU178" s="96"/>
      <c r="AV178" s="107"/>
      <c r="AW178" s="99"/>
      <c r="AX178" s="96"/>
      <c r="AY178" s="96"/>
      <c r="AZ178" s="96"/>
      <c r="BA178" s="96"/>
    </row>
    <row r="179" spans="1:53" ht="18" customHeight="1">
      <c r="A179" s="85"/>
      <c r="B179" s="494" t="s">
        <v>11</v>
      </c>
      <c r="C179" s="495"/>
      <c r="D179" s="495"/>
      <c r="E179" s="495"/>
      <c r="F179" s="495"/>
      <c r="G179" s="495"/>
      <c r="H179" s="495"/>
      <c r="I179" s="495"/>
      <c r="J179" s="495"/>
      <c r="K179" s="496" t="str">
        <f ca="1">IF($K$7="","",$K$7)</f>
        <v/>
      </c>
      <c r="L179" s="496"/>
      <c r="M179" s="496"/>
      <c r="N179" s="496"/>
      <c r="O179" s="496"/>
      <c r="P179" s="496"/>
      <c r="Q179" s="94" t="s">
        <v>12</v>
      </c>
      <c r="R179" s="485" t="str">
        <f ca="1">$R$7</f>
        <v>□課税世帯</v>
      </c>
      <c r="S179" s="467"/>
      <c r="T179" s="467"/>
      <c r="U179" s="467"/>
      <c r="V179" s="467"/>
      <c r="W179" s="467" t="str">
        <f ca="1">$W$7</f>
        <v>□非課税世帯</v>
      </c>
      <c r="X179" s="467"/>
      <c r="Y179" s="467"/>
      <c r="Z179" s="467"/>
      <c r="AA179" s="467"/>
      <c r="AB179" s="467" t="str">
        <f ca="1">$AB$7</f>
        <v>□生活保護世帯</v>
      </c>
      <c r="AC179" s="467"/>
      <c r="AD179" s="467"/>
      <c r="AE179" s="467"/>
      <c r="AF179" s="467"/>
      <c r="AG179" s="468"/>
      <c r="AH179" s="491"/>
      <c r="AI179" s="492"/>
      <c r="AJ179" s="492"/>
      <c r="AK179" s="492"/>
      <c r="AL179" s="492"/>
      <c r="AM179" s="492"/>
      <c r="AN179" s="492"/>
      <c r="AO179" s="492"/>
      <c r="AP179" s="492"/>
      <c r="AQ179" s="492"/>
      <c r="AR179" s="492"/>
      <c r="AS179" s="493"/>
      <c r="AU179" s="96"/>
      <c r="AV179" s="107"/>
      <c r="AW179" s="99"/>
      <c r="AX179" s="96"/>
      <c r="AY179" s="96"/>
      <c r="AZ179" s="96"/>
      <c r="BA179" s="96"/>
    </row>
    <row r="180" spans="1:53" ht="18" customHeight="1" thickBot="1">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U180" s="96"/>
      <c r="AV180" s="107"/>
      <c r="AW180" s="99"/>
      <c r="AX180" s="96"/>
      <c r="AY180" s="96"/>
      <c r="AZ180" s="96"/>
      <c r="BA180" s="96"/>
    </row>
    <row r="181" spans="1:53" ht="18" customHeight="1">
      <c r="A181" s="85"/>
      <c r="B181" s="469" t="s">
        <v>13</v>
      </c>
      <c r="C181" s="470"/>
      <c r="D181" s="475" t="s">
        <v>14</v>
      </c>
      <c r="E181" s="470"/>
      <c r="F181" s="478" t="s">
        <v>15</v>
      </c>
      <c r="G181" s="475" t="s">
        <v>16</v>
      </c>
      <c r="H181" s="481"/>
      <c r="I181" s="481"/>
      <c r="J181" s="481"/>
      <c r="K181" s="481"/>
      <c r="L181" s="481"/>
      <c r="M181" s="481"/>
      <c r="N181" s="481"/>
      <c r="O181" s="481"/>
      <c r="P181" s="470"/>
      <c r="Q181" s="475" t="s">
        <v>17</v>
      </c>
      <c r="R181" s="481"/>
      <c r="S181" s="481"/>
      <c r="T181" s="481"/>
      <c r="U181" s="481"/>
      <c r="V181" s="481"/>
      <c r="W181" s="481"/>
      <c r="X181" s="481"/>
      <c r="Y181" s="481"/>
      <c r="Z181" s="481"/>
      <c r="AA181" s="481"/>
      <c r="AB181" s="470"/>
      <c r="AC181" s="452" t="s">
        <v>18</v>
      </c>
      <c r="AD181" s="453"/>
      <c r="AE181" s="454"/>
      <c r="AF181" s="452" t="s">
        <v>19</v>
      </c>
      <c r="AG181" s="453"/>
      <c r="AH181" s="453"/>
      <c r="AI181" s="454"/>
      <c r="AJ181" s="452" t="s">
        <v>20</v>
      </c>
      <c r="AK181" s="453"/>
      <c r="AL181" s="453"/>
      <c r="AM181" s="454"/>
      <c r="AN181" s="452" t="s">
        <v>33</v>
      </c>
      <c r="AO181" s="453"/>
      <c r="AP181" s="454"/>
      <c r="AQ181" s="452" t="s">
        <v>34</v>
      </c>
      <c r="AR181" s="453"/>
      <c r="AS181" s="461"/>
      <c r="AU181" s="96"/>
      <c r="AV181" s="107"/>
      <c r="AW181" s="99"/>
      <c r="AX181" s="96"/>
      <c r="AY181" s="96"/>
      <c r="AZ181" s="96"/>
      <c r="BA181" s="96"/>
    </row>
    <row r="182" spans="1:53" ht="18" customHeight="1">
      <c r="A182" s="85"/>
      <c r="B182" s="471"/>
      <c r="C182" s="472"/>
      <c r="D182" s="476"/>
      <c r="E182" s="472"/>
      <c r="F182" s="479"/>
      <c r="G182" s="476"/>
      <c r="H182" s="482"/>
      <c r="I182" s="482"/>
      <c r="J182" s="482"/>
      <c r="K182" s="482"/>
      <c r="L182" s="482"/>
      <c r="M182" s="482"/>
      <c r="N182" s="482"/>
      <c r="O182" s="482"/>
      <c r="P182" s="472"/>
      <c r="Q182" s="464" t="s">
        <v>21</v>
      </c>
      <c r="R182" s="465"/>
      <c r="S182" s="466"/>
      <c r="T182" s="464" t="s">
        <v>22</v>
      </c>
      <c r="U182" s="465"/>
      <c r="V182" s="466"/>
      <c r="W182" s="464" t="s">
        <v>72</v>
      </c>
      <c r="X182" s="465"/>
      <c r="Y182" s="466"/>
      <c r="Z182" s="464" t="s">
        <v>23</v>
      </c>
      <c r="AA182" s="465"/>
      <c r="AB182" s="466"/>
      <c r="AC182" s="455"/>
      <c r="AD182" s="456"/>
      <c r="AE182" s="457"/>
      <c r="AF182" s="455"/>
      <c r="AG182" s="456"/>
      <c r="AH182" s="456"/>
      <c r="AI182" s="457"/>
      <c r="AJ182" s="455"/>
      <c r="AK182" s="456"/>
      <c r="AL182" s="456"/>
      <c r="AM182" s="457"/>
      <c r="AN182" s="455"/>
      <c r="AO182" s="456"/>
      <c r="AP182" s="457"/>
      <c r="AQ182" s="455"/>
      <c r="AR182" s="456"/>
      <c r="AS182" s="462"/>
      <c r="AU182" s="96"/>
      <c r="AV182" s="107"/>
      <c r="AW182" s="99"/>
      <c r="AX182" s="96"/>
      <c r="AY182" s="96"/>
      <c r="AZ182" s="96"/>
      <c r="BA182" s="96"/>
    </row>
    <row r="183" spans="1:53" ht="18" customHeight="1" thickBot="1">
      <c r="A183" s="85"/>
      <c r="B183" s="473"/>
      <c r="C183" s="474"/>
      <c r="D183" s="477"/>
      <c r="E183" s="474"/>
      <c r="F183" s="480"/>
      <c r="G183" s="483" t="s">
        <v>24</v>
      </c>
      <c r="H183" s="484"/>
      <c r="I183" s="484"/>
      <c r="J183" s="484" t="s">
        <v>25</v>
      </c>
      <c r="K183" s="484"/>
      <c r="L183" s="484"/>
      <c r="M183" s="484"/>
      <c r="N183" s="484" t="s">
        <v>26</v>
      </c>
      <c r="O183" s="484"/>
      <c r="P183" s="508"/>
      <c r="Q183" s="477" t="s">
        <v>73</v>
      </c>
      <c r="R183" s="509"/>
      <c r="S183" s="474"/>
      <c r="T183" s="477" t="s">
        <v>27</v>
      </c>
      <c r="U183" s="509"/>
      <c r="V183" s="474"/>
      <c r="W183" s="477" t="s">
        <v>28</v>
      </c>
      <c r="X183" s="509"/>
      <c r="Y183" s="474"/>
      <c r="Z183" s="477" t="s">
        <v>28</v>
      </c>
      <c r="AA183" s="509"/>
      <c r="AB183" s="474"/>
      <c r="AC183" s="458"/>
      <c r="AD183" s="459"/>
      <c r="AE183" s="460"/>
      <c r="AF183" s="458"/>
      <c r="AG183" s="459"/>
      <c r="AH183" s="459"/>
      <c r="AI183" s="460"/>
      <c r="AJ183" s="458"/>
      <c r="AK183" s="459"/>
      <c r="AL183" s="459"/>
      <c r="AM183" s="460"/>
      <c r="AN183" s="458"/>
      <c r="AO183" s="459"/>
      <c r="AP183" s="460"/>
      <c r="AQ183" s="458"/>
      <c r="AR183" s="459"/>
      <c r="AS183" s="463"/>
      <c r="AU183" s="126" t="s">
        <v>99</v>
      </c>
      <c r="AV183" s="126" t="s">
        <v>106</v>
      </c>
      <c r="AW183" s="125" t="s">
        <v>105</v>
      </c>
      <c r="AX183" s="126" t="s">
        <v>101</v>
      </c>
      <c r="AY183" s="126" t="s">
        <v>103</v>
      </c>
      <c r="AZ183" s="126" t="s">
        <v>271</v>
      </c>
      <c r="BA183" s="126" t="s">
        <v>275</v>
      </c>
    </row>
    <row r="184" spans="1:53" ht="19.5" customHeight="1">
      <c r="B184" s="440"/>
      <c r="C184" s="441"/>
      <c r="D184" s="444" t="str">
        <f>IFERROR(IF(B184="","",MID("日月火水木金土",WEEKDAY(AW184),1)),"")</f>
        <v/>
      </c>
      <c r="E184" s="445"/>
      <c r="F184" s="441"/>
      <c r="G184" s="448"/>
      <c r="H184" s="449"/>
      <c r="I184" s="449"/>
      <c r="J184" s="449"/>
      <c r="K184" s="449"/>
      <c r="L184" s="449"/>
      <c r="M184" s="450"/>
      <c r="N184" s="449"/>
      <c r="O184" s="449"/>
      <c r="P184" s="451"/>
      <c r="Q184" s="431"/>
      <c r="R184" s="432"/>
      <c r="S184" s="433"/>
      <c r="T184" s="431"/>
      <c r="U184" s="432"/>
      <c r="V184" s="433"/>
      <c r="W184" s="431"/>
      <c r="X184" s="432"/>
      <c r="Y184" s="433"/>
      <c r="Z184" s="434" t="str">
        <f>IF(OR(Q184="",T184=""),"",T184-Q184-W184)</f>
        <v/>
      </c>
      <c r="AA184" s="435"/>
      <c r="AB184" s="436"/>
      <c r="AC184" s="437" t="str">
        <f>IF(Z184="","",IF(F184=2,0.5,ROUNDUP((HOUR(Z184)*60+MINUTE(Z184))/30,0)/2))</f>
        <v/>
      </c>
      <c r="AD184" s="438"/>
      <c r="AE184" s="439"/>
      <c r="AF184" s="415" t="str">
        <f ca="1">IFERROR(IF(OR(B184="",F184="",Q184="",T184="",$BB$5="",$BC$5=""),"",INDEX(サービス費!F:F,MATCH(AY184,サービス費!D:D,0))),"")</f>
        <v/>
      </c>
      <c r="AG184" s="416"/>
      <c r="AH184" s="416"/>
      <c r="AI184" s="417"/>
      <c r="AJ184" s="415" t="str">
        <f ca="1">IFERROR(IF(OR($K$7="",AF184=""),"",IF($BC$5=1,AF184*0.1,0)),"")</f>
        <v/>
      </c>
      <c r="AK184" s="416"/>
      <c r="AL184" s="416"/>
      <c r="AM184" s="417"/>
      <c r="AN184" s="418"/>
      <c r="AO184" s="419"/>
      <c r="AP184" s="420"/>
      <c r="AQ184" s="424"/>
      <c r="AR184" s="425"/>
      <c r="AS184" s="426"/>
      <c r="AU184" s="409">
        <v>61</v>
      </c>
      <c r="AV184" s="409" t="str">
        <f ca="1">TEXT($AV$2,"000")&amp;TEXT(AU184,"00")</f>
        <v>00361</v>
      </c>
      <c r="AW184" s="430" t="str">
        <f>IFERROR(IF(B184="","",DATEVALUE(利用者情報!$G$3&amp;利用者情報!$I$3&amp;利用者情報!$J$3&amp;利用者情報!$K$3&amp;B184&amp;"日")),"")</f>
        <v/>
      </c>
      <c r="AX184" s="408" t="str">
        <f>IF(F184="","",IF(F184=2,20,IF(F184=3,30,F184&amp;$BB$5)))</f>
        <v/>
      </c>
      <c r="AY184" s="409" t="str">
        <f>IF(AC184="","",AX184&amp;AC184)</f>
        <v/>
      </c>
      <c r="AZ184" s="409" t="str">
        <f>IFERROR(IF(AY184="","",INDEX(サービス費!E:E,MATCH(AY184,サービス費!D:D,0))),"")</f>
        <v/>
      </c>
      <c r="BA184" s="408" t="str">
        <f>IF(OR(G184="その他",N184="その他",I185="その他（右欄に詳細を記載）",W184&gt;0,AND(AC184&gt;=8,AC184&lt;=24)),1,"")</f>
        <v/>
      </c>
    </row>
    <row r="185" spans="1:53" ht="19.5" customHeight="1" thickBot="1">
      <c r="B185" s="442"/>
      <c r="C185" s="443"/>
      <c r="D185" s="446"/>
      <c r="E185" s="447"/>
      <c r="F185" s="443"/>
      <c r="G185" s="410" t="s">
        <v>115</v>
      </c>
      <c r="H185" s="404"/>
      <c r="I185" s="411"/>
      <c r="J185" s="411"/>
      <c r="K185" s="411"/>
      <c r="L185" s="411"/>
      <c r="M185" s="411"/>
      <c r="N185" s="411"/>
      <c r="O185" s="411"/>
      <c r="P185" s="412"/>
      <c r="Q185" s="410" t="s">
        <v>118</v>
      </c>
      <c r="R185" s="404"/>
      <c r="S185" s="404"/>
      <c r="T185" s="404"/>
      <c r="U185" s="404"/>
      <c r="V185" s="404"/>
      <c r="W185" s="404"/>
      <c r="X185" s="404"/>
      <c r="Y185" s="404"/>
      <c r="Z185" s="413"/>
      <c r="AA185" s="413"/>
      <c r="AB185" s="413"/>
      <c r="AC185" s="413"/>
      <c r="AD185" s="413"/>
      <c r="AE185" s="413"/>
      <c r="AF185" s="413"/>
      <c r="AG185" s="413"/>
      <c r="AH185" s="413"/>
      <c r="AI185" s="413"/>
      <c r="AJ185" s="413"/>
      <c r="AK185" s="413"/>
      <c r="AL185" s="413"/>
      <c r="AM185" s="414"/>
      <c r="AN185" s="421"/>
      <c r="AO185" s="422"/>
      <c r="AP185" s="423"/>
      <c r="AQ185" s="427"/>
      <c r="AR185" s="428"/>
      <c r="AS185" s="429"/>
      <c r="AU185" s="409"/>
      <c r="AV185" s="409"/>
      <c r="AW185" s="430"/>
      <c r="AX185" s="408"/>
      <c r="AY185" s="409"/>
      <c r="AZ185" s="409"/>
      <c r="BA185" s="408"/>
    </row>
    <row r="186" spans="1:53" ht="19.5" customHeight="1">
      <c r="B186" s="440"/>
      <c r="C186" s="441"/>
      <c r="D186" s="444" t="str">
        <f>IFERROR(IF(B186="","",MID("日月火水木金土",WEEKDAY(AW186),1)),"")</f>
        <v/>
      </c>
      <c r="E186" s="445"/>
      <c r="F186" s="441"/>
      <c r="G186" s="448"/>
      <c r="H186" s="449"/>
      <c r="I186" s="449"/>
      <c r="J186" s="449"/>
      <c r="K186" s="449"/>
      <c r="L186" s="449"/>
      <c r="M186" s="450"/>
      <c r="N186" s="449"/>
      <c r="O186" s="449"/>
      <c r="P186" s="451"/>
      <c r="Q186" s="431"/>
      <c r="R186" s="432"/>
      <c r="S186" s="433"/>
      <c r="T186" s="431"/>
      <c r="U186" s="432"/>
      <c r="V186" s="433"/>
      <c r="W186" s="431"/>
      <c r="X186" s="432"/>
      <c r="Y186" s="433"/>
      <c r="Z186" s="434" t="str">
        <f>IF(OR(Q186="",T186=""),"",T186-Q186-W186)</f>
        <v/>
      </c>
      <c r="AA186" s="435"/>
      <c r="AB186" s="436"/>
      <c r="AC186" s="437" t="str">
        <f>IF(Z186="","",IF(F186=2,0.5,ROUNDUP((HOUR(Z186)*60+MINUTE(Z186))/30,0)/2))</f>
        <v/>
      </c>
      <c r="AD186" s="438"/>
      <c r="AE186" s="439"/>
      <c r="AF186" s="415" t="str">
        <f ca="1">IFERROR(IF(OR(B186="",F186="",Q186="",T186="",$BB$5="",$BC$5=""),"",INDEX(サービス費!F:F,MATCH(AY186,サービス費!D:D,0))),"")</f>
        <v/>
      </c>
      <c r="AG186" s="416"/>
      <c r="AH186" s="416"/>
      <c r="AI186" s="417"/>
      <c r="AJ186" s="415" t="str">
        <f ca="1">IFERROR(IF(OR($K$7="",AF186=""),"",IF($BC$5=1,AF186*0.1,0)),"")</f>
        <v/>
      </c>
      <c r="AK186" s="416"/>
      <c r="AL186" s="416"/>
      <c r="AM186" s="417"/>
      <c r="AN186" s="418"/>
      <c r="AO186" s="419"/>
      <c r="AP186" s="420"/>
      <c r="AQ186" s="424"/>
      <c r="AR186" s="425"/>
      <c r="AS186" s="426"/>
      <c r="AU186" s="409">
        <v>62</v>
      </c>
      <c r="AV186" s="409" t="str">
        <f t="shared" ref="AV186" ca="1" si="111">TEXT($AV$2,"000")&amp;TEXT(AU186,"00")</f>
        <v>00362</v>
      </c>
      <c r="AW186" s="430" t="str">
        <f>IFERROR(IF(B186="","",DATEVALUE(利用者情報!$G$3&amp;利用者情報!$I$3&amp;利用者情報!$J$3&amp;利用者情報!$K$3&amp;B186&amp;"日")),"")</f>
        <v/>
      </c>
      <c r="AX186" s="408" t="str">
        <f>IF(F186="","",IF(F186=2,20,IF(F186=3,30,F186&amp;$BB$5)))</f>
        <v/>
      </c>
      <c r="AY186" s="409" t="str">
        <f>IF(AC186="","",AX186&amp;AC186)</f>
        <v/>
      </c>
      <c r="AZ186" s="409" t="str">
        <f>IFERROR(IF(AY186="","",INDEX(サービス費!E:E,MATCH(AY186,サービス費!D:D,0))),"")</f>
        <v/>
      </c>
      <c r="BA186" s="408" t="str">
        <f t="shared" ref="BA186" si="112">IF(OR(G186="その他",N186="その他",I187="その他（右欄に詳細を記載）",W186&gt;0,AND(AC186&gt;=8,AC186&lt;=24)),1,"")</f>
        <v/>
      </c>
    </row>
    <row r="187" spans="1:53" ht="19.5" customHeight="1" thickBot="1">
      <c r="B187" s="442"/>
      <c r="C187" s="443"/>
      <c r="D187" s="446"/>
      <c r="E187" s="447"/>
      <c r="F187" s="443"/>
      <c r="G187" s="410" t="s">
        <v>115</v>
      </c>
      <c r="H187" s="404"/>
      <c r="I187" s="411"/>
      <c r="J187" s="411"/>
      <c r="K187" s="411"/>
      <c r="L187" s="411"/>
      <c r="M187" s="411"/>
      <c r="N187" s="411"/>
      <c r="O187" s="411"/>
      <c r="P187" s="412"/>
      <c r="Q187" s="410" t="s">
        <v>118</v>
      </c>
      <c r="R187" s="404"/>
      <c r="S187" s="404"/>
      <c r="T187" s="404"/>
      <c r="U187" s="404"/>
      <c r="V187" s="404"/>
      <c r="W187" s="404"/>
      <c r="X187" s="404"/>
      <c r="Y187" s="404"/>
      <c r="Z187" s="413"/>
      <c r="AA187" s="413"/>
      <c r="AB187" s="413"/>
      <c r="AC187" s="413"/>
      <c r="AD187" s="413"/>
      <c r="AE187" s="413"/>
      <c r="AF187" s="413"/>
      <c r="AG187" s="413"/>
      <c r="AH187" s="413"/>
      <c r="AI187" s="413"/>
      <c r="AJ187" s="413"/>
      <c r="AK187" s="413"/>
      <c r="AL187" s="413"/>
      <c r="AM187" s="414"/>
      <c r="AN187" s="421"/>
      <c r="AO187" s="422"/>
      <c r="AP187" s="423"/>
      <c r="AQ187" s="427"/>
      <c r="AR187" s="428"/>
      <c r="AS187" s="429"/>
      <c r="AU187" s="409"/>
      <c r="AV187" s="409"/>
      <c r="AW187" s="430"/>
      <c r="AX187" s="408"/>
      <c r="AY187" s="409"/>
      <c r="AZ187" s="409"/>
      <c r="BA187" s="408"/>
    </row>
    <row r="188" spans="1:53" ht="19.5" customHeight="1">
      <c r="B188" s="440"/>
      <c r="C188" s="441"/>
      <c r="D188" s="444" t="str">
        <f>IFERROR(IF(B188="","",MID("日月火水木金土",WEEKDAY(AW188),1)),"")</f>
        <v/>
      </c>
      <c r="E188" s="445"/>
      <c r="F188" s="441"/>
      <c r="G188" s="448"/>
      <c r="H188" s="449"/>
      <c r="I188" s="449"/>
      <c r="J188" s="449"/>
      <c r="K188" s="449"/>
      <c r="L188" s="449"/>
      <c r="M188" s="450"/>
      <c r="N188" s="449"/>
      <c r="O188" s="449"/>
      <c r="P188" s="451"/>
      <c r="Q188" s="431"/>
      <c r="R188" s="432"/>
      <c r="S188" s="433"/>
      <c r="T188" s="431"/>
      <c r="U188" s="432"/>
      <c r="V188" s="433"/>
      <c r="W188" s="431"/>
      <c r="X188" s="432"/>
      <c r="Y188" s="433"/>
      <c r="Z188" s="434" t="str">
        <f>IF(OR(Q188="",T188=""),"",T188-Q188-W188)</f>
        <v/>
      </c>
      <c r="AA188" s="435"/>
      <c r="AB188" s="436"/>
      <c r="AC188" s="437" t="str">
        <f>IF(Z188="","",IF(F188=2,0.5,ROUNDUP((HOUR(Z188)*60+MINUTE(Z188))/30,0)/2))</f>
        <v/>
      </c>
      <c r="AD188" s="438"/>
      <c r="AE188" s="439"/>
      <c r="AF188" s="415" t="str">
        <f ca="1">IFERROR(IF(OR(B188="",F188="",Q188="",T188="",$BB$5="",$BC$5=""),"",INDEX(サービス費!F:F,MATCH(AY188,サービス費!D:D,0))),"")</f>
        <v/>
      </c>
      <c r="AG188" s="416"/>
      <c r="AH188" s="416"/>
      <c r="AI188" s="417"/>
      <c r="AJ188" s="415" t="str">
        <f ca="1">IFERROR(IF(OR($K$7="",AF188=""),"",IF($BC$5=1,AF188*0.1,0)),"")</f>
        <v/>
      </c>
      <c r="AK188" s="416"/>
      <c r="AL188" s="416"/>
      <c r="AM188" s="417"/>
      <c r="AN188" s="418"/>
      <c r="AO188" s="419"/>
      <c r="AP188" s="420"/>
      <c r="AQ188" s="424"/>
      <c r="AR188" s="425"/>
      <c r="AS188" s="426"/>
      <c r="AU188" s="409">
        <v>63</v>
      </c>
      <c r="AV188" s="409" t="str">
        <f t="shared" ref="AV188" ca="1" si="113">TEXT($AV$2,"000")&amp;TEXT(AU188,"00")</f>
        <v>00363</v>
      </c>
      <c r="AW188" s="430" t="str">
        <f>IFERROR(IF(B188="","",DATEVALUE(利用者情報!$G$3&amp;利用者情報!$I$3&amp;利用者情報!$J$3&amp;利用者情報!$K$3&amp;B188&amp;"日")),"")</f>
        <v/>
      </c>
      <c r="AX188" s="408" t="str">
        <f>IF(F188="","",IF(F188=2,20,IF(F188=3,30,F188&amp;$BB$5)))</f>
        <v/>
      </c>
      <c r="AY188" s="409" t="str">
        <f>IF(AC188="","",AX188&amp;AC188)</f>
        <v/>
      </c>
      <c r="AZ188" s="409" t="str">
        <f>IFERROR(IF(AY188="","",INDEX(サービス費!E:E,MATCH(AY188,サービス費!D:D,0))),"")</f>
        <v/>
      </c>
      <c r="BA188" s="408" t="str">
        <f t="shared" ref="BA188" si="114">IF(OR(G188="その他",N188="その他",I189="その他（右欄に詳細を記載）",W188&gt;0,AND(AC188&gt;=8,AC188&lt;=24)),1,"")</f>
        <v/>
      </c>
    </row>
    <row r="189" spans="1:53" ht="19.5" customHeight="1" thickBot="1">
      <c r="B189" s="442"/>
      <c r="C189" s="443"/>
      <c r="D189" s="446"/>
      <c r="E189" s="447"/>
      <c r="F189" s="443"/>
      <c r="G189" s="410" t="s">
        <v>115</v>
      </c>
      <c r="H189" s="404"/>
      <c r="I189" s="411"/>
      <c r="J189" s="411"/>
      <c r="K189" s="411"/>
      <c r="L189" s="411"/>
      <c r="M189" s="411"/>
      <c r="N189" s="411"/>
      <c r="O189" s="411"/>
      <c r="P189" s="412"/>
      <c r="Q189" s="410" t="s">
        <v>118</v>
      </c>
      <c r="R189" s="404"/>
      <c r="S189" s="404"/>
      <c r="T189" s="404"/>
      <c r="U189" s="404"/>
      <c r="V189" s="404"/>
      <c r="W189" s="404"/>
      <c r="X189" s="404"/>
      <c r="Y189" s="404"/>
      <c r="Z189" s="413"/>
      <c r="AA189" s="413"/>
      <c r="AB189" s="413"/>
      <c r="AC189" s="413"/>
      <c r="AD189" s="413"/>
      <c r="AE189" s="413"/>
      <c r="AF189" s="413"/>
      <c r="AG189" s="413"/>
      <c r="AH189" s="413"/>
      <c r="AI189" s="413"/>
      <c r="AJ189" s="413"/>
      <c r="AK189" s="413"/>
      <c r="AL189" s="413"/>
      <c r="AM189" s="414"/>
      <c r="AN189" s="421"/>
      <c r="AO189" s="422"/>
      <c r="AP189" s="423"/>
      <c r="AQ189" s="427"/>
      <c r="AR189" s="428"/>
      <c r="AS189" s="429"/>
      <c r="AU189" s="409"/>
      <c r="AV189" s="409"/>
      <c r="AW189" s="430"/>
      <c r="AX189" s="408"/>
      <c r="AY189" s="409"/>
      <c r="AZ189" s="409"/>
      <c r="BA189" s="408"/>
    </row>
    <row r="190" spans="1:53" ht="19.5" customHeight="1">
      <c r="B190" s="440"/>
      <c r="C190" s="441"/>
      <c r="D190" s="444" t="str">
        <f>IFERROR(IF(B190="","",MID("日月火水木金土",WEEKDAY(AW190),1)),"")</f>
        <v/>
      </c>
      <c r="E190" s="445"/>
      <c r="F190" s="441"/>
      <c r="G190" s="448"/>
      <c r="H190" s="449"/>
      <c r="I190" s="449"/>
      <c r="J190" s="449"/>
      <c r="K190" s="449"/>
      <c r="L190" s="449"/>
      <c r="M190" s="450"/>
      <c r="N190" s="449"/>
      <c r="O190" s="449"/>
      <c r="P190" s="451"/>
      <c r="Q190" s="431"/>
      <c r="R190" s="432"/>
      <c r="S190" s="433"/>
      <c r="T190" s="431"/>
      <c r="U190" s="432"/>
      <c r="V190" s="433"/>
      <c r="W190" s="431"/>
      <c r="X190" s="432"/>
      <c r="Y190" s="433"/>
      <c r="Z190" s="434" t="str">
        <f>IF(OR(Q190="",T190=""),"",T190-Q190-W190)</f>
        <v/>
      </c>
      <c r="AA190" s="435"/>
      <c r="AB190" s="436"/>
      <c r="AC190" s="437" t="str">
        <f>IF(Z190="","",IF(F190=2,0.5,ROUNDUP((HOUR(Z190)*60+MINUTE(Z190))/30,0)/2))</f>
        <v/>
      </c>
      <c r="AD190" s="438"/>
      <c r="AE190" s="439"/>
      <c r="AF190" s="415" t="str">
        <f ca="1">IFERROR(IF(OR(B190="",F190="",Q190="",T190="",$BB$5="",$BC$5=""),"",INDEX(サービス費!F:F,MATCH(AY190,サービス費!D:D,0))),"")</f>
        <v/>
      </c>
      <c r="AG190" s="416"/>
      <c r="AH190" s="416"/>
      <c r="AI190" s="417"/>
      <c r="AJ190" s="415" t="str">
        <f ca="1">IFERROR(IF(OR($K$7="",AF190=""),"",IF($BC$5=1,AF190*0.1,0)),"")</f>
        <v/>
      </c>
      <c r="AK190" s="416"/>
      <c r="AL190" s="416"/>
      <c r="AM190" s="417"/>
      <c r="AN190" s="418"/>
      <c r="AO190" s="419"/>
      <c r="AP190" s="420"/>
      <c r="AQ190" s="424"/>
      <c r="AR190" s="425"/>
      <c r="AS190" s="426"/>
      <c r="AU190" s="409">
        <v>64</v>
      </c>
      <c r="AV190" s="409" t="str">
        <f t="shared" ref="AV190" ca="1" si="115">TEXT($AV$2,"000")&amp;TEXT(AU190,"00")</f>
        <v>00364</v>
      </c>
      <c r="AW190" s="430" t="str">
        <f>IFERROR(IF(B190="","",DATEVALUE(利用者情報!$G$3&amp;利用者情報!$I$3&amp;利用者情報!$J$3&amp;利用者情報!$K$3&amp;B190&amp;"日")),"")</f>
        <v/>
      </c>
      <c r="AX190" s="408" t="str">
        <f>IF(F190="","",IF(F190=2,20,IF(F190=3,30,F190&amp;$BB$5)))</f>
        <v/>
      </c>
      <c r="AY190" s="409" t="str">
        <f>IF(AC190="","",AX190&amp;AC190)</f>
        <v/>
      </c>
      <c r="AZ190" s="409" t="str">
        <f>IFERROR(IF(AY190="","",INDEX(サービス費!E:E,MATCH(AY190,サービス費!D:D,0))),"")</f>
        <v/>
      </c>
      <c r="BA190" s="408" t="str">
        <f t="shared" ref="BA190" si="116">IF(OR(G190="その他",N190="その他",I191="その他（右欄に詳細を記載）",W190&gt;0,AND(AC190&gt;=8,AC190&lt;=24)),1,"")</f>
        <v/>
      </c>
    </row>
    <row r="191" spans="1:53" ht="19.5" customHeight="1" thickBot="1">
      <c r="B191" s="442"/>
      <c r="C191" s="443"/>
      <c r="D191" s="446"/>
      <c r="E191" s="447"/>
      <c r="F191" s="443"/>
      <c r="G191" s="410" t="s">
        <v>115</v>
      </c>
      <c r="H191" s="404"/>
      <c r="I191" s="411"/>
      <c r="J191" s="411"/>
      <c r="K191" s="411"/>
      <c r="L191" s="411"/>
      <c r="M191" s="411"/>
      <c r="N191" s="411"/>
      <c r="O191" s="411"/>
      <c r="P191" s="412"/>
      <c r="Q191" s="410" t="s">
        <v>118</v>
      </c>
      <c r="R191" s="404"/>
      <c r="S191" s="404"/>
      <c r="T191" s="404"/>
      <c r="U191" s="404"/>
      <c r="V191" s="404"/>
      <c r="W191" s="404"/>
      <c r="X191" s="404"/>
      <c r="Y191" s="404"/>
      <c r="Z191" s="413"/>
      <c r="AA191" s="413"/>
      <c r="AB191" s="413"/>
      <c r="AC191" s="413"/>
      <c r="AD191" s="413"/>
      <c r="AE191" s="413"/>
      <c r="AF191" s="413"/>
      <c r="AG191" s="413"/>
      <c r="AH191" s="413"/>
      <c r="AI191" s="413"/>
      <c r="AJ191" s="413"/>
      <c r="AK191" s="413"/>
      <c r="AL191" s="413"/>
      <c r="AM191" s="414"/>
      <c r="AN191" s="421"/>
      <c r="AO191" s="422"/>
      <c r="AP191" s="423"/>
      <c r="AQ191" s="427"/>
      <c r="AR191" s="428"/>
      <c r="AS191" s="429"/>
      <c r="AU191" s="409"/>
      <c r="AV191" s="409"/>
      <c r="AW191" s="430"/>
      <c r="AX191" s="408"/>
      <c r="AY191" s="409"/>
      <c r="AZ191" s="409"/>
      <c r="BA191" s="408"/>
    </row>
    <row r="192" spans="1:53" ht="19.5" customHeight="1">
      <c r="B192" s="440"/>
      <c r="C192" s="441"/>
      <c r="D192" s="444" t="str">
        <f>IFERROR(IF(B192="","",MID("日月火水木金土",WEEKDAY(AW192),1)),"")</f>
        <v/>
      </c>
      <c r="E192" s="445"/>
      <c r="F192" s="441"/>
      <c r="G192" s="448"/>
      <c r="H192" s="449"/>
      <c r="I192" s="449"/>
      <c r="J192" s="449"/>
      <c r="K192" s="449"/>
      <c r="L192" s="449"/>
      <c r="M192" s="450"/>
      <c r="N192" s="449"/>
      <c r="O192" s="449"/>
      <c r="P192" s="451"/>
      <c r="Q192" s="431"/>
      <c r="R192" s="432"/>
      <c r="S192" s="433"/>
      <c r="T192" s="431"/>
      <c r="U192" s="432"/>
      <c r="V192" s="433"/>
      <c r="W192" s="431"/>
      <c r="X192" s="432"/>
      <c r="Y192" s="433"/>
      <c r="Z192" s="434" t="str">
        <f>IF(OR(Q192="",T192=""),"",T192-Q192-W192)</f>
        <v/>
      </c>
      <c r="AA192" s="435"/>
      <c r="AB192" s="436"/>
      <c r="AC192" s="437" t="str">
        <f>IF(Z192="","",IF(F192=2,0.5,ROUNDUP((HOUR(Z192)*60+MINUTE(Z192))/30,0)/2))</f>
        <v/>
      </c>
      <c r="AD192" s="438"/>
      <c r="AE192" s="439"/>
      <c r="AF192" s="415" t="str">
        <f ca="1">IFERROR(IF(OR(B192="",F192="",Q192="",T192="",$BB$5="",$BC$5=""),"",INDEX(サービス費!F:F,MATCH(AY192,サービス費!D:D,0))),"")</f>
        <v/>
      </c>
      <c r="AG192" s="416"/>
      <c r="AH192" s="416"/>
      <c r="AI192" s="417"/>
      <c r="AJ192" s="415" t="str">
        <f ca="1">IFERROR(IF(OR($K$7="",AF192=""),"",IF($BC$5=1,AF192*0.1,0)),"")</f>
        <v/>
      </c>
      <c r="AK192" s="416"/>
      <c r="AL192" s="416"/>
      <c r="AM192" s="417"/>
      <c r="AN192" s="418"/>
      <c r="AO192" s="419"/>
      <c r="AP192" s="420"/>
      <c r="AQ192" s="424"/>
      <c r="AR192" s="425"/>
      <c r="AS192" s="426"/>
      <c r="AU192" s="409">
        <v>65</v>
      </c>
      <c r="AV192" s="409" t="str">
        <f t="shared" ref="AV192" ca="1" si="117">TEXT($AV$2,"000")&amp;TEXT(AU192,"00")</f>
        <v>00365</v>
      </c>
      <c r="AW192" s="430" t="str">
        <f>IFERROR(IF(B192="","",DATEVALUE(利用者情報!$G$3&amp;利用者情報!$I$3&amp;利用者情報!$J$3&amp;利用者情報!$K$3&amp;B192&amp;"日")),"")</f>
        <v/>
      </c>
      <c r="AX192" s="408" t="str">
        <f>IF(F192="","",IF(F192=2,20,IF(F192=3,30,F192&amp;$BB$5)))</f>
        <v/>
      </c>
      <c r="AY192" s="409" t="str">
        <f>IF(AC192="","",AX192&amp;AC192)</f>
        <v/>
      </c>
      <c r="AZ192" s="409" t="str">
        <f>IFERROR(IF(AY192="","",INDEX(サービス費!E:E,MATCH(AY192,サービス費!D:D,0))),"")</f>
        <v/>
      </c>
      <c r="BA192" s="408" t="str">
        <f t="shared" ref="BA192" si="118">IF(OR(G192="その他",N192="その他",I193="その他（右欄に詳細を記載）",W192&gt;0,AND(AC192&gt;=8,AC192&lt;=24)),1,"")</f>
        <v/>
      </c>
    </row>
    <row r="193" spans="2:53" ht="19.5" customHeight="1" thickBot="1">
      <c r="B193" s="442"/>
      <c r="C193" s="443"/>
      <c r="D193" s="446"/>
      <c r="E193" s="447"/>
      <c r="F193" s="443"/>
      <c r="G193" s="410" t="s">
        <v>115</v>
      </c>
      <c r="H193" s="404"/>
      <c r="I193" s="411"/>
      <c r="J193" s="411"/>
      <c r="K193" s="411"/>
      <c r="L193" s="411"/>
      <c r="M193" s="411"/>
      <c r="N193" s="411"/>
      <c r="O193" s="411"/>
      <c r="P193" s="412"/>
      <c r="Q193" s="410" t="s">
        <v>118</v>
      </c>
      <c r="R193" s="404"/>
      <c r="S193" s="404"/>
      <c r="T193" s="404"/>
      <c r="U193" s="404"/>
      <c r="V193" s="404"/>
      <c r="W193" s="404"/>
      <c r="X193" s="404"/>
      <c r="Y193" s="404"/>
      <c r="Z193" s="413"/>
      <c r="AA193" s="413"/>
      <c r="AB193" s="413"/>
      <c r="AC193" s="413"/>
      <c r="AD193" s="413"/>
      <c r="AE193" s="413"/>
      <c r="AF193" s="413"/>
      <c r="AG193" s="413"/>
      <c r="AH193" s="413"/>
      <c r="AI193" s="413"/>
      <c r="AJ193" s="413"/>
      <c r="AK193" s="413"/>
      <c r="AL193" s="413"/>
      <c r="AM193" s="414"/>
      <c r="AN193" s="421"/>
      <c r="AO193" s="422"/>
      <c r="AP193" s="423"/>
      <c r="AQ193" s="427"/>
      <c r="AR193" s="428"/>
      <c r="AS193" s="429"/>
      <c r="AU193" s="409"/>
      <c r="AV193" s="409"/>
      <c r="AW193" s="430"/>
      <c r="AX193" s="408"/>
      <c r="AY193" s="409"/>
      <c r="AZ193" s="409"/>
      <c r="BA193" s="408"/>
    </row>
    <row r="194" spans="2:53" ht="19.5" customHeight="1">
      <c r="B194" s="440"/>
      <c r="C194" s="441"/>
      <c r="D194" s="444" t="str">
        <f>IFERROR(IF(B194="","",MID("日月火水木金土",WEEKDAY(AW194),1)),"")</f>
        <v/>
      </c>
      <c r="E194" s="445"/>
      <c r="F194" s="441"/>
      <c r="G194" s="448"/>
      <c r="H194" s="449"/>
      <c r="I194" s="449"/>
      <c r="J194" s="449"/>
      <c r="K194" s="449"/>
      <c r="L194" s="449"/>
      <c r="M194" s="450"/>
      <c r="N194" s="449"/>
      <c r="O194" s="449"/>
      <c r="P194" s="451"/>
      <c r="Q194" s="431"/>
      <c r="R194" s="432"/>
      <c r="S194" s="433"/>
      <c r="T194" s="431"/>
      <c r="U194" s="432"/>
      <c r="V194" s="433"/>
      <c r="W194" s="431"/>
      <c r="X194" s="432"/>
      <c r="Y194" s="433"/>
      <c r="Z194" s="434" t="str">
        <f>IF(OR(Q194="",T194=""),"",T194-Q194-W194)</f>
        <v/>
      </c>
      <c r="AA194" s="435"/>
      <c r="AB194" s="436"/>
      <c r="AC194" s="437" t="str">
        <f>IF(Z194="","",IF(F194=2,0.5,ROUNDUP((HOUR(Z194)*60+MINUTE(Z194))/30,0)/2))</f>
        <v/>
      </c>
      <c r="AD194" s="438"/>
      <c r="AE194" s="439"/>
      <c r="AF194" s="415" t="str">
        <f ca="1">IFERROR(IF(OR(B194="",F194="",Q194="",T194="",$BB$5="",$BC$5=""),"",INDEX(サービス費!F:F,MATCH(AY194,サービス費!D:D,0))),"")</f>
        <v/>
      </c>
      <c r="AG194" s="416"/>
      <c r="AH194" s="416"/>
      <c r="AI194" s="417"/>
      <c r="AJ194" s="415" t="str">
        <f ca="1">IFERROR(IF(OR($K$7="",AF194=""),"",IF($BC$5=1,AF194*0.1,0)),"")</f>
        <v/>
      </c>
      <c r="AK194" s="416"/>
      <c r="AL194" s="416"/>
      <c r="AM194" s="417"/>
      <c r="AN194" s="418"/>
      <c r="AO194" s="419"/>
      <c r="AP194" s="420"/>
      <c r="AQ194" s="424"/>
      <c r="AR194" s="425"/>
      <c r="AS194" s="426"/>
      <c r="AU194" s="409">
        <v>66</v>
      </c>
      <c r="AV194" s="409" t="str">
        <f t="shared" ref="AV194" ca="1" si="119">TEXT($AV$2,"000")&amp;TEXT(AU194,"00")</f>
        <v>00366</v>
      </c>
      <c r="AW194" s="430" t="str">
        <f>IFERROR(IF(B194="","",DATEVALUE(利用者情報!$G$3&amp;利用者情報!$I$3&amp;利用者情報!$J$3&amp;利用者情報!$K$3&amp;B194&amp;"日")),"")</f>
        <v/>
      </c>
      <c r="AX194" s="408" t="str">
        <f>IF(F194="","",IF(F194=2,20,IF(F194=3,30,F194&amp;$BB$5)))</f>
        <v/>
      </c>
      <c r="AY194" s="409" t="str">
        <f>IF(AC194="","",AX194&amp;AC194)</f>
        <v/>
      </c>
      <c r="AZ194" s="409" t="str">
        <f>IFERROR(IF(AY194="","",INDEX(サービス費!E:E,MATCH(AY194,サービス費!D:D,0))),"")</f>
        <v/>
      </c>
      <c r="BA194" s="408" t="str">
        <f t="shared" ref="BA194" si="120">IF(OR(G194="その他",N194="その他",I195="その他（右欄に詳細を記載）",W194&gt;0,AND(AC194&gt;=8,AC194&lt;=24)),1,"")</f>
        <v/>
      </c>
    </row>
    <row r="195" spans="2:53" ht="19.5" customHeight="1" thickBot="1">
      <c r="B195" s="442"/>
      <c r="C195" s="443"/>
      <c r="D195" s="446"/>
      <c r="E195" s="447"/>
      <c r="F195" s="443"/>
      <c r="G195" s="410" t="s">
        <v>115</v>
      </c>
      <c r="H195" s="404"/>
      <c r="I195" s="411"/>
      <c r="J195" s="411"/>
      <c r="K195" s="411"/>
      <c r="L195" s="411"/>
      <c r="M195" s="411"/>
      <c r="N195" s="411"/>
      <c r="O195" s="411"/>
      <c r="P195" s="412"/>
      <c r="Q195" s="410" t="s">
        <v>118</v>
      </c>
      <c r="R195" s="404"/>
      <c r="S195" s="404"/>
      <c r="T195" s="404"/>
      <c r="U195" s="404"/>
      <c r="V195" s="404"/>
      <c r="W195" s="404"/>
      <c r="X195" s="404"/>
      <c r="Y195" s="404"/>
      <c r="Z195" s="413"/>
      <c r="AA195" s="413"/>
      <c r="AB195" s="413"/>
      <c r="AC195" s="413"/>
      <c r="AD195" s="413"/>
      <c r="AE195" s="413"/>
      <c r="AF195" s="413"/>
      <c r="AG195" s="413"/>
      <c r="AH195" s="413"/>
      <c r="AI195" s="413"/>
      <c r="AJ195" s="413"/>
      <c r="AK195" s="413"/>
      <c r="AL195" s="413"/>
      <c r="AM195" s="414"/>
      <c r="AN195" s="421"/>
      <c r="AO195" s="422"/>
      <c r="AP195" s="423"/>
      <c r="AQ195" s="427"/>
      <c r="AR195" s="428"/>
      <c r="AS195" s="429"/>
      <c r="AU195" s="409"/>
      <c r="AV195" s="409"/>
      <c r="AW195" s="430"/>
      <c r="AX195" s="408"/>
      <c r="AY195" s="409"/>
      <c r="AZ195" s="409"/>
      <c r="BA195" s="408"/>
    </row>
    <row r="196" spans="2:53" ht="19.5" customHeight="1">
      <c r="B196" s="440"/>
      <c r="C196" s="441"/>
      <c r="D196" s="444" t="str">
        <f>IFERROR(IF(B196="","",MID("日月火水木金土",WEEKDAY(AW196),1)),"")</f>
        <v/>
      </c>
      <c r="E196" s="445"/>
      <c r="F196" s="441"/>
      <c r="G196" s="448"/>
      <c r="H196" s="449"/>
      <c r="I196" s="449"/>
      <c r="J196" s="449"/>
      <c r="K196" s="449"/>
      <c r="L196" s="449"/>
      <c r="M196" s="450"/>
      <c r="N196" s="449"/>
      <c r="O196" s="449"/>
      <c r="P196" s="451"/>
      <c r="Q196" s="431"/>
      <c r="R196" s="432"/>
      <c r="S196" s="433"/>
      <c r="T196" s="431"/>
      <c r="U196" s="432"/>
      <c r="V196" s="433"/>
      <c r="W196" s="431"/>
      <c r="X196" s="432"/>
      <c r="Y196" s="433"/>
      <c r="Z196" s="434" t="str">
        <f>IF(OR(Q196="",T196=""),"",T196-Q196-W196)</f>
        <v/>
      </c>
      <c r="AA196" s="435"/>
      <c r="AB196" s="436"/>
      <c r="AC196" s="437" t="str">
        <f>IF(Z196="","",IF(F196=2,0.5,ROUNDUP((HOUR(Z196)*60+MINUTE(Z196))/30,0)/2))</f>
        <v/>
      </c>
      <c r="AD196" s="438"/>
      <c r="AE196" s="439"/>
      <c r="AF196" s="415" t="str">
        <f ca="1">IFERROR(IF(OR(B196="",F196="",Q196="",T196="",$BB$5="",$BC$5=""),"",INDEX(サービス費!F:F,MATCH(AY196,サービス費!D:D,0))),"")</f>
        <v/>
      </c>
      <c r="AG196" s="416"/>
      <c r="AH196" s="416"/>
      <c r="AI196" s="417"/>
      <c r="AJ196" s="415" t="str">
        <f ca="1">IFERROR(IF(OR($K$7="",AF196=""),"",IF($BC$5=1,AF196*0.1,0)),"")</f>
        <v/>
      </c>
      <c r="AK196" s="416"/>
      <c r="AL196" s="416"/>
      <c r="AM196" s="417"/>
      <c r="AN196" s="418"/>
      <c r="AO196" s="419"/>
      <c r="AP196" s="420"/>
      <c r="AQ196" s="424"/>
      <c r="AR196" s="425"/>
      <c r="AS196" s="426"/>
      <c r="AU196" s="409">
        <v>67</v>
      </c>
      <c r="AV196" s="409" t="str">
        <f t="shared" ref="AV196" ca="1" si="121">TEXT($AV$2,"000")&amp;TEXT(AU196,"00")</f>
        <v>00367</v>
      </c>
      <c r="AW196" s="430" t="str">
        <f>IFERROR(IF(B196="","",DATEVALUE(利用者情報!$G$3&amp;利用者情報!$I$3&amp;利用者情報!$J$3&amp;利用者情報!$K$3&amp;B196&amp;"日")),"")</f>
        <v/>
      </c>
      <c r="AX196" s="408" t="str">
        <f>IF(F196="","",IF(F196=2,20,IF(F196=3,30,F196&amp;$BB$5)))</f>
        <v/>
      </c>
      <c r="AY196" s="409" t="str">
        <f>IF(AC196="","",AX196&amp;AC196)</f>
        <v/>
      </c>
      <c r="AZ196" s="409" t="str">
        <f>IFERROR(IF(AY196="","",INDEX(サービス費!E:E,MATCH(AY196,サービス費!D:D,0))),"")</f>
        <v/>
      </c>
      <c r="BA196" s="408" t="str">
        <f t="shared" ref="BA196" si="122">IF(OR(G196="その他",N196="その他",I197="その他（右欄に詳細を記載）",W196&gt;0,AND(AC196&gt;=8,AC196&lt;=24)),1,"")</f>
        <v/>
      </c>
    </row>
    <row r="197" spans="2:53" ht="19.5" customHeight="1" thickBot="1">
      <c r="B197" s="442"/>
      <c r="C197" s="443"/>
      <c r="D197" s="446"/>
      <c r="E197" s="447"/>
      <c r="F197" s="443"/>
      <c r="G197" s="410" t="s">
        <v>115</v>
      </c>
      <c r="H197" s="404"/>
      <c r="I197" s="411"/>
      <c r="J197" s="411"/>
      <c r="K197" s="411"/>
      <c r="L197" s="411"/>
      <c r="M197" s="411"/>
      <c r="N197" s="411"/>
      <c r="O197" s="411"/>
      <c r="P197" s="412"/>
      <c r="Q197" s="410" t="s">
        <v>118</v>
      </c>
      <c r="R197" s="404"/>
      <c r="S197" s="404"/>
      <c r="T197" s="404"/>
      <c r="U197" s="404"/>
      <c r="V197" s="404"/>
      <c r="W197" s="404"/>
      <c r="X197" s="404"/>
      <c r="Y197" s="404"/>
      <c r="Z197" s="413"/>
      <c r="AA197" s="413"/>
      <c r="AB197" s="413"/>
      <c r="AC197" s="413"/>
      <c r="AD197" s="413"/>
      <c r="AE197" s="413"/>
      <c r="AF197" s="413"/>
      <c r="AG197" s="413"/>
      <c r="AH197" s="413"/>
      <c r="AI197" s="413"/>
      <c r="AJ197" s="413"/>
      <c r="AK197" s="413"/>
      <c r="AL197" s="413"/>
      <c r="AM197" s="414"/>
      <c r="AN197" s="421"/>
      <c r="AO197" s="422"/>
      <c r="AP197" s="423"/>
      <c r="AQ197" s="427"/>
      <c r="AR197" s="428"/>
      <c r="AS197" s="429"/>
      <c r="AU197" s="409"/>
      <c r="AV197" s="409"/>
      <c r="AW197" s="430"/>
      <c r="AX197" s="408"/>
      <c r="AY197" s="409"/>
      <c r="AZ197" s="409"/>
      <c r="BA197" s="408"/>
    </row>
    <row r="198" spans="2:53" ht="19.5" customHeight="1">
      <c r="B198" s="440"/>
      <c r="C198" s="441"/>
      <c r="D198" s="444" t="str">
        <f>IFERROR(IF(B198="","",MID("日月火水木金土",WEEKDAY(AW198),1)),"")</f>
        <v/>
      </c>
      <c r="E198" s="445"/>
      <c r="F198" s="441"/>
      <c r="G198" s="448"/>
      <c r="H198" s="449"/>
      <c r="I198" s="449"/>
      <c r="J198" s="449"/>
      <c r="K198" s="449"/>
      <c r="L198" s="449"/>
      <c r="M198" s="450"/>
      <c r="N198" s="449"/>
      <c r="O198" s="449"/>
      <c r="P198" s="451"/>
      <c r="Q198" s="431"/>
      <c r="R198" s="432"/>
      <c r="S198" s="433"/>
      <c r="T198" s="431"/>
      <c r="U198" s="432"/>
      <c r="V198" s="433"/>
      <c r="W198" s="431"/>
      <c r="X198" s="432"/>
      <c r="Y198" s="433"/>
      <c r="Z198" s="434" t="str">
        <f>IF(OR(Q198="",T198=""),"",T198-Q198-W198)</f>
        <v/>
      </c>
      <c r="AA198" s="435"/>
      <c r="AB198" s="436"/>
      <c r="AC198" s="437" t="str">
        <f>IF(Z198="","",IF(F198=2,0.5,ROUNDUP((HOUR(Z198)*60+MINUTE(Z198))/30,0)/2))</f>
        <v/>
      </c>
      <c r="AD198" s="438"/>
      <c r="AE198" s="439"/>
      <c r="AF198" s="415" t="str">
        <f ca="1">IFERROR(IF(OR(B198="",F198="",Q198="",T198="",$BB$5="",$BC$5=""),"",INDEX(サービス費!F:F,MATCH(AY198,サービス費!D:D,0))),"")</f>
        <v/>
      </c>
      <c r="AG198" s="416"/>
      <c r="AH198" s="416"/>
      <c r="AI198" s="417"/>
      <c r="AJ198" s="415" t="str">
        <f ca="1">IFERROR(IF(OR($K$7="",AF198=""),"",IF($BC$5=1,AF198*0.1,0)),"")</f>
        <v/>
      </c>
      <c r="AK198" s="416"/>
      <c r="AL198" s="416"/>
      <c r="AM198" s="417"/>
      <c r="AN198" s="418"/>
      <c r="AO198" s="419"/>
      <c r="AP198" s="420"/>
      <c r="AQ198" s="424"/>
      <c r="AR198" s="425"/>
      <c r="AS198" s="426"/>
      <c r="AU198" s="409">
        <v>68</v>
      </c>
      <c r="AV198" s="409" t="str">
        <f t="shared" ref="AV198" ca="1" si="123">TEXT($AV$2,"000")&amp;TEXT(AU198,"00")</f>
        <v>00368</v>
      </c>
      <c r="AW198" s="430" t="str">
        <f>IFERROR(IF(B198="","",DATEVALUE(利用者情報!$G$3&amp;利用者情報!$I$3&amp;利用者情報!$J$3&amp;利用者情報!$K$3&amp;B198&amp;"日")),"")</f>
        <v/>
      </c>
      <c r="AX198" s="408" t="str">
        <f>IF(F198="","",IF(F198=2,20,IF(F198=3,30,F198&amp;$BB$5)))</f>
        <v/>
      </c>
      <c r="AY198" s="409" t="str">
        <f>IF(AC198="","",AX198&amp;AC198)</f>
        <v/>
      </c>
      <c r="AZ198" s="409" t="str">
        <f>IFERROR(IF(AY198="","",INDEX(サービス費!E:E,MATCH(AY198,サービス費!D:D,0))),"")</f>
        <v/>
      </c>
      <c r="BA198" s="408" t="str">
        <f t="shared" ref="BA198" si="124">IF(OR(G198="その他",N198="その他",I199="その他（右欄に詳細を記載）",W198&gt;0,AND(AC198&gt;=8,AC198&lt;=24)),1,"")</f>
        <v/>
      </c>
    </row>
    <row r="199" spans="2:53" ht="19.5" customHeight="1" thickBot="1">
      <c r="B199" s="442"/>
      <c r="C199" s="443"/>
      <c r="D199" s="446"/>
      <c r="E199" s="447"/>
      <c r="F199" s="443"/>
      <c r="G199" s="410" t="s">
        <v>115</v>
      </c>
      <c r="H199" s="404"/>
      <c r="I199" s="411"/>
      <c r="J199" s="411"/>
      <c r="K199" s="411"/>
      <c r="L199" s="411"/>
      <c r="M199" s="411"/>
      <c r="N199" s="411"/>
      <c r="O199" s="411"/>
      <c r="P199" s="412"/>
      <c r="Q199" s="410" t="s">
        <v>118</v>
      </c>
      <c r="R199" s="404"/>
      <c r="S199" s="404"/>
      <c r="T199" s="404"/>
      <c r="U199" s="404"/>
      <c r="V199" s="404"/>
      <c r="W199" s="404"/>
      <c r="X199" s="404"/>
      <c r="Y199" s="404"/>
      <c r="Z199" s="413"/>
      <c r="AA199" s="413"/>
      <c r="AB199" s="413"/>
      <c r="AC199" s="413"/>
      <c r="AD199" s="413"/>
      <c r="AE199" s="413"/>
      <c r="AF199" s="413"/>
      <c r="AG199" s="413"/>
      <c r="AH199" s="413"/>
      <c r="AI199" s="413"/>
      <c r="AJ199" s="413"/>
      <c r="AK199" s="413"/>
      <c r="AL199" s="413"/>
      <c r="AM199" s="414"/>
      <c r="AN199" s="421"/>
      <c r="AO199" s="422"/>
      <c r="AP199" s="423"/>
      <c r="AQ199" s="427"/>
      <c r="AR199" s="428"/>
      <c r="AS199" s="429"/>
      <c r="AU199" s="409"/>
      <c r="AV199" s="409"/>
      <c r="AW199" s="430"/>
      <c r="AX199" s="408"/>
      <c r="AY199" s="409"/>
      <c r="AZ199" s="409"/>
      <c r="BA199" s="408"/>
    </row>
    <row r="200" spans="2:53" ht="19.5" customHeight="1">
      <c r="B200" s="440"/>
      <c r="C200" s="441"/>
      <c r="D200" s="444" t="str">
        <f>IFERROR(IF(B200="","",MID("日月火水木金土",WEEKDAY(AW200),1)),"")</f>
        <v/>
      </c>
      <c r="E200" s="445"/>
      <c r="F200" s="441"/>
      <c r="G200" s="448"/>
      <c r="H200" s="449"/>
      <c r="I200" s="449"/>
      <c r="J200" s="449"/>
      <c r="K200" s="449"/>
      <c r="L200" s="449"/>
      <c r="M200" s="450"/>
      <c r="N200" s="449"/>
      <c r="O200" s="449"/>
      <c r="P200" s="451"/>
      <c r="Q200" s="431"/>
      <c r="R200" s="432"/>
      <c r="S200" s="433"/>
      <c r="T200" s="431"/>
      <c r="U200" s="432"/>
      <c r="V200" s="433"/>
      <c r="W200" s="431"/>
      <c r="X200" s="432"/>
      <c r="Y200" s="433"/>
      <c r="Z200" s="434" t="str">
        <f>IF(OR(Q200="",T200=""),"",T200-Q200-W200)</f>
        <v/>
      </c>
      <c r="AA200" s="435"/>
      <c r="AB200" s="436"/>
      <c r="AC200" s="437" t="str">
        <f>IF(Z200="","",IF(F200=2,0.5,ROUNDUP((HOUR(Z200)*60+MINUTE(Z200))/30,0)/2))</f>
        <v/>
      </c>
      <c r="AD200" s="438"/>
      <c r="AE200" s="439"/>
      <c r="AF200" s="415" t="str">
        <f ca="1">IFERROR(IF(OR(B200="",F200="",Q200="",T200="",$BB$5="",$BC$5=""),"",INDEX(サービス費!F:F,MATCH(AY200,サービス費!D:D,0))),"")</f>
        <v/>
      </c>
      <c r="AG200" s="416"/>
      <c r="AH200" s="416"/>
      <c r="AI200" s="417"/>
      <c r="AJ200" s="415" t="str">
        <f ca="1">IFERROR(IF(OR($K$7="",AF200=""),"",IF($BC$5=1,AF200*0.1,0)),"")</f>
        <v/>
      </c>
      <c r="AK200" s="416"/>
      <c r="AL200" s="416"/>
      <c r="AM200" s="417"/>
      <c r="AN200" s="418"/>
      <c r="AO200" s="419"/>
      <c r="AP200" s="420"/>
      <c r="AQ200" s="424"/>
      <c r="AR200" s="425"/>
      <c r="AS200" s="426"/>
      <c r="AU200" s="409">
        <v>69</v>
      </c>
      <c r="AV200" s="409" t="str">
        <f t="shared" ref="AV200" ca="1" si="125">TEXT($AV$2,"000")&amp;TEXT(AU200,"00")</f>
        <v>00369</v>
      </c>
      <c r="AW200" s="430" t="str">
        <f>IFERROR(IF(B200="","",DATEVALUE(利用者情報!$G$3&amp;利用者情報!$I$3&amp;利用者情報!$J$3&amp;利用者情報!$K$3&amp;B200&amp;"日")),"")</f>
        <v/>
      </c>
      <c r="AX200" s="408" t="str">
        <f>IF(F200="","",IF(F200=2,20,IF(F200=3,30,F200&amp;$BB$5)))</f>
        <v/>
      </c>
      <c r="AY200" s="409" t="str">
        <f>IF(AC200="","",AX200&amp;AC200)</f>
        <v/>
      </c>
      <c r="AZ200" s="409" t="str">
        <f>IFERROR(IF(AY200="","",INDEX(サービス費!E:E,MATCH(AY200,サービス費!D:D,0))),"")</f>
        <v/>
      </c>
      <c r="BA200" s="408" t="str">
        <f t="shared" ref="BA200" si="126">IF(OR(G200="その他",N200="その他",I201="その他（右欄に詳細を記載）",W200&gt;0,AND(AC200&gt;=8,AC200&lt;=24)),1,"")</f>
        <v/>
      </c>
    </row>
    <row r="201" spans="2:53" ht="19.5" customHeight="1" thickBot="1">
      <c r="B201" s="442"/>
      <c r="C201" s="443"/>
      <c r="D201" s="446"/>
      <c r="E201" s="447"/>
      <c r="F201" s="443"/>
      <c r="G201" s="410" t="s">
        <v>115</v>
      </c>
      <c r="H201" s="404"/>
      <c r="I201" s="411"/>
      <c r="J201" s="411"/>
      <c r="K201" s="411"/>
      <c r="L201" s="411"/>
      <c r="M201" s="411"/>
      <c r="N201" s="411"/>
      <c r="O201" s="411"/>
      <c r="P201" s="412"/>
      <c r="Q201" s="410" t="s">
        <v>118</v>
      </c>
      <c r="R201" s="404"/>
      <c r="S201" s="404"/>
      <c r="T201" s="404"/>
      <c r="U201" s="404"/>
      <c r="V201" s="404"/>
      <c r="W201" s="404"/>
      <c r="X201" s="404"/>
      <c r="Y201" s="404"/>
      <c r="Z201" s="413"/>
      <c r="AA201" s="413"/>
      <c r="AB201" s="413"/>
      <c r="AC201" s="413"/>
      <c r="AD201" s="413"/>
      <c r="AE201" s="413"/>
      <c r="AF201" s="413"/>
      <c r="AG201" s="413"/>
      <c r="AH201" s="413"/>
      <c r="AI201" s="413"/>
      <c r="AJ201" s="413"/>
      <c r="AK201" s="413"/>
      <c r="AL201" s="413"/>
      <c r="AM201" s="414"/>
      <c r="AN201" s="421"/>
      <c r="AO201" s="422"/>
      <c r="AP201" s="423"/>
      <c r="AQ201" s="427"/>
      <c r="AR201" s="428"/>
      <c r="AS201" s="429"/>
      <c r="AU201" s="409"/>
      <c r="AV201" s="409"/>
      <c r="AW201" s="430"/>
      <c r="AX201" s="408"/>
      <c r="AY201" s="409"/>
      <c r="AZ201" s="409"/>
      <c r="BA201" s="408"/>
    </row>
    <row r="202" spans="2:53" ht="19.5" customHeight="1">
      <c r="B202" s="440"/>
      <c r="C202" s="441"/>
      <c r="D202" s="444" t="str">
        <f>IFERROR(IF(B202="","",MID("日月火水木金土",WEEKDAY(AW202),1)),"")</f>
        <v/>
      </c>
      <c r="E202" s="445"/>
      <c r="F202" s="441"/>
      <c r="G202" s="448"/>
      <c r="H202" s="449"/>
      <c r="I202" s="449"/>
      <c r="J202" s="449"/>
      <c r="K202" s="449"/>
      <c r="L202" s="449"/>
      <c r="M202" s="450"/>
      <c r="N202" s="449"/>
      <c r="O202" s="449"/>
      <c r="P202" s="451"/>
      <c r="Q202" s="431"/>
      <c r="R202" s="432"/>
      <c r="S202" s="433"/>
      <c r="T202" s="431"/>
      <c r="U202" s="432"/>
      <c r="V202" s="433"/>
      <c r="W202" s="431"/>
      <c r="X202" s="432"/>
      <c r="Y202" s="433"/>
      <c r="Z202" s="434" t="str">
        <f>IF(OR(Q202="",T202=""),"",T202-Q202-W202)</f>
        <v/>
      </c>
      <c r="AA202" s="435"/>
      <c r="AB202" s="436"/>
      <c r="AC202" s="437" t="str">
        <f>IF(Z202="","",IF(F202=2,0.5,ROUNDUP((HOUR(Z202)*60+MINUTE(Z202))/30,0)/2))</f>
        <v/>
      </c>
      <c r="AD202" s="438"/>
      <c r="AE202" s="439"/>
      <c r="AF202" s="415" t="str">
        <f ca="1">IFERROR(IF(OR(B202="",F202="",Q202="",T202="",$BB$5="",$BC$5=""),"",INDEX(サービス費!F:F,MATCH(AY202,サービス費!D:D,0))),"")</f>
        <v/>
      </c>
      <c r="AG202" s="416"/>
      <c r="AH202" s="416"/>
      <c r="AI202" s="417"/>
      <c r="AJ202" s="415" t="str">
        <f ca="1">IFERROR(IF(OR($K$7="",AF202=""),"",IF($BC$5=1,AF202*0.1,0)),"")</f>
        <v/>
      </c>
      <c r="AK202" s="416"/>
      <c r="AL202" s="416"/>
      <c r="AM202" s="417"/>
      <c r="AN202" s="418"/>
      <c r="AO202" s="419"/>
      <c r="AP202" s="420"/>
      <c r="AQ202" s="424"/>
      <c r="AR202" s="425"/>
      <c r="AS202" s="426"/>
      <c r="AU202" s="409">
        <v>70</v>
      </c>
      <c r="AV202" s="409" t="str">
        <f t="shared" ref="AV202" ca="1" si="127">TEXT($AV$2,"000")&amp;TEXT(AU202,"00")</f>
        <v>00370</v>
      </c>
      <c r="AW202" s="430" t="str">
        <f>IFERROR(IF(B202="","",DATEVALUE(利用者情報!$G$3&amp;利用者情報!$I$3&amp;利用者情報!$J$3&amp;利用者情報!$K$3&amp;B202&amp;"日")),"")</f>
        <v/>
      </c>
      <c r="AX202" s="408" t="str">
        <f>IF(F202="","",IF(F202=2,20,IF(F202=3,30,F202&amp;$BB$5)))</f>
        <v/>
      </c>
      <c r="AY202" s="409" t="str">
        <f>IF(AC202="","",AX202&amp;AC202)</f>
        <v/>
      </c>
      <c r="AZ202" s="409" t="str">
        <f>IFERROR(IF(AY202="","",INDEX(サービス費!E:E,MATCH(AY202,サービス費!D:D,0))),"")</f>
        <v/>
      </c>
      <c r="BA202" s="408" t="str">
        <f t="shared" ref="BA202" si="128">IF(OR(G202="その他",N202="その他",I203="その他（右欄に詳細を記載）",W202&gt;0,AND(AC202&gt;=8,AC202&lt;=24)),1,"")</f>
        <v/>
      </c>
    </row>
    <row r="203" spans="2:53" ht="19.5" customHeight="1" thickBot="1">
      <c r="B203" s="442"/>
      <c r="C203" s="443"/>
      <c r="D203" s="446"/>
      <c r="E203" s="447"/>
      <c r="F203" s="443"/>
      <c r="G203" s="410" t="s">
        <v>115</v>
      </c>
      <c r="H203" s="404"/>
      <c r="I203" s="411"/>
      <c r="J203" s="411"/>
      <c r="K203" s="411"/>
      <c r="L203" s="411"/>
      <c r="M203" s="411"/>
      <c r="N203" s="411"/>
      <c r="O203" s="411"/>
      <c r="P203" s="412"/>
      <c r="Q203" s="410" t="s">
        <v>118</v>
      </c>
      <c r="R203" s="404"/>
      <c r="S203" s="404"/>
      <c r="T203" s="404"/>
      <c r="U203" s="404"/>
      <c r="V203" s="404"/>
      <c r="W203" s="404"/>
      <c r="X203" s="404"/>
      <c r="Y203" s="404"/>
      <c r="Z203" s="413"/>
      <c r="AA203" s="413"/>
      <c r="AB203" s="413"/>
      <c r="AC203" s="413"/>
      <c r="AD203" s="413"/>
      <c r="AE203" s="413"/>
      <c r="AF203" s="413"/>
      <c r="AG203" s="413"/>
      <c r="AH203" s="413"/>
      <c r="AI203" s="413"/>
      <c r="AJ203" s="413"/>
      <c r="AK203" s="413"/>
      <c r="AL203" s="413"/>
      <c r="AM203" s="414"/>
      <c r="AN203" s="421"/>
      <c r="AO203" s="422"/>
      <c r="AP203" s="423"/>
      <c r="AQ203" s="427"/>
      <c r="AR203" s="428"/>
      <c r="AS203" s="429"/>
      <c r="AU203" s="409"/>
      <c r="AV203" s="409"/>
      <c r="AW203" s="430"/>
      <c r="AX203" s="408"/>
      <c r="AY203" s="409"/>
      <c r="AZ203" s="409"/>
      <c r="BA203" s="408"/>
    </row>
    <row r="204" spans="2:53" ht="19.5" customHeight="1">
      <c r="B204" s="440"/>
      <c r="C204" s="441"/>
      <c r="D204" s="444" t="str">
        <f>IFERROR(IF(B204="","",MID("日月火水木金土",WEEKDAY(AW204),1)),"")</f>
        <v/>
      </c>
      <c r="E204" s="445"/>
      <c r="F204" s="441"/>
      <c r="G204" s="448"/>
      <c r="H204" s="449"/>
      <c r="I204" s="449"/>
      <c r="J204" s="449"/>
      <c r="K204" s="449"/>
      <c r="L204" s="449"/>
      <c r="M204" s="450"/>
      <c r="N204" s="449"/>
      <c r="O204" s="449"/>
      <c r="P204" s="451"/>
      <c r="Q204" s="431"/>
      <c r="R204" s="432"/>
      <c r="S204" s="433"/>
      <c r="T204" s="431"/>
      <c r="U204" s="432"/>
      <c r="V204" s="433"/>
      <c r="W204" s="431"/>
      <c r="X204" s="432"/>
      <c r="Y204" s="433"/>
      <c r="Z204" s="434" t="str">
        <f>IF(OR(Q204="",T204=""),"",T204-Q204-W204)</f>
        <v/>
      </c>
      <c r="AA204" s="435"/>
      <c r="AB204" s="436"/>
      <c r="AC204" s="437" t="str">
        <f>IF(Z204="","",IF(F204=2,0.5,ROUNDUP((HOUR(Z204)*60+MINUTE(Z204))/30,0)/2))</f>
        <v/>
      </c>
      <c r="AD204" s="438"/>
      <c r="AE204" s="439"/>
      <c r="AF204" s="415" t="str">
        <f ca="1">IFERROR(IF(OR(B204="",F204="",Q204="",T204="",$BB$5="",$BC$5=""),"",INDEX(サービス費!F:F,MATCH(AY204,サービス費!D:D,0))),"")</f>
        <v/>
      </c>
      <c r="AG204" s="416"/>
      <c r="AH204" s="416"/>
      <c r="AI204" s="417"/>
      <c r="AJ204" s="415" t="str">
        <f ca="1">IFERROR(IF(OR($K$7="",AF204=""),"",IF($BC$5=1,AF204*0.1,0)),"")</f>
        <v/>
      </c>
      <c r="AK204" s="416"/>
      <c r="AL204" s="416"/>
      <c r="AM204" s="417"/>
      <c r="AN204" s="418"/>
      <c r="AO204" s="419"/>
      <c r="AP204" s="420"/>
      <c r="AQ204" s="424"/>
      <c r="AR204" s="425"/>
      <c r="AS204" s="426"/>
      <c r="AU204" s="409">
        <v>71</v>
      </c>
      <c r="AV204" s="409" t="str">
        <f t="shared" ref="AV204" ca="1" si="129">TEXT($AV$2,"000")&amp;TEXT(AU204,"00")</f>
        <v>00371</v>
      </c>
      <c r="AW204" s="430" t="str">
        <f>IFERROR(IF(B204="","",DATEVALUE(利用者情報!$G$3&amp;利用者情報!$I$3&amp;利用者情報!$J$3&amp;利用者情報!$K$3&amp;B204&amp;"日")),"")</f>
        <v/>
      </c>
      <c r="AX204" s="408" t="str">
        <f>IF(F204="","",IF(F204=2,20,IF(F204=3,30,F204&amp;$BB$5)))</f>
        <v/>
      </c>
      <c r="AY204" s="409" t="str">
        <f>IF(AC204="","",AX204&amp;AC204)</f>
        <v/>
      </c>
      <c r="AZ204" s="409" t="str">
        <f>IFERROR(IF(AY204="","",INDEX(サービス費!E:E,MATCH(AY204,サービス費!D:D,0))),"")</f>
        <v/>
      </c>
      <c r="BA204" s="408" t="str">
        <f t="shared" ref="BA204" si="130">IF(OR(G204="その他",N204="その他",I205="その他（右欄に詳細を記載）",W204&gt;0,AND(AC204&gt;=8,AC204&lt;=24)),1,"")</f>
        <v/>
      </c>
    </row>
    <row r="205" spans="2:53" ht="19.5" customHeight="1" thickBot="1">
      <c r="B205" s="442"/>
      <c r="C205" s="443"/>
      <c r="D205" s="446"/>
      <c r="E205" s="447"/>
      <c r="F205" s="443"/>
      <c r="G205" s="410" t="s">
        <v>115</v>
      </c>
      <c r="H205" s="404"/>
      <c r="I205" s="411"/>
      <c r="J205" s="411"/>
      <c r="K205" s="411"/>
      <c r="L205" s="411"/>
      <c r="M205" s="411"/>
      <c r="N205" s="411"/>
      <c r="O205" s="411"/>
      <c r="P205" s="412"/>
      <c r="Q205" s="410" t="s">
        <v>118</v>
      </c>
      <c r="R205" s="404"/>
      <c r="S205" s="404"/>
      <c r="T205" s="404"/>
      <c r="U205" s="404"/>
      <c r="V205" s="404"/>
      <c r="W205" s="404"/>
      <c r="X205" s="404"/>
      <c r="Y205" s="404"/>
      <c r="Z205" s="413"/>
      <c r="AA205" s="413"/>
      <c r="AB205" s="413"/>
      <c r="AC205" s="413"/>
      <c r="AD205" s="413"/>
      <c r="AE205" s="413"/>
      <c r="AF205" s="413"/>
      <c r="AG205" s="413"/>
      <c r="AH205" s="413"/>
      <c r="AI205" s="413"/>
      <c r="AJ205" s="413"/>
      <c r="AK205" s="413"/>
      <c r="AL205" s="413"/>
      <c r="AM205" s="414"/>
      <c r="AN205" s="421"/>
      <c r="AO205" s="422"/>
      <c r="AP205" s="423"/>
      <c r="AQ205" s="427"/>
      <c r="AR205" s="428"/>
      <c r="AS205" s="429"/>
      <c r="AU205" s="409"/>
      <c r="AV205" s="409"/>
      <c r="AW205" s="430"/>
      <c r="AX205" s="408"/>
      <c r="AY205" s="409"/>
      <c r="AZ205" s="409"/>
      <c r="BA205" s="408"/>
    </row>
    <row r="206" spans="2:53" ht="19.5" customHeight="1">
      <c r="B206" s="440"/>
      <c r="C206" s="441"/>
      <c r="D206" s="444" t="str">
        <f>IFERROR(IF(B206="","",MID("日月火水木金土",WEEKDAY(AW206),1)),"")</f>
        <v/>
      </c>
      <c r="E206" s="445"/>
      <c r="F206" s="441"/>
      <c r="G206" s="448"/>
      <c r="H206" s="449"/>
      <c r="I206" s="449"/>
      <c r="J206" s="449"/>
      <c r="K206" s="449"/>
      <c r="L206" s="449"/>
      <c r="M206" s="450"/>
      <c r="N206" s="449"/>
      <c r="O206" s="449"/>
      <c r="P206" s="451"/>
      <c r="Q206" s="431"/>
      <c r="R206" s="432"/>
      <c r="S206" s="433"/>
      <c r="T206" s="431"/>
      <c r="U206" s="432"/>
      <c r="V206" s="433"/>
      <c r="W206" s="431"/>
      <c r="X206" s="432"/>
      <c r="Y206" s="433"/>
      <c r="Z206" s="434" t="str">
        <f>IF(OR(Q206="",T206=""),"",T206-Q206-W206)</f>
        <v/>
      </c>
      <c r="AA206" s="435"/>
      <c r="AB206" s="436"/>
      <c r="AC206" s="437" t="str">
        <f>IF(Z206="","",IF(F206=2,0.5,ROUNDUP((HOUR(Z206)*60+MINUTE(Z206))/30,0)/2))</f>
        <v/>
      </c>
      <c r="AD206" s="438"/>
      <c r="AE206" s="439"/>
      <c r="AF206" s="415" t="str">
        <f ca="1">IFERROR(IF(OR(B206="",F206="",Q206="",T206="",$BB$5="",$BC$5=""),"",INDEX(サービス費!F:F,MATCH(AY206,サービス費!D:D,0))),"")</f>
        <v/>
      </c>
      <c r="AG206" s="416"/>
      <c r="AH206" s="416"/>
      <c r="AI206" s="417"/>
      <c r="AJ206" s="415" t="str">
        <f ca="1">IFERROR(IF(OR($K$7="",AF206=""),"",IF($BC$5=1,AF206*0.1,0)),"")</f>
        <v/>
      </c>
      <c r="AK206" s="416"/>
      <c r="AL206" s="416"/>
      <c r="AM206" s="417"/>
      <c r="AN206" s="418"/>
      <c r="AO206" s="419"/>
      <c r="AP206" s="420"/>
      <c r="AQ206" s="424"/>
      <c r="AR206" s="425"/>
      <c r="AS206" s="426"/>
      <c r="AU206" s="409">
        <v>72</v>
      </c>
      <c r="AV206" s="409" t="str">
        <f t="shared" ref="AV206" ca="1" si="131">TEXT($AV$2,"000")&amp;TEXT(AU206,"00")</f>
        <v>00372</v>
      </c>
      <c r="AW206" s="430" t="str">
        <f>IFERROR(IF(B206="","",DATEVALUE(利用者情報!$G$3&amp;利用者情報!$I$3&amp;利用者情報!$J$3&amp;利用者情報!$K$3&amp;B206&amp;"日")),"")</f>
        <v/>
      </c>
      <c r="AX206" s="408" t="str">
        <f>IF(F206="","",IF(F206=2,20,IF(F206=3,30,F206&amp;$BB$5)))</f>
        <v/>
      </c>
      <c r="AY206" s="409" t="str">
        <f>IF(AC206="","",AX206&amp;AC206)</f>
        <v/>
      </c>
      <c r="AZ206" s="409" t="str">
        <f>IFERROR(IF(AY206="","",INDEX(サービス費!E:E,MATCH(AY206,サービス費!D:D,0))),"")</f>
        <v/>
      </c>
      <c r="BA206" s="408" t="str">
        <f t="shared" ref="BA206" si="132">IF(OR(G206="その他",N206="その他",I207="その他（右欄に詳細を記載）",W206&gt;0,AND(AC206&gt;=8,AC206&lt;=24)),1,"")</f>
        <v/>
      </c>
    </row>
    <row r="207" spans="2:53" ht="19.5" customHeight="1" thickBot="1">
      <c r="B207" s="442"/>
      <c r="C207" s="443"/>
      <c r="D207" s="446"/>
      <c r="E207" s="447"/>
      <c r="F207" s="443"/>
      <c r="G207" s="410" t="s">
        <v>115</v>
      </c>
      <c r="H207" s="404"/>
      <c r="I207" s="411"/>
      <c r="J207" s="411"/>
      <c r="K207" s="411"/>
      <c r="L207" s="411"/>
      <c r="M207" s="411"/>
      <c r="N207" s="411"/>
      <c r="O207" s="411"/>
      <c r="P207" s="412"/>
      <c r="Q207" s="410" t="s">
        <v>118</v>
      </c>
      <c r="R207" s="404"/>
      <c r="S207" s="404"/>
      <c r="T207" s="404"/>
      <c r="U207" s="404"/>
      <c r="V207" s="404"/>
      <c r="W207" s="404"/>
      <c r="X207" s="404"/>
      <c r="Y207" s="404"/>
      <c r="Z207" s="413"/>
      <c r="AA207" s="413"/>
      <c r="AB207" s="413"/>
      <c r="AC207" s="413"/>
      <c r="AD207" s="413"/>
      <c r="AE207" s="413"/>
      <c r="AF207" s="413"/>
      <c r="AG207" s="413"/>
      <c r="AH207" s="413"/>
      <c r="AI207" s="413"/>
      <c r="AJ207" s="413"/>
      <c r="AK207" s="413"/>
      <c r="AL207" s="413"/>
      <c r="AM207" s="414"/>
      <c r="AN207" s="421"/>
      <c r="AO207" s="422"/>
      <c r="AP207" s="423"/>
      <c r="AQ207" s="427"/>
      <c r="AR207" s="428"/>
      <c r="AS207" s="429"/>
      <c r="AU207" s="409"/>
      <c r="AV207" s="409"/>
      <c r="AW207" s="430"/>
      <c r="AX207" s="408"/>
      <c r="AY207" s="409"/>
      <c r="AZ207" s="409"/>
      <c r="BA207" s="408"/>
    </row>
    <row r="208" spans="2:53" ht="19.5" customHeight="1">
      <c r="B208" s="440"/>
      <c r="C208" s="441"/>
      <c r="D208" s="444" t="str">
        <f>IFERROR(IF(B208="","",MID("日月火水木金土",WEEKDAY(AW208),1)),"")</f>
        <v/>
      </c>
      <c r="E208" s="445"/>
      <c r="F208" s="441"/>
      <c r="G208" s="448"/>
      <c r="H208" s="449"/>
      <c r="I208" s="449"/>
      <c r="J208" s="449"/>
      <c r="K208" s="449"/>
      <c r="L208" s="449"/>
      <c r="M208" s="450"/>
      <c r="N208" s="449"/>
      <c r="O208" s="449"/>
      <c r="P208" s="451"/>
      <c r="Q208" s="431"/>
      <c r="R208" s="432"/>
      <c r="S208" s="433"/>
      <c r="T208" s="431"/>
      <c r="U208" s="432"/>
      <c r="V208" s="433"/>
      <c r="W208" s="431"/>
      <c r="X208" s="432"/>
      <c r="Y208" s="433"/>
      <c r="Z208" s="434" t="str">
        <f>IF(OR(Q208="",T208=""),"",T208-Q208-W208)</f>
        <v/>
      </c>
      <c r="AA208" s="435"/>
      <c r="AB208" s="436"/>
      <c r="AC208" s="437" t="str">
        <f>IF(Z208="","",IF(F208=2,0.5,ROUNDUP((HOUR(Z208)*60+MINUTE(Z208))/30,0)/2))</f>
        <v/>
      </c>
      <c r="AD208" s="438"/>
      <c r="AE208" s="439"/>
      <c r="AF208" s="415" t="str">
        <f ca="1">IFERROR(IF(OR(B208="",F208="",Q208="",T208="",$BB$5="",$BC$5=""),"",INDEX(サービス費!F:F,MATCH(AY208,サービス費!D:D,0))),"")</f>
        <v/>
      </c>
      <c r="AG208" s="416"/>
      <c r="AH208" s="416"/>
      <c r="AI208" s="417"/>
      <c r="AJ208" s="415" t="str">
        <f ca="1">IFERROR(IF(OR($K$7="",AF208=""),"",IF($BC$5=1,AF208*0.1,0)),"")</f>
        <v/>
      </c>
      <c r="AK208" s="416"/>
      <c r="AL208" s="416"/>
      <c r="AM208" s="417"/>
      <c r="AN208" s="418"/>
      <c r="AO208" s="419"/>
      <c r="AP208" s="420"/>
      <c r="AQ208" s="424"/>
      <c r="AR208" s="425"/>
      <c r="AS208" s="426"/>
      <c r="AU208" s="409">
        <v>73</v>
      </c>
      <c r="AV208" s="409" t="str">
        <f t="shared" ref="AV208" ca="1" si="133">TEXT($AV$2,"000")&amp;TEXT(AU208,"00")</f>
        <v>00373</v>
      </c>
      <c r="AW208" s="430" t="str">
        <f>IFERROR(IF(B208="","",DATEVALUE(利用者情報!$G$3&amp;利用者情報!$I$3&amp;利用者情報!$J$3&amp;利用者情報!$K$3&amp;B208&amp;"日")),"")</f>
        <v/>
      </c>
      <c r="AX208" s="408" t="str">
        <f>IF(F208="","",IF(F208=2,20,IF(F208=3,30,F208&amp;$BB$5)))</f>
        <v/>
      </c>
      <c r="AY208" s="409" t="str">
        <f>IF(AC208="","",AX208&amp;AC208)</f>
        <v/>
      </c>
      <c r="AZ208" s="409" t="str">
        <f>IFERROR(IF(AY208="","",INDEX(サービス費!E:E,MATCH(AY208,サービス費!D:D,0))),"")</f>
        <v/>
      </c>
      <c r="BA208" s="408" t="str">
        <f t="shared" ref="BA208" si="134">IF(OR(G208="その他",N208="その他",I209="その他（右欄に詳細を記載）",W208&gt;0,AND(AC208&gt;=8,AC208&lt;=24)),1,"")</f>
        <v/>
      </c>
    </row>
    <row r="209" spans="2:53" ht="19.5" customHeight="1" thickBot="1">
      <c r="B209" s="442"/>
      <c r="C209" s="443"/>
      <c r="D209" s="446"/>
      <c r="E209" s="447"/>
      <c r="F209" s="443"/>
      <c r="G209" s="410" t="s">
        <v>115</v>
      </c>
      <c r="H209" s="404"/>
      <c r="I209" s="411"/>
      <c r="J209" s="411"/>
      <c r="K209" s="411"/>
      <c r="L209" s="411"/>
      <c r="M209" s="411"/>
      <c r="N209" s="411"/>
      <c r="O209" s="411"/>
      <c r="P209" s="412"/>
      <c r="Q209" s="410" t="s">
        <v>118</v>
      </c>
      <c r="R209" s="404"/>
      <c r="S209" s="404"/>
      <c r="T209" s="404"/>
      <c r="U209" s="404"/>
      <c r="V209" s="404"/>
      <c r="W209" s="404"/>
      <c r="X209" s="404"/>
      <c r="Y209" s="404"/>
      <c r="Z209" s="413"/>
      <c r="AA209" s="413"/>
      <c r="AB209" s="413"/>
      <c r="AC209" s="413"/>
      <c r="AD209" s="413"/>
      <c r="AE209" s="413"/>
      <c r="AF209" s="413"/>
      <c r="AG209" s="413"/>
      <c r="AH209" s="413"/>
      <c r="AI209" s="413"/>
      <c r="AJ209" s="413"/>
      <c r="AK209" s="413"/>
      <c r="AL209" s="413"/>
      <c r="AM209" s="414"/>
      <c r="AN209" s="421"/>
      <c r="AO209" s="422"/>
      <c r="AP209" s="423"/>
      <c r="AQ209" s="427"/>
      <c r="AR209" s="428"/>
      <c r="AS209" s="429"/>
      <c r="AU209" s="409"/>
      <c r="AV209" s="409"/>
      <c r="AW209" s="430"/>
      <c r="AX209" s="408"/>
      <c r="AY209" s="409"/>
      <c r="AZ209" s="409"/>
      <c r="BA209" s="408"/>
    </row>
    <row r="210" spans="2:53" ht="19.5" customHeight="1">
      <c r="B210" s="440"/>
      <c r="C210" s="441"/>
      <c r="D210" s="444" t="str">
        <f>IFERROR(IF(B210="","",MID("日月火水木金土",WEEKDAY(AW210),1)),"")</f>
        <v/>
      </c>
      <c r="E210" s="445"/>
      <c r="F210" s="441"/>
      <c r="G210" s="448"/>
      <c r="H210" s="449"/>
      <c r="I210" s="449"/>
      <c r="J210" s="449"/>
      <c r="K210" s="449"/>
      <c r="L210" s="449"/>
      <c r="M210" s="450"/>
      <c r="N210" s="449"/>
      <c r="O210" s="449"/>
      <c r="P210" s="451"/>
      <c r="Q210" s="431"/>
      <c r="R210" s="432"/>
      <c r="S210" s="433"/>
      <c r="T210" s="431"/>
      <c r="U210" s="432"/>
      <c r="V210" s="433"/>
      <c r="W210" s="431"/>
      <c r="X210" s="432"/>
      <c r="Y210" s="433"/>
      <c r="Z210" s="434" t="str">
        <f>IF(OR(Q210="",T210=""),"",T210-Q210-W210)</f>
        <v/>
      </c>
      <c r="AA210" s="435"/>
      <c r="AB210" s="436"/>
      <c r="AC210" s="437" t="str">
        <f>IF(Z210="","",IF(F210=2,0.5,ROUNDUP((HOUR(Z210)*60+MINUTE(Z210))/30,0)/2))</f>
        <v/>
      </c>
      <c r="AD210" s="438"/>
      <c r="AE210" s="439"/>
      <c r="AF210" s="415" t="str">
        <f ca="1">IFERROR(IF(OR(B210="",F210="",Q210="",T210="",$BB$5="",$BC$5=""),"",INDEX(サービス費!F:F,MATCH(AY210,サービス費!D:D,0))),"")</f>
        <v/>
      </c>
      <c r="AG210" s="416"/>
      <c r="AH210" s="416"/>
      <c r="AI210" s="417"/>
      <c r="AJ210" s="415" t="str">
        <f ca="1">IFERROR(IF(OR($K$7="",AF210=""),"",IF($BC$5=1,AF210*0.1,0)),"")</f>
        <v/>
      </c>
      <c r="AK210" s="416"/>
      <c r="AL210" s="416"/>
      <c r="AM210" s="417"/>
      <c r="AN210" s="418"/>
      <c r="AO210" s="419"/>
      <c r="AP210" s="420"/>
      <c r="AQ210" s="424"/>
      <c r="AR210" s="425"/>
      <c r="AS210" s="426"/>
      <c r="AU210" s="409">
        <v>74</v>
      </c>
      <c r="AV210" s="409" t="str">
        <f t="shared" ref="AV210" ca="1" si="135">TEXT($AV$2,"000")&amp;TEXT(AU210,"00")</f>
        <v>00374</v>
      </c>
      <c r="AW210" s="430" t="str">
        <f>IFERROR(IF(B210="","",DATEVALUE(利用者情報!$G$3&amp;利用者情報!$I$3&amp;利用者情報!$J$3&amp;利用者情報!$K$3&amp;B210&amp;"日")),"")</f>
        <v/>
      </c>
      <c r="AX210" s="408" t="str">
        <f>IF(F210="","",IF(F210=2,20,IF(F210=3,30,F210&amp;$BB$5)))</f>
        <v/>
      </c>
      <c r="AY210" s="409" t="str">
        <f>IF(AC210="","",AX210&amp;AC210)</f>
        <v/>
      </c>
      <c r="AZ210" s="409" t="str">
        <f>IFERROR(IF(AY210="","",INDEX(サービス費!E:E,MATCH(AY210,サービス費!D:D,0))),"")</f>
        <v/>
      </c>
      <c r="BA210" s="408" t="str">
        <f t="shared" ref="BA210" si="136">IF(OR(G210="その他",N210="その他",I211="その他（右欄に詳細を記載）",W210&gt;0,AND(AC210&gt;=8,AC210&lt;=24)),1,"")</f>
        <v/>
      </c>
    </row>
    <row r="211" spans="2:53" ht="19.5" customHeight="1" thickBot="1">
      <c r="B211" s="442"/>
      <c r="C211" s="443"/>
      <c r="D211" s="446"/>
      <c r="E211" s="447"/>
      <c r="F211" s="443"/>
      <c r="G211" s="410" t="s">
        <v>115</v>
      </c>
      <c r="H211" s="404"/>
      <c r="I211" s="411"/>
      <c r="J211" s="411"/>
      <c r="K211" s="411"/>
      <c r="L211" s="411"/>
      <c r="M211" s="411"/>
      <c r="N211" s="411"/>
      <c r="O211" s="411"/>
      <c r="P211" s="412"/>
      <c r="Q211" s="410" t="s">
        <v>118</v>
      </c>
      <c r="R211" s="404"/>
      <c r="S211" s="404"/>
      <c r="T211" s="404"/>
      <c r="U211" s="404"/>
      <c r="V211" s="404"/>
      <c r="W211" s="404"/>
      <c r="X211" s="404"/>
      <c r="Y211" s="404"/>
      <c r="Z211" s="413"/>
      <c r="AA211" s="413"/>
      <c r="AB211" s="413"/>
      <c r="AC211" s="413"/>
      <c r="AD211" s="413"/>
      <c r="AE211" s="413"/>
      <c r="AF211" s="413"/>
      <c r="AG211" s="413"/>
      <c r="AH211" s="413"/>
      <c r="AI211" s="413"/>
      <c r="AJ211" s="413"/>
      <c r="AK211" s="413"/>
      <c r="AL211" s="413"/>
      <c r="AM211" s="414"/>
      <c r="AN211" s="421"/>
      <c r="AO211" s="422"/>
      <c r="AP211" s="423"/>
      <c r="AQ211" s="427"/>
      <c r="AR211" s="428"/>
      <c r="AS211" s="429"/>
      <c r="AU211" s="409"/>
      <c r="AV211" s="409"/>
      <c r="AW211" s="430"/>
      <c r="AX211" s="408"/>
      <c r="AY211" s="409"/>
      <c r="AZ211" s="409"/>
      <c r="BA211" s="408"/>
    </row>
    <row r="212" spans="2:53" ht="19.5" customHeight="1">
      <c r="B212" s="440"/>
      <c r="C212" s="441"/>
      <c r="D212" s="444" t="str">
        <f>IFERROR(IF(B212="","",MID("日月火水木金土",WEEKDAY(AW212),1)),"")</f>
        <v/>
      </c>
      <c r="E212" s="445"/>
      <c r="F212" s="441"/>
      <c r="G212" s="448"/>
      <c r="H212" s="449"/>
      <c r="I212" s="449"/>
      <c r="J212" s="449"/>
      <c r="K212" s="449"/>
      <c r="L212" s="449"/>
      <c r="M212" s="450"/>
      <c r="N212" s="449"/>
      <c r="O212" s="449"/>
      <c r="P212" s="451"/>
      <c r="Q212" s="431"/>
      <c r="R212" s="432"/>
      <c r="S212" s="433"/>
      <c r="T212" s="431"/>
      <c r="U212" s="432"/>
      <c r="V212" s="433"/>
      <c r="W212" s="431"/>
      <c r="X212" s="432"/>
      <c r="Y212" s="433"/>
      <c r="Z212" s="434" t="str">
        <f>IF(OR(Q212="",T212=""),"",T212-Q212-W212)</f>
        <v/>
      </c>
      <c r="AA212" s="435"/>
      <c r="AB212" s="436"/>
      <c r="AC212" s="437" t="str">
        <f>IF(Z212="","",IF(F212=2,0.5,ROUNDUP((HOUR(Z212)*60+MINUTE(Z212))/30,0)/2))</f>
        <v/>
      </c>
      <c r="AD212" s="438"/>
      <c r="AE212" s="439"/>
      <c r="AF212" s="415" t="str">
        <f ca="1">IFERROR(IF(OR(B212="",F212="",Q212="",T212="",$BB$5="",$BC$5=""),"",INDEX(サービス費!F:F,MATCH(AY212,サービス費!D:D,0))),"")</f>
        <v/>
      </c>
      <c r="AG212" s="416"/>
      <c r="AH212" s="416"/>
      <c r="AI212" s="417"/>
      <c r="AJ212" s="415" t="str">
        <f ca="1">IFERROR(IF(OR($K$7="",AF212=""),"",IF($BC$5=1,AF212*0.1,0)),"")</f>
        <v/>
      </c>
      <c r="AK212" s="416"/>
      <c r="AL212" s="416"/>
      <c r="AM212" s="417"/>
      <c r="AN212" s="418"/>
      <c r="AO212" s="419"/>
      <c r="AP212" s="420"/>
      <c r="AQ212" s="424"/>
      <c r="AR212" s="425"/>
      <c r="AS212" s="426"/>
      <c r="AU212" s="409">
        <v>75</v>
      </c>
      <c r="AV212" s="409" t="str">
        <f t="shared" ref="AV212" ca="1" si="137">TEXT($AV$2,"000")&amp;TEXT(AU212,"00")</f>
        <v>00375</v>
      </c>
      <c r="AW212" s="430" t="str">
        <f>IFERROR(IF(B212="","",DATEVALUE(利用者情報!$G$3&amp;利用者情報!$I$3&amp;利用者情報!$J$3&amp;利用者情報!$K$3&amp;B212&amp;"日")),"")</f>
        <v/>
      </c>
      <c r="AX212" s="408" t="str">
        <f>IF(F212="","",IF(F212=2,20,IF(F212=3,30,F212&amp;$BB$5)))</f>
        <v/>
      </c>
      <c r="AY212" s="409" t="str">
        <f>IF(AC212="","",AX212&amp;AC212)</f>
        <v/>
      </c>
      <c r="AZ212" s="409" t="str">
        <f>IFERROR(IF(AY212="","",INDEX(サービス費!E:E,MATCH(AY212,サービス費!D:D,0))),"")</f>
        <v/>
      </c>
      <c r="BA212" s="408" t="str">
        <f t="shared" ref="BA212" si="138">IF(OR(G212="その他",N212="その他",I213="その他（右欄に詳細を記載）",W212&gt;0,AND(AC212&gt;=8,AC212&lt;=24)),1,"")</f>
        <v/>
      </c>
    </row>
    <row r="213" spans="2:53" ht="19.5" customHeight="1" thickBot="1">
      <c r="B213" s="442"/>
      <c r="C213" s="443"/>
      <c r="D213" s="446"/>
      <c r="E213" s="447"/>
      <c r="F213" s="443"/>
      <c r="G213" s="410" t="s">
        <v>115</v>
      </c>
      <c r="H213" s="404"/>
      <c r="I213" s="411"/>
      <c r="J213" s="411"/>
      <c r="K213" s="411"/>
      <c r="L213" s="411"/>
      <c r="M213" s="411"/>
      <c r="N213" s="411"/>
      <c r="O213" s="411"/>
      <c r="P213" s="412"/>
      <c r="Q213" s="410" t="s">
        <v>118</v>
      </c>
      <c r="R213" s="404"/>
      <c r="S213" s="404"/>
      <c r="T213" s="404"/>
      <c r="U213" s="404"/>
      <c r="V213" s="404"/>
      <c r="W213" s="404"/>
      <c r="X213" s="404"/>
      <c r="Y213" s="404"/>
      <c r="Z213" s="413"/>
      <c r="AA213" s="413"/>
      <c r="AB213" s="413"/>
      <c r="AC213" s="413"/>
      <c r="AD213" s="413"/>
      <c r="AE213" s="413"/>
      <c r="AF213" s="413"/>
      <c r="AG213" s="413"/>
      <c r="AH213" s="413"/>
      <c r="AI213" s="413"/>
      <c r="AJ213" s="413"/>
      <c r="AK213" s="413"/>
      <c r="AL213" s="413"/>
      <c r="AM213" s="414"/>
      <c r="AN213" s="421"/>
      <c r="AO213" s="422"/>
      <c r="AP213" s="423"/>
      <c r="AQ213" s="427"/>
      <c r="AR213" s="428"/>
      <c r="AS213" s="429"/>
      <c r="AU213" s="409"/>
      <c r="AV213" s="409"/>
      <c r="AW213" s="430"/>
      <c r="AX213" s="408"/>
      <c r="AY213" s="409"/>
      <c r="AZ213" s="409"/>
      <c r="BA213" s="408"/>
    </row>
    <row r="214" spans="2:53" ht="30.75" customHeight="1">
      <c r="B214" s="393" t="s">
        <v>320</v>
      </c>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5"/>
      <c r="AA214" s="399" t="s">
        <v>29</v>
      </c>
      <c r="AB214" s="399"/>
      <c r="AC214" s="399"/>
      <c r="AD214" s="399"/>
      <c r="AE214" s="400"/>
      <c r="AF214" s="401" t="s">
        <v>30</v>
      </c>
      <c r="AG214" s="399"/>
      <c r="AH214" s="399"/>
      <c r="AI214" s="400"/>
      <c r="AJ214" s="401" t="s">
        <v>31</v>
      </c>
      <c r="AK214" s="399"/>
      <c r="AL214" s="399"/>
      <c r="AM214" s="400"/>
      <c r="AN214" s="401" t="s">
        <v>32</v>
      </c>
      <c r="AO214" s="399"/>
      <c r="AP214" s="399"/>
      <c r="AQ214" s="399"/>
      <c r="AR214" s="399"/>
      <c r="AS214" s="402"/>
      <c r="AU214" s="96"/>
      <c r="AV214" s="97" t="s">
        <v>85</v>
      </c>
      <c r="AW214" s="98" t="s">
        <v>86</v>
      </c>
      <c r="AX214" s="98" t="s">
        <v>87</v>
      </c>
      <c r="AY214" s="99"/>
      <c r="AZ214" s="99"/>
      <c r="BA214" s="96"/>
    </row>
    <row r="215" spans="2:53" ht="63" customHeight="1" thickBot="1">
      <c r="B215" s="396"/>
      <c r="C215" s="397"/>
      <c r="D215" s="397"/>
      <c r="E215" s="397"/>
      <c r="F215" s="397"/>
      <c r="G215" s="397"/>
      <c r="H215" s="397"/>
      <c r="I215" s="397"/>
      <c r="J215" s="397"/>
      <c r="K215" s="397"/>
      <c r="L215" s="397"/>
      <c r="M215" s="397"/>
      <c r="N215" s="397"/>
      <c r="O215" s="397"/>
      <c r="P215" s="397"/>
      <c r="Q215" s="397"/>
      <c r="R215" s="397"/>
      <c r="S215" s="397"/>
      <c r="T215" s="397"/>
      <c r="U215" s="397"/>
      <c r="V215" s="397"/>
      <c r="W215" s="397"/>
      <c r="X215" s="397"/>
      <c r="Y215" s="397"/>
      <c r="Z215" s="398"/>
      <c r="AA215" s="403" t="str">
        <f ca="1">IF(AV215="","",SUM(AV43,AV86,AV129,AV172,AV215))</f>
        <v/>
      </c>
      <c r="AB215" s="403"/>
      <c r="AC215" s="403"/>
      <c r="AD215" s="404" t="s">
        <v>123</v>
      </c>
      <c r="AE215" s="405"/>
      <c r="AF215" s="406" t="str">
        <f ca="1">IF(AW215="","",SUM(AW43,AW86,AW129,AW172,AW215))</f>
        <v/>
      </c>
      <c r="AG215" s="403"/>
      <c r="AH215" s="403"/>
      <c r="AI215" s="101" t="s">
        <v>12</v>
      </c>
      <c r="AJ215" s="407" t="str">
        <f ca="1">IF(AX215="","",IF(SUM(AX43,AX86,AX129,AX172,AX215)&gt;=$K$7,$K$7,(SUM(AX43,AX86,AX129,AX172,AX215))))</f>
        <v/>
      </c>
      <c r="AK215" s="403"/>
      <c r="AL215" s="403"/>
      <c r="AM215" s="102" t="s">
        <v>12</v>
      </c>
      <c r="AN215" s="407" t="str">
        <f ca="1">IF(AF215="","",AF215-AJ215)</f>
        <v/>
      </c>
      <c r="AO215" s="403"/>
      <c r="AP215" s="403"/>
      <c r="AQ215" s="403"/>
      <c r="AR215" s="403"/>
      <c r="AS215" s="103" t="s">
        <v>12</v>
      </c>
      <c r="AU215" s="96"/>
      <c r="AV215" s="127" t="str">
        <f ca="1">IF(AW215="","",IF(SUM(AC184,AC186,AC188,AC190,AC192,AC194,AC196,AC198,AC200,AC202,AC204,AC206,AC208,AC210,AC212)=0,"",SUM(AC184,AC186,AC188,AC190,AC192,AC194,AC196,AC198,AC200,AC202,AC204,AC206,AC208,AC210,AC212)))</f>
        <v/>
      </c>
      <c r="AW215" s="105" t="str">
        <f ca="1">IF(SUM(AF184,AF186,AF188,AF190,AF192,AF194,AF196,AF198,AF200,AF202,AF204,AF206,AF208,AF210,AF212)=0,"",SUM(AF184,AF186,AF188,AF190,AF192,AF194,AF196,AF198,AF200,AF202,AF204,AF206,AF208,AF210,AF212))</f>
        <v/>
      </c>
      <c r="AX215" s="105" t="str">
        <f ca="1">IF(AW215="","",IF($BC$5=0,0,SUM(AJ184,AJ186,AJ188,AJ190,AJ192,AJ194,AJ196,AJ198,AJ200,AJ202,AJ204,AJ206,AJ208,AJ210,AJ212)))</f>
        <v/>
      </c>
      <c r="AY215" s="106"/>
      <c r="AZ215" s="106"/>
      <c r="BA215" s="96"/>
    </row>
  </sheetData>
  <sheetProtection algorithmName="SHA-512" hashValue="aTMfcosAQuhlZGvnuiOuWro2+z2RaR/DSgkdUf8bAgFRCKkrHyBJqwlZmhJ9b2IQJldHDUwAbJH45nxUu7cEjA==" saltValue="sfIEwIRKftz8VDThD24EzA==" spinCount="100000" sheet="1" objects="1" scenarios="1" selectLockedCells="1"/>
  <mergeCells count="2273">
    <mergeCell ref="B214:Z215"/>
    <mergeCell ref="AA214:AE214"/>
    <mergeCell ref="AF214:AI214"/>
    <mergeCell ref="AJ214:AM214"/>
    <mergeCell ref="AN214:AS214"/>
    <mergeCell ref="AA215:AC215"/>
    <mergeCell ref="AD215:AE215"/>
    <mergeCell ref="AF215:AH215"/>
    <mergeCell ref="AJ215:AL215"/>
    <mergeCell ref="AN215:AR215"/>
    <mergeCell ref="AX212:AX213"/>
    <mergeCell ref="AY212:AY213"/>
    <mergeCell ref="AZ212:AZ213"/>
    <mergeCell ref="BA212:BA213"/>
    <mergeCell ref="G213:H213"/>
    <mergeCell ref="I213:P213"/>
    <mergeCell ref="Q213:Y213"/>
    <mergeCell ref="Z213:AM213"/>
    <mergeCell ref="AJ212:AM212"/>
    <mergeCell ref="AN212:AP213"/>
    <mergeCell ref="AQ212:AS213"/>
    <mergeCell ref="AU212:AU213"/>
    <mergeCell ref="AV212:AV213"/>
    <mergeCell ref="AW212:AW213"/>
    <mergeCell ref="Q212:S212"/>
    <mergeCell ref="T212:V212"/>
    <mergeCell ref="W212:Y212"/>
    <mergeCell ref="Z212:AB212"/>
    <mergeCell ref="AC212:AE212"/>
    <mergeCell ref="AF212:AI212"/>
    <mergeCell ref="B212:C213"/>
    <mergeCell ref="D212:E213"/>
    <mergeCell ref="F212:F213"/>
    <mergeCell ref="G212:I212"/>
    <mergeCell ref="J212:M212"/>
    <mergeCell ref="N212:P212"/>
    <mergeCell ref="AX210:AX211"/>
    <mergeCell ref="AY210:AY211"/>
    <mergeCell ref="AZ210:AZ211"/>
    <mergeCell ref="BA210:BA211"/>
    <mergeCell ref="G211:H211"/>
    <mergeCell ref="I211:P211"/>
    <mergeCell ref="Q211:Y211"/>
    <mergeCell ref="Z211:AM211"/>
    <mergeCell ref="AJ210:AM210"/>
    <mergeCell ref="AN210:AP211"/>
    <mergeCell ref="AQ210:AS211"/>
    <mergeCell ref="AU210:AU211"/>
    <mergeCell ref="AV210:AV211"/>
    <mergeCell ref="AW210:AW211"/>
    <mergeCell ref="Q210:S210"/>
    <mergeCell ref="T210:V210"/>
    <mergeCell ref="W210:Y210"/>
    <mergeCell ref="Z210:AB210"/>
    <mergeCell ref="AC210:AE210"/>
    <mergeCell ref="AF210:AI210"/>
    <mergeCell ref="B210:C211"/>
    <mergeCell ref="D210:E211"/>
    <mergeCell ref="F210:F211"/>
    <mergeCell ref="G210:I210"/>
    <mergeCell ref="J210:M210"/>
    <mergeCell ref="N210:P210"/>
    <mergeCell ref="AX208:AX209"/>
    <mergeCell ref="AY208:AY209"/>
    <mergeCell ref="AZ208:AZ209"/>
    <mergeCell ref="BA208:BA209"/>
    <mergeCell ref="G209:H209"/>
    <mergeCell ref="I209:P209"/>
    <mergeCell ref="Q209:Y209"/>
    <mergeCell ref="Z209:AM209"/>
    <mergeCell ref="AJ208:AM208"/>
    <mergeCell ref="AN208:AP209"/>
    <mergeCell ref="AQ208:AS209"/>
    <mergeCell ref="AU208:AU209"/>
    <mergeCell ref="AV208:AV209"/>
    <mergeCell ref="AW208:AW209"/>
    <mergeCell ref="Q208:S208"/>
    <mergeCell ref="T208:V208"/>
    <mergeCell ref="W208:Y208"/>
    <mergeCell ref="Z208:AB208"/>
    <mergeCell ref="AC208:AE208"/>
    <mergeCell ref="AF208:AI208"/>
    <mergeCell ref="B208:C209"/>
    <mergeCell ref="D208:E209"/>
    <mergeCell ref="F208:F209"/>
    <mergeCell ref="G208:I208"/>
    <mergeCell ref="J208:M208"/>
    <mergeCell ref="N208:P208"/>
    <mergeCell ref="AX206:AX207"/>
    <mergeCell ref="AY206:AY207"/>
    <mergeCell ref="AZ206:AZ207"/>
    <mergeCell ref="BA206:BA207"/>
    <mergeCell ref="G207:H207"/>
    <mergeCell ref="I207:P207"/>
    <mergeCell ref="Q207:Y207"/>
    <mergeCell ref="Z207:AM207"/>
    <mergeCell ref="AJ206:AM206"/>
    <mergeCell ref="AN206:AP207"/>
    <mergeCell ref="AQ206:AS207"/>
    <mergeCell ref="AU206:AU207"/>
    <mergeCell ref="AV206:AV207"/>
    <mergeCell ref="AW206:AW207"/>
    <mergeCell ref="Q206:S206"/>
    <mergeCell ref="T206:V206"/>
    <mergeCell ref="W206:Y206"/>
    <mergeCell ref="Z206:AB206"/>
    <mergeCell ref="AC206:AE206"/>
    <mergeCell ref="AF206:AI206"/>
    <mergeCell ref="B206:C207"/>
    <mergeCell ref="D206:E207"/>
    <mergeCell ref="F206:F207"/>
    <mergeCell ref="G206:I206"/>
    <mergeCell ref="J206:M206"/>
    <mergeCell ref="N206:P206"/>
    <mergeCell ref="AX204:AX205"/>
    <mergeCell ref="AY204:AY205"/>
    <mergeCell ref="AZ204:AZ205"/>
    <mergeCell ref="BA204:BA205"/>
    <mergeCell ref="G205:H205"/>
    <mergeCell ref="I205:P205"/>
    <mergeCell ref="Q205:Y205"/>
    <mergeCell ref="Z205:AM205"/>
    <mergeCell ref="AJ204:AM204"/>
    <mergeCell ref="AN204:AP205"/>
    <mergeCell ref="AQ204:AS205"/>
    <mergeCell ref="AU204:AU205"/>
    <mergeCell ref="AV204:AV205"/>
    <mergeCell ref="AW204:AW205"/>
    <mergeCell ref="Q204:S204"/>
    <mergeCell ref="T204:V204"/>
    <mergeCell ref="W204:Y204"/>
    <mergeCell ref="Z204:AB204"/>
    <mergeCell ref="AC204:AE204"/>
    <mergeCell ref="AF204:AI204"/>
    <mergeCell ref="B204:C205"/>
    <mergeCell ref="D204:E205"/>
    <mergeCell ref="F204:F205"/>
    <mergeCell ref="G204:I204"/>
    <mergeCell ref="J204:M204"/>
    <mergeCell ref="N204:P204"/>
    <mergeCell ref="AX202:AX203"/>
    <mergeCell ref="AY202:AY203"/>
    <mergeCell ref="AZ202:AZ203"/>
    <mergeCell ref="BA202:BA203"/>
    <mergeCell ref="G203:H203"/>
    <mergeCell ref="I203:P203"/>
    <mergeCell ref="Q203:Y203"/>
    <mergeCell ref="Z203:AM203"/>
    <mergeCell ref="AJ202:AM202"/>
    <mergeCell ref="AN202:AP203"/>
    <mergeCell ref="AQ202:AS203"/>
    <mergeCell ref="AU202:AU203"/>
    <mergeCell ref="AV202:AV203"/>
    <mergeCell ref="AW202:AW203"/>
    <mergeCell ref="Q202:S202"/>
    <mergeCell ref="T202:V202"/>
    <mergeCell ref="W202:Y202"/>
    <mergeCell ref="Z202:AB202"/>
    <mergeCell ref="AC202:AE202"/>
    <mergeCell ref="AF202:AI202"/>
    <mergeCell ref="B202:C203"/>
    <mergeCell ref="D202:E203"/>
    <mergeCell ref="F202:F203"/>
    <mergeCell ref="G202:I202"/>
    <mergeCell ref="J202:M202"/>
    <mergeCell ref="N202:P202"/>
    <mergeCell ref="AX200:AX201"/>
    <mergeCell ref="AY200:AY201"/>
    <mergeCell ref="AZ200:AZ201"/>
    <mergeCell ref="BA200:BA201"/>
    <mergeCell ref="G201:H201"/>
    <mergeCell ref="I201:P201"/>
    <mergeCell ref="Q201:Y201"/>
    <mergeCell ref="Z201:AM201"/>
    <mergeCell ref="AJ200:AM200"/>
    <mergeCell ref="AN200:AP201"/>
    <mergeCell ref="AQ200:AS201"/>
    <mergeCell ref="AU200:AU201"/>
    <mergeCell ref="AV200:AV201"/>
    <mergeCell ref="AW200:AW201"/>
    <mergeCell ref="Q200:S200"/>
    <mergeCell ref="T200:V200"/>
    <mergeCell ref="W200:Y200"/>
    <mergeCell ref="Z200:AB200"/>
    <mergeCell ref="AC200:AE200"/>
    <mergeCell ref="AF200:AI200"/>
    <mergeCell ref="B200:C201"/>
    <mergeCell ref="D200:E201"/>
    <mergeCell ref="F200:F201"/>
    <mergeCell ref="G200:I200"/>
    <mergeCell ref="J200:M200"/>
    <mergeCell ref="N200:P200"/>
    <mergeCell ref="AX198:AX199"/>
    <mergeCell ref="AY198:AY199"/>
    <mergeCell ref="AZ198:AZ199"/>
    <mergeCell ref="BA198:BA199"/>
    <mergeCell ref="G199:H199"/>
    <mergeCell ref="I199:P199"/>
    <mergeCell ref="Q199:Y199"/>
    <mergeCell ref="Z199:AM199"/>
    <mergeCell ref="AJ198:AM198"/>
    <mergeCell ref="AN198:AP199"/>
    <mergeCell ref="AQ198:AS199"/>
    <mergeCell ref="AU198:AU199"/>
    <mergeCell ref="AV198:AV199"/>
    <mergeCell ref="AW198:AW199"/>
    <mergeCell ref="Q198:S198"/>
    <mergeCell ref="T198:V198"/>
    <mergeCell ref="W198:Y198"/>
    <mergeCell ref="Z198:AB198"/>
    <mergeCell ref="AC198:AE198"/>
    <mergeCell ref="AF198:AI198"/>
    <mergeCell ref="B198:C199"/>
    <mergeCell ref="D198:E199"/>
    <mergeCell ref="F198:F199"/>
    <mergeCell ref="G198:I198"/>
    <mergeCell ref="J198:M198"/>
    <mergeCell ref="N198:P198"/>
    <mergeCell ref="AX196:AX197"/>
    <mergeCell ref="AY196:AY197"/>
    <mergeCell ref="AZ196:AZ197"/>
    <mergeCell ref="BA196:BA197"/>
    <mergeCell ref="G197:H197"/>
    <mergeCell ref="I197:P197"/>
    <mergeCell ref="Q197:Y197"/>
    <mergeCell ref="Z197:AM197"/>
    <mergeCell ref="AJ196:AM196"/>
    <mergeCell ref="AN196:AP197"/>
    <mergeCell ref="AQ196:AS197"/>
    <mergeCell ref="AU196:AU197"/>
    <mergeCell ref="AV196:AV197"/>
    <mergeCell ref="AW196:AW197"/>
    <mergeCell ref="Q196:S196"/>
    <mergeCell ref="T196:V196"/>
    <mergeCell ref="W196:Y196"/>
    <mergeCell ref="Z196:AB196"/>
    <mergeCell ref="AC196:AE196"/>
    <mergeCell ref="AF196:AI196"/>
    <mergeCell ref="B196:C197"/>
    <mergeCell ref="D196:E197"/>
    <mergeCell ref="F196:F197"/>
    <mergeCell ref="G196:I196"/>
    <mergeCell ref="J196:M196"/>
    <mergeCell ref="N196:P196"/>
    <mergeCell ref="AX194:AX195"/>
    <mergeCell ref="AY194:AY195"/>
    <mergeCell ref="AZ194:AZ195"/>
    <mergeCell ref="BA194:BA195"/>
    <mergeCell ref="G195:H195"/>
    <mergeCell ref="I195:P195"/>
    <mergeCell ref="Q195:Y195"/>
    <mergeCell ref="Z195:AM195"/>
    <mergeCell ref="AJ194:AM194"/>
    <mergeCell ref="AN194:AP195"/>
    <mergeCell ref="AQ194:AS195"/>
    <mergeCell ref="AU194:AU195"/>
    <mergeCell ref="AV194:AV195"/>
    <mergeCell ref="AW194:AW195"/>
    <mergeCell ref="Q194:S194"/>
    <mergeCell ref="T194:V194"/>
    <mergeCell ref="W194:Y194"/>
    <mergeCell ref="Z194:AB194"/>
    <mergeCell ref="AC194:AE194"/>
    <mergeCell ref="AF194:AI194"/>
    <mergeCell ref="B194:C195"/>
    <mergeCell ref="D194:E195"/>
    <mergeCell ref="F194:F195"/>
    <mergeCell ref="G194:I194"/>
    <mergeCell ref="J194:M194"/>
    <mergeCell ref="N194:P194"/>
    <mergeCell ref="AX192:AX193"/>
    <mergeCell ref="AY192:AY193"/>
    <mergeCell ref="AZ192:AZ193"/>
    <mergeCell ref="BA192:BA193"/>
    <mergeCell ref="G193:H193"/>
    <mergeCell ref="I193:P193"/>
    <mergeCell ref="Q193:Y193"/>
    <mergeCell ref="Z193:AM193"/>
    <mergeCell ref="AJ192:AM192"/>
    <mergeCell ref="AN192:AP193"/>
    <mergeCell ref="AQ192:AS193"/>
    <mergeCell ref="AU192:AU193"/>
    <mergeCell ref="AV192:AV193"/>
    <mergeCell ref="AW192:AW193"/>
    <mergeCell ref="Q192:S192"/>
    <mergeCell ref="T192:V192"/>
    <mergeCell ref="W192:Y192"/>
    <mergeCell ref="Z192:AB192"/>
    <mergeCell ref="AC192:AE192"/>
    <mergeCell ref="AF192:AI192"/>
    <mergeCell ref="B192:C193"/>
    <mergeCell ref="D192:E193"/>
    <mergeCell ref="F192:F193"/>
    <mergeCell ref="G192:I192"/>
    <mergeCell ref="J192:M192"/>
    <mergeCell ref="N192:P192"/>
    <mergeCell ref="AX190:AX191"/>
    <mergeCell ref="AY190:AY191"/>
    <mergeCell ref="AZ190:AZ191"/>
    <mergeCell ref="BA190:BA191"/>
    <mergeCell ref="G191:H191"/>
    <mergeCell ref="I191:P191"/>
    <mergeCell ref="Q191:Y191"/>
    <mergeCell ref="Z191:AM191"/>
    <mergeCell ref="AJ190:AM190"/>
    <mergeCell ref="AN190:AP191"/>
    <mergeCell ref="AQ190:AS191"/>
    <mergeCell ref="AU190:AU191"/>
    <mergeCell ref="AV190:AV191"/>
    <mergeCell ref="AW190:AW191"/>
    <mergeCell ref="Q190:S190"/>
    <mergeCell ref="T190:V190"/>
    <mergeCell ref="W190:Y190"/>
    <mergeCell ref="Z190:AB190"/>
    <mergeCell ref="AC190:AE190"/>
    <mergeCell ref="AF190:AI190"/>
    <mergeCell ref="B190:C191"/>
    <mergeCell ref="D190:E191"/>
    <mergeCell ref="F190:F191"/>
    <mergeCell ref="G190:I190"/>
    <mergeCell ref="J190:M190"/>
    <mergeCell ref="N190:P190"/>
    <mergeCell ref="AX188:AX189"/>
    <mergeCell ref="AY188:AY189"/>
    <mergeCell ref="AZ188:AZ189"/>
    <mergeCell ref="BA188:BA189"/>
    <mergeCell ref="G189:H189"/>
    <mergeCell ref="I189:P189"/>
    <mergeCell ref="Q189:Y189"/>
    <mergeCell ref="Z189:AM189"/>
    <mergeCell ref="AJ188:AM188"/>
    <mergeCell ref="AN188:AP189"/>
    <mergeCell ref="AQ188:AS189"/>
    <mergeCell ref="AU188:AU189"/>
    <mergeCell ref="AV188:AV189"/>
    <mergeCell ref="AW188:AW189"/>
    <mergeCell ref="Q188:S188"/>
    <mergeCell ref="T188:V188"/>
    <mergeCell ref="W188:Y188"/>
    <mergeCell ref="Z188:AB188"/>
    <mergeCell ref="AC188:AE188"/>
    <mergeCell ref="AF188:AI188"/>
    <mergeCell ref="B188:C189"/>
    <mergeCell ref="D188:E189"/>
    <mergeCell ref="F188:F189"/>
    <mergeCell ref="G188:I188"/>
    <mergeCell ref="J188:M188"/>
    <mergeCell ref="N188:P188"/>
    <mergeCell ref="AX186:AX187"/>
    <mergeCell ref="AY186:AY187"/>
    <mergeCell ref="AZ186:AZ187"/>
    <mergeCell ref="BA186:BA187"/>
    <mergeCell ref="G187:H187"/>
    <mergeCell ref="I187:P187"/>
    <mergeCell ref="Q187:Y187"/>
    <mergeCell ref="Z187:AM187"/>
    <mergeCell ref="AJ186:AM186"/>
    <mergeCell ref="AN186:AP187"/>
    <mergeCell ref="AQ186:AS187"/>
    <mergeCell ref="AU186:AU187"/>
    <mergeCell ref="AV186:AV187"/>
    <mergeCell ref="AW186:AW187"/>
    <mergeCell ref="Q186:S186"/>
    <mergeCell ref="T186:V186"/>
    <mergeCell ref="W186:Y186"/>
    <mergeCell ref="Z186:AB186"/>
    <mergeCell ref="AC186:AE186"/>
    <mergeCell ref="AF186:AI186"/>
    <mergeCell ref="AW184:AW185"/>
    <mergeCell ref="AX184:AX185"/>
    <mergeCell ref="AY184:AY185"/>
    <mergeCell ref="AZ184:AZ185"/>
    <mergeCell ref="BA184:BA185"/>
    <mergeCell ref="G185:H185"/>
    <mergeCell ref="I185:P185"/>
    <mergeCell ref="Q185:Y185"/>
    <mergeCell ref="Z185:AM185"/>
    <mergeCell ref="AF184:AI184"/>
    <mergeCell ref="AJ184:AM184"/>
    <mergeCell ref="AN184:AP185"/>
    <mergeCell ref="AQ184:AS185"/>
    <mergeCell ref="AU184:AU185"/>
    <mergeCell ref="AV184:AV185"/>
    <mergeCell ref="N184:P184"/>
    <mergeCell ref="Q184:S184"/>
    <mergeCell ref="T184:V184"/>
    <mergeCell ref="W184:Y184"/>
    <mergeCell ref="Z184:AB184"/>
    <mergeCell ref="AC184:AE184"/>
    <mergeCell ref="B184:C185"/>
    <mergeCell ref="D184:E185"/>
    <mergeCell ref="F184:F185"/>
    <mergeCell ref="G184:I184"/>
    <mergeCell ref="J184:M184"/>
    <mergeCell ref="AJ181:AM183"/>
    <mergeCell ref="AN181:AP183"/>
    <mergeCell ref="AQ181:AS183"/>
    <mergeCell ref="Q182:S182"/>
    <mergeCell ref="T182:V182"/>
    <mergeCell ref="W182:Y182"/>
    <mergeCell ref="Z182:AB182"/>
    <mergeCell ref="B186:C187"/>
    <mergeCell ref="D186:E187"/>
    <mergeCell ref="F186:F187"/>
    <mergeCell ref="G186:I186"/>
    <mergeCell ref="J186:M186"/>
    <mergeCell ref="N186:P186"/>
    <mergeCell ref="AB179:AG179"/>
    <mergeCell ref="B181:C183"/>
    <mergeCell ref="D181:E183"/>
    <mergeCell ref="F181:F183"/>
    <mergeCell ref="G181:P182"/>
    <mergeCell ref="Q181:AB181"/>
    <mergeCell ref="AC181:AE183"/>
    <mergeCell ref="AF181:AI183"/>
    <mergeCell ref="G183:I183"/>
    <mergeCell ref="J183:M183"/>
    <mergeCell ref="AH177:AS177"/>
    <mergeCell ref="I178:K178"/>
    <mergeCell ref="L178:P178"/>
    <mergeCell ref="Q178:W178"/>
    <mergeCell ref="AE178:AG178"/>
    <mergeCell ref="AH178:AS179"/>
    <mergeCell ref="B179:J179"/>
    <mergeCell ref="K179:P179"/>
    <mergeCell ref="R179:V179"/>
    <mergeCell ref="W179:AA179"/>
    <mergeCell ref="B177:E178"/>
    <mergeCell ref="F177:H178"/>
    <mergeCell ref="L177:P177"/>
    <mergeCell ref="Q177:W177"/>
    <mergeCell ref="X177:AA178"/>
    <mergeCell ref="AB177:AD178"/>
    <mergeCell ref="N183:P183"/>
    <mergeCell ref="Q183:S183"/>
    <mergeCell ref="T183:V183"/>
    <mergeCell ref="W183:Y183"/>
    <mergeCell ref="Z183:AB183"/>
    <mergeCell ref="AC175:AD176"/>
    <mergeCell ref="AE175:AF176"/>
    <mergeCell ref="AH175:AS175"/>
    <mergeCell ref="P176:T176"/>
    <mergeCell ref="U176:AB176"/>
    <mergeCell ref="AH176:AS176"/>
    <mergeCell ref="B174:F174"/>
    <mergeCell ref="H174:I174"/>
    <mergeCell ref="B175:E176"/>
    <mergeCell ref="F175:O176"/>
    <mergeCell ref="P175:T175"/>
    <mergeCell ref="U175:AB175"/>
    <mergeCell ref="B171:Z172"/>
    <mergeCell ref="AA171:AE171"/>
    <mergeCell ref="AF171:AI171"/>
    <mergeCell ref="AJ171:AM171"/>
    <mergeCell ref="AN171:AS171"/>
    <mergeCell ref="AA172:AC172"/>
    <mergeCell ref="AD172:AE172"/>
    <mergeCell ref="AF172:AH172"/>
    <mergeCell ref="AJ172:AL172"/>
    <mergeCell ref="AN172:AR172"/>
    <mergeCell ref="AX169:AX170"/>
    <mergeCell ref="AY169:AY170"/>
    <mergeCell ref="AZ169:AZ170"/>
    <mergeCell ref="BA169:BA170"/>
    <mergeCell ref="G170:H170"/>
    <mergeCell ref="I170:P170"/>
    <mergeCell ref="Q170:Y170"/>
    <mergeCell ref="Z170:AM170"/>
    <mergeCell ref="AJ169:AM169"/>
    <mergeCell ref="AN169:AP170"/>
    <mergeCell ref="AQ169:AS170"/>
    <mergeCell ref="AU169:AU170"/>
    <mergeCell ref="AV169:AV170"/>
    <mergeCell ref="AW169:AW170"/>
    <mergeCell ref="Q169:S169"/>
    <mergeCell ref="T169:V169"/>
    <mergeCell ref="W169:Y169"/>
    <mergeCell ref="Z169:AB169"/>
    <mergeCell ref="AC169:AE169"/>
    <mergeCell ref="AF169:AI169"/>
    <mergeCell ref="B169:C170"/>
    <mergeCell ref="D169:E170"/>
    <mergeCell ref="F169:F170"/>
    <mergeCell ref="G169:I169"/>
    <mergeCell ref="J169:M169"/>
    <mergeCell ref="N169:P169"/>
    <mergeCell ref="AX167:AX168"/>
    <mergeCell ref="AY167:AY168"/>
    <mergeCell ref="AZ167:AZ168"/>
    <mergeCell ref="BA167:BA168"/>
    <mergeCell ref="G168:H168"/>
    <mergeCell ref="I168:P168"/>
    <mergeCell ref="Q168:Y168"/>
    <mergeCell ref="Z168:AM168"/>
    <mergeCell ref="AJ167:AM167"/>
    <mergeCell ref="AN167:AP168"/>
    <mergeCell ref="AQ167:AS168"/>
    <mergeCell ref="AU167:AU168"/>
    <mergeCell ref="AV167:AV168"/>
    <mergeCell ref="AW167:AW168"/>
    <mergeCell ref="Q167:S167"/>
    <mergeCell ref="T167:V167"/>
    <mergeCell ref="W167:Y167"/>
    <mergeCell ref="Z167:AB167"/>
    <mergeCell ref="AC167:AE167"/>
    <mergeCell ref="AF167:AI167"/>
    <mergeCell ref="B167:C168"/>
    <mergeCell ref="D167:E168"/>
    <mergeCell ref="F167:F168"/>
    <mergeCell ref="G167:I167"/>
    <mergeCell ref="J167:M167"/>
    <mergeCell ref="N167:P167"/>
    <mergeCell ref="AX165:AX166"/>
    <mergeCell ref="AY165:AY166"/>
    <mergeCell ref="AZ165:AZ166"/>
    <mergeCell ref="BA165:BA166"/>
    <mergeCell ref="G166:H166"/>
    <mergeCell ref="I166:P166"/>
    <mergeCell ref="Q166:Y166"/>
    <mergeCell ref="Z166:AM166"/>
    <mergeCell ref="AJ165:AM165"/>
    <mergeCell ref="AN165:AP166"/>
    <mergeCell ref="AQ165:AS166"/>
    <mergeCell ref="AU165:AU166"/>
    <mergeCell ref="AV165:AV166"/>
    <mergeCell ref="AW165:AW166"/>
    <mergeCell ref="Q165:S165"/>
    <mergeCell ref="T165:V165"/>
    <mergeCell ref="W165:Y165"/>
    <mergeCell ref="Z165:AB165"/>
    <mergeCell ref="AC165:AE165"/>
    <mergeCell ref="AF165:AI165"/>
    <mergeCell ref="B165:C166"/>
    <mergeCell ref="D165:E166"/>
    <mergeCell ref="F165:F166"/>
    <mergeCell ref="G165:I165"/>
    <mergeCell ref="J165:M165"/>
    <mergeCell ref="N165:P165"/>
    <mergeCell ref="AX163:AX164"/>
    <mergeCell ref="AY163:AY164"/>
    <mergeCell ref="AZ163:AZ164"/>
    <mergeCell ref="BA163:BA164"/>
    <mergeCell ref="G164:H164"/>
    <mergeCell ref="I164:P164"/>
    <mergeCell ref="Q164:Y164"/>
    <mergeCell ref="Z164:AM164"/>
    <mergeCell ref="AJ163:AM163"/>
    <mergeCell ref="AN163:AP164"/>
    <mergeCell ref="AQ163:AS164"/>
    <mergeCell ref="AU163:AU164"/>
    <mergeCell ref="AV163:AV164"/>
    <mergeCell ref="AW163:AW164"/>
    <mergeCell ref="Q163:S163"/>
    <mergeCell ref="T163:V163"/>
    <mergeCell ref="W163:Y163"/>
    <mergeCell ref="Z163:AB163"/>
    <mergeCell ref="AC163:AE163"/>
    <mergeCell ref="AF163:AI163"/>
    <mergeCell ref="B163:C164"/>
    <mergeCell ref="D163:E164"/>
    <mergeCell ref="F163:F164"/>
    <mergeCell ref="G163:I163"/>
    <mergeCell ref="J163:M163"/>
    <mergeCell ref="N163:P163"/>
    <mergeCell ref="AX161:AX162"/>
    <mergeCell ref="AY161:AY162"/>
    <mergeCell ref="AZ161:AZ162"/>
    <mergeCell ref="BA161:BA162"/>
    <mergeCell ref="G162:H162"/>
    <mergeCell ref="I162:P162"/>
    <mergeCell ref="Q162:Y162"/>
    <mergeCell ref="Z162:AM162"/>
    <mergeCell ref="AJ161:AM161"/>
    <mergeCell ref="AN161:AP162"/>
    <mergeCell ref="AQ161:AS162"/>
    <mergeCell ref="AU161:AU162"/>
    <mergeCell ref="AV161:AV162"/>
    <mergeCell ref="AW161:AW162"/>
    <mergeCell ref="Q161:S161"/>
    <mergeCell ref="T161:V161"/>
    <mergeCell ref="W161:Y161"/>
    <mergeCell ref="Z161:AB161"/>
    <mergeCell ref="AC161:AE161"/>
    <mergeCell ref="AF161:AI161"/>
    <mergeCell ref="B161:C162"/>
    <mergeCell ref="D161:E162"/>
    <mergeCell ref="F161:F162"/>
    <mergeCell ref="G161:I161"/>
    <mergeCell ref="J161:M161"/>
    <mergeCell ref="N161:P161"/>
    <mergeCell ref="AX159:AX160"/>
    <mergeCell ref="AY159:AY160"/>
    <mergeCell ref="AZ159:AZ160"/>
    <mergeCell ref="BA159:BA160"/>
    <mergeCell ref="G160:H160"/>
    <mergeCell ref="I160:P160"/>
    <mergeCell ref="Q160:Y160"/>
    <mergeCell ref="Z160:AM160"/>
    <mergeCell ref="AJ159:AM159"/>
    <mergeCell ref="AN159:AP160"/>
    <mergeCell ref="AQ159:AS160"/>
    <mergeCell ref="AU159:AU160"/>
    <mergeCell ref="AV159:AV160"/>
    <mergeCell ref="AW159:AW160"/>
    <mergeCell ref="Q159:S159"/>
    <mergeCell ref="T159:V159"/>
    <mergeCell ref="W159:Y159"/>
    <mergeCell ref="Z159:AB159"/>
    <mergeCell ref="AC159:AE159"/>
    <mergeCell ref="AF159:AI159"/>
    <mergeCell ref="B159:C160"/>
    <mergeCell ref="D159:E160"/>
    <mergeCell ref="F159:F160"/>
    <mergeCell ref="G159:I159"/>
    <mergeCell ref="J159:M159"/>
    <mergeCell ref="N159:P159"/>
    <mergeCell ref="AX157:AX158"/>
    <mergeCell ref="AY157:AY158"/>
    <mergeCell ref="AZ157:AZ158"/>
    <mergeCell ref="BA157:BA158"/>
    <mergeCell ref="G158:H158"/>
    <mergeCell ref="I158:P158"/>
    <mergeCell ref="Q158:Y158"/>
    <mergeCell ref="Z158:AM158"/>
    <mergeCell ref="AJ157:AM157"/>
    <mergeCell ref="AN157:AP158"/>
    <mergeCell ref="AQ157:AS158"/>
    <mergeCell ref="AU157:AU158"/>
    <mergeCell ref="AV157:AV158"/>
    <mergeCell ref="AW157:AW158"/>
    <mergeCell ref="Q157:S157"/>
    <mergeCell ref="T157:V157"/>
    <mergeCell ref="W157:Y157"/>
    <mergeCell ref="Z157:AB157"/>
    <mergeCell ref="AC157:AE157"/>
    <mergeCell ref="AF157:AI157"/>
    <mergeCell ref="B157:C158"/>
    <mergeCell ref="D157:E158"/>
    <mergeCell ref="F157:F158"/>
    <mergeCell ref="G157:I157"/>
    <mergeCell ref="J157:M157"/>
    <mergeCell ref="N157:P157"/>
    <mergeCell ref="AX155:AX156"/>
    <mergeCell ref="AY155:AY156"/>
    <mergeCell ref="AZ155:AZ156"/>
    <mergeCell ref="BA155:BA156"/>
    <mergeCell ref="G156:H156"/>
    <mergeCell ref="I156:P156"/>
    <mergeCell ref="Q156:Y156"/>
    <mergeCell ref="Z156:AM156"/>
    <mergeCell ref="AJ155:AM155"/>
    <mergeCell ref="AN155:AP156"/>
    <mergeCell ref="AQ155:AS156"/>
    <mergeCell ref="AU155:AU156"/>
    <mergeCell ref="AV155:AV156"/>
    <mergeCell ref="AW155:AW156"/>
    <mergeCell ref="Q155:S155"/>
    <mergeCell ref="T155:V155"/>
    <mergeCell ref="W155:Y155"/>
    <mergeCell ref="Z155:AB155"/>
    <mergeCell ref="AC155:AE155"/>
    <mergeCell ref="AF155:AI155"/>
    <mergeCell ref="B155:C156"/>
    <mergeCell ref="D155:E156"/>
    <mergeCell ref="F155:F156"/>
    <mergeCell ref="G155:I155"/>
    <mergeCell ref="J155:M155"/>
    <mergeCell ref="N155:P155"/>
    <mergeCell ref="AX153:AX154"/>
    <mergeCell ref="AY153:AY154"/>
    <mergeCell ref="AZ153:AZ154"/>
    <mergeCell ref="BA153:BA154"/>
    <mergeCell ref="G154:H154"/>
    <mergeCell ref="I154:P154"/>
    <mergeCell ref="Q154:Y154"/>
    <mergeCell ref="Z154:AM154"/>
    <mergeCell ref="AJ153:AM153"/>
    <mergeCell ref="AN153:AP154"/>
    <mergeCell ref="AQ153:AS154"/>
    <mergeCell ref="AU153:AU154"/>
    <mergeCell ref="AV153:AV154"/>
    <mergeCell ref="AW153:AW154"/>
    <mergeCell ref="Q153:S153"/>
    <mergeCell ref="T153:V153"/>
    <mergeCell ref="W153:Y153"/>
    <mergeCell ref="Z153:AB153"/>
    <mergeCell ref="AC153:AE153"/>
    <mergeCell ref="AF153:AI153"/>
    <mergeCell ref="B153:C154"/>
    <mergeCell ref="D153:E154"/>
    <mergeCell ref="F153:F154"/>
    <mergeCell ref="G153:I153"/>
    <mergeCell ref="J153:M153"/>
    <mergeCell ref="N153:P153"/>
    <mergeCell ref="AX151:AX152"/>
    <mergeCell ref="AY151:AY152"/>
    <mergeCell ref="AZ151:AZ152"/>
    <mergeCell ref="BA151:BA152"/>
    <mergeCell ref="G152:H152"/>
    <mergeCell ref="I152:P152"/>
    <mergeCell ref="Q152:Y152"/>
    <mergeCell ref="Z152:AM152"/>
    <mergeCell ref="AJ151:AM151"/>
    <mergeCell ref="AN151:AP152"/>
    <mergeCell ref="AQ151:AS152"/>
    <mergeCell ref="AU151:AU152"/>
    <mergeCell ref="AV151:AV152"/>
    <mergeCell ref="AW151:AW152"/>
    <mergeCell ref="Q151:S151"/>
    <mergeCell ref="T151:V151"/>
    <mergeCell ref="W151:Y151"/>
    <mergeCell ref="Z151:AB151"/>
    <mergeCell ref="AC151:AE151"/>
    <mergeCell ref="AF151:AI151"/>
    <mergeCell ref="B151:C152"/>
    <mergeCell ref="D151:E152"/>
    <mergeCell ref="F151:F152"/>
    <mergeCell ref="G151:I151"/>
    <mergeCell ref="J151:M151"/>
    <mergeCell ref="N151:P151"/>
    <mergeCell ref="AX149:AX150"/>
    <mergeCell ref="AY149:AY150"/>
    <mergeCell ref="AZ149:AZ150"/>
    <mergeCell ref="BA149:BA150"/>
    <mergeCell ref="G150:H150"/>
    <mergeCell ref="I150:P150"/>
    <mergeCell ref="Q150:Y150"/>
    <mergeCell ref="Z150:AM150"/>
    <mergeCell ref="AJ149:AM149"/>
    <mergeCell ref="AN149:AP150"/>
    <mergeCell ref="AQ149:AS150"/>
    <mergeCell ref="AU149:AU150"/>
    <mergeCell ref="AV149:AV150"/>
    <mergeCell ref="AW149:AW150"/>
    <mergeCell ref="Q149:S149"/>
    <mergeCell ref="T149:V149"/>
    <mergeCell ref="W149:Y149"/>
    <mergeCell ref="Z149:AB149"/>
    <mergeCell ref="AC149:AE149"/>
    <mergeCell ref="AF149:AI149"/>
    <mergeCell ref="B149:C150"/>
    <mergeCell ref="D149:E150"/>
    <mergeCell ref="F149:F150"/>
    <mergeCell ref="G149:I149"/>
    <mergeCell ref="J149:M149"/>
    <mergeCell ref="N149:P149"/>
    <mergeCell ref="AX147:AX148"/>
    <mergeCell ref="AY147:AY148"/>
    <mergeCell ref="AZ147:AZ148"/>
    <mergeCell ref="BA147:BA148"/>
    <mergeCell ref="G148:H148"/>
    <mergeCell ref="I148:P148"/>
    <mergeCell ref="Q148:Y148"/>
    <mergeCell ref="Z148:AM148"/>
    <mergeCell ref="AJ147:AM147"/>
    <mergeCell ref="AN147:AP148"/>
    <mergeCell ref="AQ147:AS148"/>
    <mergeCell ref="AU147:AU148"/>
    <mergeCell ref="AV147:AV148"/>
    <mergeCell ref="AW147:AW148"/>
    <mergeCell ref="Q147:S147"/>
    <mergeCell ref="T147:V147"/>
    <mergeCell ref="W147:Y147"/>
    <mergeCell ref="Z147:AB147"/>
    <mergeCell ref="AC147:AE147"/>
    <mergeCell ref="AF147:AI147"/>
    <mergeCell ref="B147:C148"/>
    <mergeCell ref="D147:E148"/>
    <mergeCell ref="F147:F148"/>
    <mergeCell ref="G147:I147"/>
    <mergeCell ref="J147:M147"/>
    <mergeCell ref="N147:P147"/>
    <mergeCell ref="N143:P143"/>
    <mergeCell ref="AX145:AX146"/>
    <mergeCell ref="AY145:AY146"/>
    <mergeCell ref="AZ145:AZ146"/>
    <mergeCell ref="BA145:BA146"/>
    <mergeCell ref="G146:H146"/>
    <mergeCell ref="I146:P146"/>
    <mergeCell ref="Q146:Y146"/>
    <mergeCell ref="Z146:AM146"/>
    <mergeCell ref="AJ145:AM145"/>
    <mergeCell ref="AN145:AP146"/>
    <mergeCell ref="AQ145:AS146"/>
    <mergeCell ref="AU145:AU146"/>
    <mergeCell ref="AV145:AV146"/>
    <mergeCell ref="AW145:AW146"/>
    <mergeCell ref="Q145:S145"/>
    <mergeCell ref="T145:V145"/>
    <mergeCell ref="W145:Y145"/>
    <mergeCell ref="Z145:AB145"/>
    <mergeCell ref="AC145:AE145"/>
    <mergeCell ref="AF145:AI145"/>
    <mergeCell ref="AC141:AE141"/>
    <mergeCell ref="B145:C146"/>
    <mergeCell ref="D145:E146"/>
    <mergeCell ref="F145:F146"/>
    <mergeCell ref="G145:I145"/>
    <mergeCell ref="J145:M145"/>
    <mergeCell ref="N145:P145"/>
    <mergeCell ref="AX143:AX144"/>
    <mergeCell ref="AY143:AY144"/>
    <mergeCell ref="AZ143:AZ144"/>
    <mergeCell ref="BA143:BA144"/>
    <mergeCell ref="G144:H144"/>
    <mergeCell ref="I144:P144"/>
    <mergeCell ref="Q144:Y144"/>
    <mergeCell ref="Z144:AM144"/>
    <mergeCell ref="AJ143:AM143"/>
    <mergeCell ref="AN143:AP144"/>
    <mergeCell ref="AQ143:AS144"/>
    <mergeCell ref="AU143:AU144"/>
    <mergeCell ref="AV143:AV144"/>
    <mergeCell ref="AW143:AW144"/>
    <mergeCell ref="Q143:S143"/>
    <mergeCell ref="T143:V143"/>
    <mergeCell ref="W143:Y143"/>
    <mergeCell ref="Z143:AB143"/>
    <mergeCell ref="AC143:AE143"/>
    <mergeCell ref="AF143:AI143"/>
    <mergeCell ref="B143:C144"/>
    <mergeCell ref="D143:E144"/>
    <mergeCell ref="F143:F144"/>
    <mergeCell ref="G143:I143"/>
    <mergeCell ref="J143:M143"/>
    <mergeCell ref="B141:C142"/>
    <mergeCell ref="D141:E142"/>
    <mergeCell ref="F141:F142"/>
    <mergeCell ref="G141:I141"/>
    <mergeCell ref="J141:M141"/>
    <mergeCell ref="AJ138:AM140"/>
    <mergeCell ref="AN138:AP140"/>
    <mergeCell ref="AQ138:AS140"/>
    <mergeCell ref="Q139:S139"/>
    <mergeCell ref="T139:V139"/>
    <mergeCell ref="W139:Y139"/>
    <mergeCell ref="Z139:AB139"/>
    <mergeCell ref="AW141:AW142"/>
    <mergeCell ref="AX141:AX142"/>
    <mergeCell ref="AY141:AY142"/>
    <mergeCell ref="AZ141:AZ142"/>
    <mergeCell ref="BA141:BA142"/>
    <mergeCell ref="G142:H142"/>
    <mergeCell ref="I142:P142"/>
    <mergeCell ref="Q142:Y142"/>
    <mergeCell ref="Z142:AM142"/>
    <mergeCell ref="AF141:AI141"/>
    <mergeCell ref="AJ141:AM141"/>
    <mergeCell ref="AN141:AP142"/>
    <mergeCell ref="AQ141:AS142"/>
    <mergeCell ref="AU141:AU142"/>
    <mergeCell ref="AV141:AV142"/>
    <mergeCell ref="N141:P141"/>
    <mergeCell ref="Q141:S141"/>
    <mergeCell ref="T141:V141"/>
    <mergeCell ref="W141:Y141"/>
    <mergeCell ref="Z141:AB141"/>
    <mergeCell ref="AB136:AG136"/>
    <mergeCell ref="B138:C140"/>
    <mergeCell ref="D138:E140"/>
    <mergeCell ref="F138:F140"/>
    <mergeCell ref="G138:P139"/>
    <mergeCell ref="Q138:AB138"/>
    <mergeCell ref="AC138:AE140"/>
    <mergeCell ref="AF138:AI140"/>
    <mergeCell ref="G140:I140"/>
    <mergeCell ref="J140:M140"/>
    <mergeCell ref="AH134:AS134"/>
    <mergeCell ref="I135:K135"/>
    <mergeCell ref="L135:P135"/>
    <mergeCell ref="Q135:W135"/>
    <mergeCell ref="AE135:AG135"/>
    <mergeCell ref="AH135:AS136"/>
    <mergeCell ref="B136:J136"/>
    <mergeCell ref="K136:P136"/>
    <mergeCell ref="R136:V136"/>
    <mergeCell ref="W136:AA136"/>
    <mergeCell ref="B134:E135"/>
    <mergeCell ref="F134:H135"/>
    <mergeCell ref="L134:P134"/>
    <mergeCell ref="Q134:W134"/>
    <mergeCell ref="X134:AA135"/>
    <mergeCell ref="AB134:AD135"/>
    <mergeCell ref="N140:P140"/>
    <mergeCell ref="Q140:S140"/>
    <mergeCell ref="T140:V140"/>
    <mergeCell ref="W140:Y140"/>
    <mergeCell ref="Z140:AB140"/>
    <mergeCell ref="AC132:AD133"/>
    <mergeCell ref="AE132:AF133"/>
    <mergeCell ref="AH132:AS132"/>
    <mergeCell ref="P133:T133"/>
    <mergeCell ref="U133:AB133"/>
    <mergeCell ref="AH133:AS133"/>
    <mergeCell ref="B131:F131"/>
    <mergeCell ref="H131:I131"/>
    <mergeCell ref="B132:E133"/>
    <mergeCell ref="F132:O133"/>
    <mergeCell ref="P132:T132"/>
    <mergeCell ref="U132:AB132"/>
    <mergeCell ref="B128:Z129"/>
    <mergeCell ref="AA128:AE128"/>
    <mergeCell ref="AF128:AI128"/>
    <mergeCell ref="AJ128:AM128"/>
    <mergeCell ref="AN128:AS128"/>
    <mergeCell ref="AA129:AC129"/>
    <mergeCell ref="AD129:AE129"/>
    <mergeCell ref="AF129:AH129"/>
    <mergeCell ref="AJ129:AL129"/>
    <mergeCell ref="AN129:AR129"/>
    <mergeCell ref="AX126:AX127"/>
    <mergeCell ref="AY126:AY127"/>
    <mergeCell ref="AZ126:AZ127"/>
    <mergeCell ref="BA126:BA127"/>
    <mergeCell ref="G127:H127"/>
    <mergeCell ref="I127:P127"/>
    <mergeCell ref="Q127:Y127"/>
    <mergeCell ref="Z127:AM127"/>
    <mergeCell ref="AJ126:AM126"/>
    <mergeCell ref="AN126:AP127"/>
    <mergeCell ref="AQ126:AS127"/>
    <mergeCell ref="AU126:AU127"/>
    <mergeCell ref="AV126:AV127"/>
    <mergeCell ref="AW126:AW127"/>
    <mergeCell ref="Q126:S126"/>
    <mergeCell ref="T126:V126"/>
    <mergeCell ref="W126:Y126"/>
    <mergeCell ref="Z126:AB126"/>
    <mergeCell ref="AC126:AE126"/>
    <mergeCell ref="AF126:AI126"/>
    <mergeCell ref="B126:C127"/>
    <mergeCell ref="D126:E127"/>
    <mergeCell ref="F126:F127"/>
    <mergeCell ref="G126:I126"/>
    <mergeCell ref="J126:M126"/>
    <mergeCell ref="N126:P126"/>
    <mergeCell ref="AX124:AX125"/>
    <mergeCell ref="AY124:AY125"/>
    <mergeCell ref="AZ124:AZ125"/>
    <mergeCell ref="BA124:BA125"/>
    <mergeCell ref="G125:H125"/>
    <mergeCell ref="I125:P125"/>
    <mergeCell ref="Q125:Y125"/>
    <mergeCell ref="Z125:AM125"/>
    <mergeCell ref="AJ124:AM124"/>
    <mergeCell ref="AN124:AP125"/>
    <mergeCell ref="AQ124:AS125"/>
    <mergeCell ref="AU124:AU125"/>
    <mergeCell ref="AV124:AV125"/>
    <mergeCell ref="AW124:AW125"/>
    <mergeCell ref="Q124:S124"/>
    <mergeCell ref="T124:V124"/>
    <mergeCell ref="W124:Y124"/>
    <mergeCell ref="Z124:AB124"/>
    <mergeCell ref="AC124:AE124"/>
    <mergeCell ref="AF124:AI124"/>
    <mergeCell ref="B124:C125"/>
    <mergeCell ref="D124:E125"/>
    <mergeCell ref="F124:F125"/>
    <mergeCell ref="G124:I124"/>
    <mergeCell ref="J124:M124"/>
    <mergeCell ref="N124:P124"/>
    <mergeCell ref="AX122:AX123"/>
    <mergeCell ref="AY122:AY123"/>
    <mergeCell ref="AZ122:AZ123"/>
    <mergeCell ref="BA122:BA123"/>
    <mergeCell ref="G123:H123"/>
    <mergeCell ref="I123:P123"/>
    <mergeCell ref="Q123:Y123"/>
    <mergeCell ref="Z123:AM123"/>
    <mergeCell ref="AJ122:AM122"/>
    <mergeCell ref="AN122:AP123"/>
    <mergeCell ref="AQ122:AS123"/>
    <mergeCell ref="AU122:AU123"/>
    <mergeCell ref="AV122:AV123"/>
    <mergeCell ref="AW122:AW123"/>
    <mergeCell ref="Q122:S122"/>
    <mergeCell ref="T122:V122"/>
    <mergeCell ref="W122:Y122"/>
    <mergeCell ref="Z122:AB122"/>
    <mergeCell ref="AC122:AE122"/>
    <mergeCell ref="AF122:AI122"/>
    <mergeCell ref="B122:C123"/>
    <mergeCell ref="D122:E123"/>
    <mergeCell ref="F122:F123"/>
    <mergeCell ref="G122:I122"/>
    <mergeCell ref="J122:M122"/>
    <mergeCell ref="N122:P122"/>
    <mergeCell ref="AX120:AX121"/>
    <mergeCell ref="AY120:AY121"/>
    <mergeCell ref="AZ120:AZ121"/>
    <mergeCell ref="BA120:BA121"/>
    <mergeCell ref="G121:H121"/>
    <mergeCell ref="I121:P121"/>
    <mergeCell ref="Q121:Y121"/>
    <mergeCell ref="Z121:AM121"/>
    <mergeCell ref="AJ120:AM120"/>
    <mergeCell ref="AN120:AP121"/>
    <mergeCell ref="AQ120:AS121"/>
    <mergeCell ref="AU120:AU121"/>
    <mergeCell ref="AV120:AV121"/>
    <mergeCell ref="AW120:AW121"/>
    <mergeCell ref="Q120:S120"/>
    <mergeCell ref="T120:V120"/>
    <mergeCell ref="W120:Y120"/>
    <mergeCell ref="Z120:AB120"/>
    <mergeCell ref="AC120:AE120"/>
    <mergeCell ref="AF120:AI120"/>
    <mergeCell ref="B120:C121"/>
    <mergeCell ref="D120:E121"/>
    <mergeCell ref="F120:F121"/>
    <mergeCell ref="G120:I120"/>
    <mergeCell ref="J120:M120"/>
    <mergeCell ref="N120:P120"/>
    <mergeCell ref="AX118:AX119"/>
    <mergeCell ref="AY118:AY119"/>
    <mergeCell ref="AZ118:AZ119"/>
    <mergeCell ref="BA118:BA119"/>
    <mergeCell ref="G119:H119"/>
    <mergeCell ref="I119:P119"/>
    <mergeCell ref="Q119:Y119"/>
    <mergeCell ref="Z119:AM119"/>
    <mergeCell ref="AJ118:AM118"/>
    <mergeCell ref="AN118:AP119"/>
    <mergeCell ref="AQ118:AS119"/>
    <mergeCell ref="AU118:AU119"/>
    <mergeCell ref="AV118:AV119"/>
    <mergeCell ref="AW118:AW119"/>
    <mergeCell ref="Q118:S118"/>
    <mergeCell ref="T118:V118"/>
    <mergeCell ref="W118:Y118"/>
    <mergeCell ref="Z118:AB118"/>
    <mergeCell ref="AC118:AE118"/>
    <mergeCell ref="AF118:AI118"/>
    <mergeCell ref="B118:C119"/>
    <mergeCell ref="D118:E119"/>
    <mergeCell ref="F118:F119"/>
    <mergeCell ref="G118:I118"/>
    <mergeCell ref="J118:M118"/>
    <mergeCell ref="N118:P118"/>
    <mergeCell ref="AX116:AX117"/>
    <mergeCell ref="AY116:AY117"/>
    <mergeCell ref="AZ116:AZ117"/>
    <mergeCell ref="BA116:BA117"/>
    <mergeCell ref="G117:H117"/>
    <mergeCell ref="I117:P117"/>
    <mergeCell ref="Q117:Y117"/>
    <mergeCell ref="Z117:AM117"/>
    <mergeCell ref="AJ116:AM116"/>
    <mergeCell ref="AN116:AP117"/>
    <mergeCell ref="AQ116:AS117"/>
    <mergeCell ref="AU116:AU117"/>
    <mergeCell ref="AV116:AV117"/>
    <mergeCell ref="AW116:AW117"/>
    <mergeCell ref="Q116:S116"/>
    <mergeCell ref="T116:V116"/>
    <mergeCell ref="W116:Y116"/>
    <mergeCell ref="Z116:AB116"/>
    <mergeCell ref="AC116:AE116"/>
    <mergeCell ref="AF116:AI116"/>
    <mergeCell ref="B116:C117"/>
    <mergeCell ref="D116:E117"/>
    <mergeCell ref="F116:F117"/>
    <mergeCell ref="G116:I116"/>
    <mergeCell ref="J116:M116"/>
    <mergeCell ref="N116:P116"/>
    <mergeCell ref="AX114:AX115"/>
    <mergeCell ref="AY114:AY115"/>
    <mergeCell ref="AZ114:AZ115"/>
    <mergeCell ref="BA114:BA115"/>
    <mergeCell ref="G115:H115"/>
    <mergeCell ref="I115:P115"/>
    <mergeCell ref="Q115:Y115"/>
    <mergeCell ref="Z115:AM115"/>
    <mergeCell ref="AJ114:AM114"/>
    <mergeCell ref="AN114:AP115"/>
    <mergeCell ref="AQ114:AS115"/>
    <mergeCell ref="AU114:AU115"/>
    <mergeCell ref="AV114:AV115"/>
    <mergeCell ref="AW114:AW115"/>
    <mergeCell ref="Q114:S114"/>
    <mergeCell ref="T114:V114"/>
    <mergeCell ref="W114:Y114"/>
    <mergeCell ref="Z114:AB114"/>
    <mergeCell ref="AC114:AE114"/>
    <mergeCell ref="AF114:AI114"/>
    <mergeCell ref="B114:C115"/>
    <mergeCell ref="D114:E115"/>
    <mergeCell ref="F114:F115"/>
    <mergeCell ref="G114:I114"/>
    <mergeCell ref="J114:M114"/>
    <mergeCell ref="N114:P114"/>
    <mergeCell ref="AX112:AX113"/>
    <mergeCell ref="AY112:AY113"/>
    <mergeCell ref="AZ112:AZ113"/>
    <mergeCell ref="BA112:BA113"/>
    <mergeCell ref="G113:H113"/>
    <mergeCell ref="I113:P113"/>
    <mergeCell ref="Q113:Y113"/>
    <mergeCell ref="Z113:AM113"/>
    <mergeCell ref="AJ112:AM112"/>
    <mergeCell ref="AN112:AP113"/>
    <mergeCell ref="AQ112:AS113"/>
    <mergeCell ref="AU112:AU113"/>
    <mergeCell ref="AV112:AV113"/>
    <mergeCell ref="AW112:AW113"/>
    <mergeCell ref="Q112:S112"/>
    <mergeCell ref="T112:V112"/>
    <mergeCell ref="W112:Y112"/>
    <mergeCell ref="Z112:AB112"/>
    <mergeCell ref="AC112:AE112"/>
    <mergeCell ref="AF112:AI112"/>
    <mergeCell ref="B112:C113"/>
    <mergeCell ref="D112:E113"/>
    <mergeCell ref="F112:F113"/>
    <mergeCell ref="G112:I112"/>
    <mergeCell ref="J112:M112"/>
    <mergeCell ref="N112:P112"/>
    <mergeCell ref="AX110:AX111"/>
    <mergeCell ref="AY110:AY111"/>
    <mergeCell ref="AZ110:AZ111"/>
    <mergeCell ref="BA110:BA111"/>
    <mergeCell ref="G111:H111"/>
    <mergeCell ref="I111:P111"/>
    <mergeCell ref="Q111:Y111"/>
    <mergeCell ref="Z111:AM111"/>
    <mergeCell ref="AJ110:AM110"/>
    <mergeCell ref="AN110:AP111"/>
    <mergeCell ref="AQ110:AS111"/>
    <mergeCell ref="AU110:AU111"/>
    <mergeCell ref="AV110:AV111"/>
    <mergeCell ref="AW110:AW111"/>
    <mergeCell ref="Q110:S110"/>
    <mergeCell ref="T110:V110"/>
    <mergeCell ref="W110:Y110"/>
    <mergeCell ref="Z110:AB110"/>
    <mergeCell ref="AC110:AE110"/>
    <mergeCell ref="AF110:AI110"/>
    <mergeCell ref="B110:C111"/>
    <mergeCell ref="D110:E111"/>
    <mergeCell ref="F110:F111"/>
    <mergeCell ref="G110:I110"/>
    <mergeCell ref="J110:M110"/>
    <mergeCell ref="N110:P110"/>
    <mergeCell ref="AX108:AX109"/>
    <mergeCell ref="AY108:AY109"/>
    <mergeCell ref="AZ108:AZ109"/>
    <mergeCell ref="BA108:BA109"/>
    <mergeCell ref="G109:H109"/>
    <mergeCell ref="I109:P109"/>
    <mergeCell ref="Q109:Y109"/>
    <mergeCell ref="Z109:AM109"/>
    <mergeCell ref="AJ108:AM108"/>
    <mergeCell ref="AN108:AP109"/>
    <mergeCell ref="AQ108:AS109"/>
    <mergeCell ref="AU108:AU109"/>
    <mergeCell ref="AV108:AV109"/>
    <mergeCell ref="AW108:AW109"/>
    <mergeCell ref="Q108:S108"/>
    <mergeCell ref="T108:V108"/>
    <mergeCell ref="W108:Y108"/>
    <mergeCell ref="Z108:AB108"/>
    <mergeCell ref="AC108:AE108"/>
    <mergeCell ref="AF108:AI108"/>
    <mergeCell ref="B108:C109"/>
    <mergeCell ref="D108:E109"/>
    <mergeCell ref="F108:F109"/>
    <mergeCell ref="G108:I108"/>
    <mergeCell ref="J108:M108"/>
    <mergeCell ref="N108:P108"/>
    <mergeCell ref="AX106:AX107"/>
    <mergeCell ref="AY106:AY107"/>
    <mergeCell ref="AZ106:AZ107"/>
    <mergeCell ref="BA106:BA107"/>
    <mergeCell ref="G107:H107"/>
    <mergeCell ref="I107:P107"/>
    <mergeCell ref="Q107:Y107"/>
    <mergeCell ref="Z107:AM107"/>
    <mergeCell ref="AJ106:AM106"/>
    <mergeCell ref="AN106:AP107"/>
    <mergeCell ref="AQ106:AS107"/>
    <mergeCell ref="AU106:AU107"/>
    <mergeCell ref="AV106:AV107"/>
    <mergeCell ref="AW106:AW107"/>
    <mergeCell ref="Q106:S106"/>
    <mergeCell ref="T106:V106"/>
    <mergeCell ref="W106:Y106"/>
    <mergeCell ref="Z106:AB106"/>
    <mergeCell ref="AC106:AE106"/>
    <mergeCell ref="AF106:AI106"/>
    <mergeCell ref="B106:C107"/>
    <mergeCell ref="D106:E107"/>
    <mergeCell ref="F106:F107"/>
    <mergeCell ref="G106:I106"/>
    <mergeCell ref="J106:M106"/>
    <mergeCell ref="N106:P106"/>
    <mergeCell ref="AX104:AX105"/>
    <mergeCell ref="AY104:AY105"/>
    <mergeCell ref="AZ104:AZ105"/>
    <mergeCell ref="BA104:BA105"/>
    <mergeCell ref="G105:H105"/>
    <mergeCell ref="I105:P105"/>
    <mergeCell ref="Q105:Y105"/>
    <mergeCell ref="Z105:AM105"/>
    <mergeCell ref="AJ104:AM104"/>
    <mergeCell ref="AN104:AP105"/>
    <mergeCell ref="AQ104:AS105"/>
    <mergeCell ref="AU104:AU105"/>
    <mergeCell ref="AV104:AV105"/>
    <mergeCell ref="AW104:AW105"/>
    <mergeCell ref="Q104:S104"/>
    <mergeCell ref="T104:V104"/>
    <mergeCell ref="W104:Y104"/>
    <mergeCell ref="Z104:AB104"/>
    <mergeCell ref="AC104:AE104"/>
    <mergeCell ref="AF104:AI104"/>
    <mergeCell ref="B104:C105"/>
    <mergeCell ref="D104:E105"/>
    <mergeCell ref="F104:F105"/>
    <mergeCell ref="G104:I104"/>
    <mergeCell ref="J104:M104"/>
    <mergeCell ref="N104:P104"/>
    <mergeCell ref="N100:P100"/>
    <mergeCell ref="AX102:AX103"/>
    <mergeCell ref="AY102:AY103"/>
    <mergeCell ref="AZ102:AZ103"/>
    <mergeCell ref="BA102:BA103"/>
    <mergeCell ref="G103:H103"/>
    <mergeCell ref="I103:P103"/>
    <mergeCell ref="Q103:Y103"/>
    <mergeCell ref="Z103:AM103"/>
    <mergeCell ref="AJ102:AM102"/>
    <mergeCell ref="AN102:AP103"/>
    <mergeCell ref="AQ102:AS103"/>
    <mergeCell ref="AU102:AU103"/>
    <mergeCell ref="AV102:AV103"/>
    <mergeCell ref="AW102:AW103"/>
    <mergeCell ref="Q102:S102"/>
    <mergeCell ref="T102:V102"/>
    <mergeCell ref="W102:Y102"/>
    <mergeCell ref="Z102:AB102"/>
    <mergeCell ref="AC102:AE102"/>
    <mergeCell ref="AF102:AI102"/>
    <mergeCell ref="AC98:AE98"/>
    <mergeCell ref="B102:C103"/>
    <mergeCell ref="D102:E103"/>
    <mergeCell ref="F102:F103"/>
    <mergeCell ref="G102:I102"/>
    <mergeCell ref="J102:M102"/>
    <mergeCell ref="N102:P102"/>
    <mergeCell ref="AX100:AX101"/>
    <mergeCell ref="AY100:AY101"/>
    <mergeCell ref="AZ100:AZ101"/>
    <mergeCell ref="BA100:BA101"/>
    <mergeCell ref="G101:H101"/>
    <mergeCell ref="I101:P101"/>
    <mergeCell ref="Q101:Y101"/>
    <mergeCell ref="Z101:AM101"/>
    <mergeCell ref="AJ100:AM100"/>
    <mergeCell ref="AN100:AP101"/>
    <mergeCell ref="AQ100:AS101"/>
    <mergeCell ref="AU100:AU101"/>
    <mergeCell ref="AV100:AV101"/>
    <mergeCell ref="AW100:AW101"/>
    <mergeCell ref="Q100:S100"/>
    <mergeCell ref="T100:V100"/>
    <mergeCell ref="W100:Y100"/>
    <mergeCell ref="Z100:AB100"/>
    <mergeCell ref="AC100:AE100"/>
    <mergeCell ref="AF100:AI100"/>
    <mergeCell ref="B100:C101"/>
    <mergeCell ref="D100:E101"/>
    <mergeCell ref="F100:F101"/>
    <mergeCell ref="G100:I100"/>
    <mergeCell ref="J100:M100"/>
    <mergeCell ref="B98:C99"/>
    <mergeCell ref="D98:E99"/>
    <mergeCell ref="F98:F99"/>
    <mergeCell ref="G98:I98"/>
    <mergeCell ref="J98:M98"/>
    <mergeCell ref="AJ95:AM97"/>
    <mergeCell ref="AN95:AP97"/>
    <mergeCell ref="AQ95:AS97"/>
    <mergeCell ref="Q96:S96"/>
    <mergeCell ref="T96:V96"/>
    <mergeCell ref="W96:Y96"/>
    <mergeCell ref="Z96:AB96"/>
    <mergeCell ref="AW98:AW99"/>
    <mergeCell ref="AX98:AX99"/>
    <mergeCell ref="AY98:AY99"/>
    <mergeCell ref="AZ98:AZ99"/>
    <mergeCell ref="BA98:BA99"/>
    <mergeCell ref="G99:H99"/>
    <mergeCell ref="I99:P99"/>
    <mergeCell ref="Q99:Y99"/>
    <mergeCell ref="Z99:AM99"/>
    <mergeCell ref="AF98:AI98"/>
    <mergeCell ref="AJ98:AM98"/>
    <mergeCell ref="AN98:AP99"/>
    <mergeCell ref="AQ98:AS99"/>
    <mergeCell ref="AU98:AU99"/>
    <mergeCell ref="AV98:AV99"/>
    <mergeCell ref="N98:P98"/>
    <mergeCell ref="Q98:S98"/>
    <mergeCell ref="T98:V98"/>
    <mergeCell ref="W98:Y98"/>
    <mergeCell ref="Z98:AB98"/>
    <mergeCell ref="AB93:AG93"/>
    <mergeCell ref="B95:C97"/>
    <mergeCell ref="D95:E97"/>
    <mergeCell ref="F95:F97"/>
    <mergeCell ref="G95:P96"/>
    <mergeCell ref="Q95:AB95"/>
    <mergeCell ref="AC95:AE97"/>
    <mergeCell ref="AF95:AI97"/>
    <mergeCell ref="G97:I97"/>
    <mergeCell ref="J97:M97"/>
    <mergeCell ref="AH91:AS91"/>
    <mergeCell ref="I92:K92"/>
    <mergeCell ref="L92:P92"/>
    <mergeCell ref="Q92:W92"/>
    <mergeCell ref="AE92:AG92"/>
    <mergeCell ref="AH92:AS93"/>
    <mergeCell ref="B93:J93"/>
    <mergeCell ref="K93:P93"/>
    <mergeCell ref="R93:V93"/>
    <mergeCell ref="W93:AA93"/>
    <mergeCell ref="B91:E92"/>
    <mergeCell ref="F91:H92"/>
    <mergeCell ref="L91:P91"/>
    <mergeCell ref="Q91:W91"/>
    <mergeCell ref="X91:AA92"/>
    <mergeCell ref="AB91:AD92"/>
    <mergeCell ref="N97:P97"/>
    <mergeCell ref="Q97:S97"/>
    <mergeCell ref="T97:V97"/>
    <mergeCell ref="W97:Y97"/>
    <mergeCell ref="Z97:AB97"/>
    <mergeCell ref="AC89:AD90"/>
    <mergeCell ref="AE89:AF90"/>
    <mergeCell ref="AH89:AS89"/>
    <mergeCell ref="P90:T90"/>
    <mergeCell ref="U90:AB90"/>
    <mergeCell ref="AH90:AS90"/>
    <mergeCell ref="B88:F88"/>
    <mergeCell ref="H88:I88"/>
    <mergeCell ref="B89:E90"/>
    <mergeCell ref="F89:O90"/>
    <mergeCell ref="P89:T89"/>
    <mergeCell ref="U89:AB89"/>
    <mergeCell ref="B85:Z86"/>
    <mergeCell ref="AA85:AE85"/>
    <mergeCell ref="AF85:AI85"/>
    <mergeCell ref="AJ85:AM85"/>
    <mergeCell ref="AN85:AS85"/>
    <mergeCell ref="AA86:AC86"/>
    <mergeCell ref="AD86:AE86"/>
    <mergeCell ref="AF86:AH86"/>
    <mergeCell ref="AJ86:AL86"/>
    <mergeCell ref="AN86:AR86"/>
    <mergeCell ref="AX83:AX84"/>
    <mergeCell ref="AY83:AY84"/>
    <mergeCell ref="AZ83:AZ84"/>
    <mergeCell ref="BA83:BA84"/>
    <mergeCell ref="G84:H84"/>
    <mergeCell ref="I84:P84"/>
    <mergeCell ref="Q84:Y84"/>
    <mergeCell ref="Z84:AM84"/>
    <mergeCell ref="AJ83:AM83"/>
    <mergeCell ref="AN83:AP84"/>
    <mergeCell ref="AQ83:AS84"/>
    <mergeCell ref="AU83:AU84"/>
    <mergeCell ref="AV83:AV84"/>
    <mergeCell ref="AW83:AW84"/>
    <mergeCell ref="Q83:S83"/>
    <mergeCell ref="T83:V83"/>
    <mergeCell ref="W83:Y83"/>
    <mergeCell ref="Z83:AB83"/>
    <mergeCell ref="AC83:AE83"/>
    <mergeCell ref="AF83:AI83"/>
    <mergeCell ref="B83:C84"/>
    <mergeCell ref="D83:E84"/>
    <mergeCell ref="F83:F84"/>
    <mergeCell ref="G83:I83"/>
    <mergeCell ref="J83:M83"/>
    <mergeCell ref="N83:P83"/>
    <mergeCell ref="AX81:AX82"/>
    <mergeCell ref="AY81:AY82"/>
    <mergeCell ref="AZ81:AZ82"/>
    <mergeCell ref="BA81:BA82"/>
    <mergeCell ref="G82:H82"/>
    <mergeCell ref="I82:P82"/>
    <mergeCell ref="Q82:Y82"/>
    <mergeCell ref="Z82:AM82"/>
    <mergeCell ref="AJ81:AM81"/>
    <mergeCell ref="AN81:AP82"/>
    <mergeCell ref="AQ81:AS82"/>
    <mergeCell ref="AU81:AU82"/>
    <mergeCell ref="AV81:AV82"/>
    <mergeCell ref="AW81:AW82"/>
    <mergeCell ref="Q81:S81"/>
    <mergeCell ref="T81:V81"/>
    <mergeCell ref="W81:Y81"/>
    <mergeCell ref="Z81:AB81"/>
    <mergeCell ref="AC81:AE81"/>
    <mergeCell ref="AF81:AI81"/>
    <mergeCell ref="B81:C82"/>
    <mergeCell ref="D81:E82"/>
    <mergeCell ref="F81:F82"/>
    <mergeCell ref="G81:I81"/>
    <mergeCell ref="J81:M81"/>
    <mergeCell ref="N81:P81"/>
    <mergeCell ref="AX79:AX80"/>
    <mergeCell ref="AY79:AY80"/>
    <mergeCell ref="AZ79:AZ80"/>
    <mergeCell ref="BA79:BA80"/>
    <mergeCell ref="G80:H80"/>
    <mergeCell ref="I80:P80"/>
    <mergeCell ref="Q80:Y80"/>
    <mergeCell ref="Z80:AM80"/>
    <mergeCell ref="AJ79:AM79"/>
    <mergeCell ref="AN79:AP80"/>
    <mergeCell ref="AQ79:AS80"/>
    <mergeCell ref="AU79:AU80"/>
    <mergeCell ref="AV79:AV80"/>
    <mergeCell ref="AW79:AW80"/>
    <mergeCell ref="Q79:S79"/>
    <mergeCell ref="T79:V79"/>
    <mergeCell ref="W79:Y79"/>
    <mergeCell ref="Z79:AB79"/>
    <mergeCell ref="AC79:AE79"/>
    <mergeCell ref="AF79:AI79"/>
    <mergeCell ref="B79:C80"/>
    <mergeCell ref="D79:E80"/>
    <mergeCell ref="F79:F80"/>
    <mergeCell ref="G79:I79"/>
    <mergeCell ref="J79:M79"/>
    <mergeCell ref="N79:P79"/>
    <mergeCell ref="AX77:AX78"/>
    <mergeCell ref="AY77:AY78"/>
    <mergeCell ref="AZ77:AZ78"/>
    <mergeCell ref="BA77:BA78"/>
    <mergeCell ref="G78:H78"/>
    <mergeCell ref="I78:P78"/>
    <mergeCell ref="Q78:Y78"/>
    <mergeCell ref="Z78:AM78"/>
    <mergeCell ref="AJ77:AM77"/>
    <mergeCell ref="AN77:AP78"/>
    <mergeCell ref="AQ77:AS78"/>
    <mergeCell ref="AU77:AU78"/>
    <mergeCell ref="AV77:AV78"/>
    <mergeCell ref="AW77:AW78"/>
    <mergeCell ref="Q77:S77"/>
    <mergeCell ref="T77:V77"/>
    <mergeCell ref="W77:Y77"/>
    <mergeCell ref="Z77:AB77"/>
    <mergeCell ref="AC77:AE77"/>
    <mergeCell ref="AF77:AI77"/>
    <mergeCell ref="B77:C78"/>
    <mergeCell ref="D77:E78"/>
    <mergeCell ref="F77:F78"/>
    <mergeCell ref="G77:I77"/>
    <mergeCell ref="J77:M77"/>
    <mergeCell ref="N77:P77"/>
    <mergeCell ref="AX75:AX76"/>
    <mergeCell ref="AY75:AY76"/>
    <mergeCell ref="AZ75:AZ76"/>
    <mergeCell ref="BA75:BA76"/>
    <mergeCell ref="G76:H76"/>
    <mergeCell ref="I76:P76"/>
    <mergeCell ref="Q76:Y76"/>
    <mergeCell ref="Z76:AM76"/>
    <mergeCell ref="AJ75:AM75"/>
    <mergeCell ref="AN75:AP76"/>
    <mergeCell ref="AQ75:AS76"/>
    <mergeCell ref="AU75:AU76"/>
    <mergeCell ref="AV75:AV76"/>
    <mergeCell ref="AW75:AW76"/>
    <mergeCell ref="Q75:S75"/>
    <mergeCell ref="T75:V75"/>
    <mergeCell ref="W75:Y75"/>
    <mergeCell ref="Z75:AB75"/>
    <mergeCell ref="AC75:AE75"/>
    <mergeCell ref="AF75:AI75"/>
    <mergeCell ref="B75:C76"/>
    <mergeCell ref="D75:E76"/>
    <mergeCell ref="F75:F76"/>
    <mergeCell ref="G75:I75"/>
    <mergeCell ref="J75:M75"/>
    <mergeCell ref="N75:P75"/>
    <mergeCell ref="AX73:AX74"/>
    <mergeCell ref="AY73:AY74"/>
    <mergeCell ref="AZ73:AZ74"/>
    <mergeCell ref="BA73:BA74"/>
    <mergeCell ref="G74:H74"/>
    <mergeCell ref="I74:P74"/>
    <mergeCell ref="Q74:Y74"/>
    <mergeCell ref="Z74:AM74"/>
    <mergeCell ref="AJ73:AM73"/>
    <mergeCell ref="AN73:AP74"/>
    <mergeCell ref="AQ73:AS74"/>
    <mergeCell ref="AU73:AU74"/>
    <mergeCell ref="AV73:AV74"/>
    <mergeCell ref="AW73:AW74"/>
    <mergeCell ref="Q73:S73"/>
    <mergeCell ref="T73:V73"/>
    <mergeCell ref="W73:Y73"/>
    <mergeCell ref="Z73:AB73"/>
    <mergeCell ref="AC73:AE73"/>
    <mergeCell ref="AF73:AI73"/>
    <mergeCell ref="B73:C74"/>
    <mergeCell ref="D73:E74"/>
    <mergeCell ref="F73:F74"/>
    <mergeCell ref="G73:I73"/>
    <mergeCell ref="J73:M73"/>
    <mergeCell ref="N73:P73"/>
    <mergeCell ref="AX71:AX72"/>
    <mergeCell ref="AY71:AY72"/>
    <mergeCell ref="AZ71:AZ72"/>
    <mergeCell ref="BA71:BA72"/>
    <mergeCell ref="G72:H72"/>
    <mergeCell ref="I72:P72"/>
    <mergeCell ref="Q72:Y72"/>
    <mergeCell ref="Z72:AM72"/>
    <mergeCell ref="AJ71:AM71"/>
    <mergeCell ref="AN71:AP72"/>
    <mergeCell ref="AQ71:AS72"/>
    <mergeCell ref="AU71:AU72"/>
    <mergeCell ref="AV71:AV72"/>
    <mergeCell ref="AW71:AW72"/>
    <mergeCell ref="Q71:S71"/>
    <mergeCell ref="T71:V71"/>
    <mergeCell ref="W71:Y71"/>
    <mergeCell ref="Z71:AB71"/>
    <mergeCell ref="AC71:AE71"/>
    <mergeCell ref="AF71:AI71"/>
    <mergeCell ref="B71:C72"/>
    <mergeCell ref="D71:E72"/>
    <mergeCell ref="F71:F72"/>
    <mergeCell ref="G71:I71"/>
    <mergeCell ref="J71:M71"/>
    <mergeCell ref="N71:P71"/>
    <mergeCell ref="AX69:AX70"/>
    <mergeCell ref="AY69:AY70"/>
    <mergeCell ref="AZ69:AZ70"/>
    <mergeCell ref="BA69:BA70"/>
    <mergeCell ref="G70:H70"/>
    <mergeCell ref="I70:P70"/>
    <mergeCell ref="Q70:Y70"/>
    <mergeCell ref="Z70:AM70"/>
    <mergeCell ref="AJ69:AM69"/>
    <mergeCell ref="AN69:AP70"/>
    <mergeCell ref="AQ69:AS70"/>
    <mergeCell ref="AU69:AU70"/>
    <mergeCell ref="AV69:AV70"/>
    <mergeCell ref="AW69:AW70"/>
    <mergeCell ref="Q69:S69"/>
    <mergeCell ref="T69:V69"/>
    <mergeCell ref="W69:Y69"/>
    <mergeCell ref="Z69:AB69"/>
    <mergeCell ref="AC69:AE69"/>
    <mergeCell ref="AF69:AI69"/>
    <mergeCell ref="B69:C70"/>
    <mergeCell ref="D69:E70"/>
    <mergeCell ref="F69:F70"/>
    <mergeCell ref="G69:I69"/>
    <mergeCell ref="J69:M69"/>
    <mergeCell ref="N69:P69"/>
    <mergeCell ref="AX67:AX68"/>
    <mergeCell ref="AY67:AY68"/>
    <mergeCell ref="AZ67:AZ68"/>
    <mergeCell ref="BA67:BA68"/>
    <mergeCell ref="G68:H68"/>
    <mergeCell ref="I68:P68"/>
    <mergeCell ref="Q68:Y68"/>
    <mergeCell ref="Z68:AM68"/>
    <mergeCell ref="AJ67:AM67"/>
    <mergeCell ref="AN67:AP68"/>
    <mergeCell ref="AQ67:AS68"/>
    <mergeCell ref="AU67:AU68"/>
    <mergeCell ref="AV67:AV68"/>
    <mergeCell ref="AW67:AW68"/>
    <mergeCell ref="Q67:S67"/>
    <mergeCell ref="T67:V67"/>
    <mergeCell ref="W67:Y67"/>
    <mergeCell ref="Z67:AB67"/>
    <mergeCell ref="AC67:AE67"/>
    <mergeCell ref="AF67:AI67"/>
    <mergeCell ref="B67:C68"/>
    <mergeCell ref="D67:E68"/>
    <mergeCell ref="F67:F68"/>
    <mergeCell ref="G67:I67"/>
    <mergeCell ref="J67:M67"/>
    <mergeCell ref="N67:P67"/>
    <mergeCell ref="AX65:AX66"/>
    <mergeCell ref="AY65:AY66"/>
    <mergeCell ref="AZ65:AZ66"/>
    <mergeCell ref="BA65:BA66"/>
    <mergeCell ref="G66:H66"/>
    <mergeCell ref="I66:P66"/>
    <mergeCell ref="Q66:Y66"/>
    <mergeCell ref="Z66:AM66"/>
    <mergeCell ref="AJ65:AM65"/>
    <mergeCell ref="AN65:AP66"/>
    <mergeCell ref="AQ65:AS66"/>
    <mergeCell ref="AU65:AU66"/>
    <mergeCell ref="AV65:AV66"/>
    <mergeCell ref="AW65:AW66"/>
    <mergeCell ref="Q65:S65"/>
    <mergeCell ref="T65:V65"/>
    <mergeCell ref="W65:Y65"/>
    <mergeCell ref="Z65:AB65"/>
    <mergeCell ref="AC65:AE65"/>
    <mergeCell ref="AF65:AI65"/>
    <mergeCell ref="B65:C66"/>
    <mergeCell ref="D65:E66"/>
    <mergeCell ref="F65:F66"/>
    <mergeCell ref="G65:I65"/>
    <mergeCell ref="J65:M65"/>
    <mergeCell ref="N65:P65"/>
    <mergeCell ref="AX63:AX64"/>
    <mergeCell ref="AY63:AY64"/>
    <mergeCell ref="AZ63:AZ64"/>
    <mergeCell ref="BA63:BA64"/>
    <mergeCell ref="G64:H64"/>
    <mergeCell ref="I64:P64"/>
    <mergeCell ref="Q64:Y64"/>
    <mergeCell ref="Z64:AM64"/>
    <mergeCell ref="AJ63:AM63"/>
    <mergeCell ref="AN63:AP64"/>
    <mergeCell ref="AQ63:AS64"/>
    <mergeCell ref="AU63:AU64"/>
    <mergeCell ref="AV63:AV64"/>
    <mergeCell ref="AW63:AW64"/>
    <mergeCell ref="Q63:S63"/>
    <mergeCell ref="T63:V63"/>
    <mergeCell ref="W63:Y63"/>
    <mergeCell ref="Z63:AB63"/>
    <mergeCell ref="AC63:AE63"/>
    <mergeCell ref="AF63:AI63"/>
    <mergeCell ref="B63:C64"/>
    <mergeCell ref="D63:E64"/>
    <mergeCell ref="F63:F64"/>
    <mergeCell ref="G63:I63"/>
    <mergeCell ref="J63:M63"/>
    <mergeCell ref="N63:P63"/>
    <mergeCell ref="AX61:AX62"/>
    <mergeCell ref="AY61:AY62"/>
    <mergeCell ref="AZ61:AZ62"/>
    <mergeCell ref="BA61:BA62"/>
    <mergeCell ref="G62:H62"/>
    <mergeCell ref="I62:P62"/>
    <mergeCell ref="Q62:Y62"/>
    <mergeCell ref="Z62:AM62"/>
    <mergeCell ref="AJ61:AM61"/>
    <mergeCell ref="AN61:AP62"/>
    <mergeCell ref="AQ61:AS62"/>
    <mergeCell ref="AU61:AU62"/>
    <mergeCell ref="AV61:AV62"/>
    <mergeCell ref="AW61:AW62"/>
    <mergeCell ref="Q61:S61"/>
    <mergeCell ref="T61:V61"/>
    <mergeCell ref="W61:Y61"/>
    <mergeCell ref="Z61:AB61"/>
    <mergeCell ref="AC61:AE61"/>
    <mergeCell ref="AF61:AI61"/>
    <mergeCell ref="B61:C62"/>
    <mergeCell ref="D61:E62"/>
    <mergeCell ref="F61:F62"/>
    <mergeCell ref="G61:I61"/>
    <mergeCell ref="J61:M61"/>
    <mergeCell ref="N61:P61"/>
    <mergeCell ref="N57:P57"/>
    <mergeCell ref="AX59:AX60"/>
    <mergeCell ref="AY59:AY60"/>
    <mergeCell ref="AZ59:AZ60"/>
    <mergeCell ref="BA59:BA60"/>
    <mergeCell ref="G60:H60"/>
    <mergeCell ref="I60:P60"/>
    <mergeCell ref="Q60:Y60"/>
    <mergeCell ref="Z60:AM60"/>
    <mergeCell ref="AJ59:AM59"/>
    <mergeCell ref="AN59:AP60"/>
    <mergeCell ref="AQ59:AS60"/>
    <mergeCell ref="AU59:AU60"/>
    <mergeCell ref="AV59:AV60"/>
    <mergeCell ref="AW59:AW60"/>
    <mergeCell ref="Q59:S59"/>
    <mergeCell ref="T59:V59"/>
    <mergeCell ref="W59:Y59"/>
    <mergeCell ref="Z59:AB59"/>
    <mergeCell ref="AC59:AE59"/>
    <mergeCell ref="AF59:AI59"/>
    <mergeCell ref="AC55:AE55"/>
    <mergeCell ref="B59:C60"/>
    <mergeCell ref="D59:E60"/>
    <mergeCell ref="F59:F60"/>
    <mergeCell ref="G59:I59"/>
    <mergeCell ref="J59:M59"/>
    <mergeCell ref="N59:P59"/>
    <mergeCell ref="AX57:AX58"/>
    <mergeCell ref="AY57:AY58"/>
    <mergeCell ref="AZ57:AZ58"/>
    <mergeCell ref="BA57:BA58"/>
    <mergeCell ref="G58:H58"/>
    <mergeCell ref="I58:P58"/>
    <mergeCell ref="Q58:Y58"/>
    <mergeCell ref="Z58:AM58"/>
    <mergeCell ref="AJ57:AM57"/>
    <mergeCell ref="AN57:AP58"/>
    <mergeCell ref="AQ57:AS58"/>
    <mergeCell ref="AU57:AU58"/>
    <mergeCell ref="AV57:AV58"/>
    <mergeCell ref="AW57:AW58"/>
    <mergeCell ref="Q57:S57"/>
    <mergeCell ref="T57:V57"/>
    <mergeCell ref="W57:Y57"/>
    <mergeCell ref="Z57:AB57"/>
    <mergeCell ref="AC57:AE57"/>
    <mergeCell ref="AF57:AI57"/>
    <mergeCell ref="B57:C58"/>
    <mergeCell ref="D57:E58"/>
    <mergeCell ref="F57:F58"/>
    <mergeCell ref="G57:I57"/>
    <mergeCell ref="J57:M57"/>
    <mergeCell ref="B55:C56"/>
    <mergeCell ref="D55:E56"/>
    <mergeCell ref="F55:F56"/>
    <mergeCell ref="G55:I55"/>
    <mergeCell ref="J55:M55"/>
    <mergeCell ref="AJ52:AM54"/>
    <mergeCell ref="AN52:AP54"/>
    <mergeCell ref="AQ52:AS54"/>
    <mergeCell ref="Q53:S53"/>
    <mergeCell ref="T53:V53"/>
    <mergeCell ref="W53:Y53"/>
    <mergeCell ref="Z53:AB53"/>
    <mergeCell ref="AW55:AW56"/>
    <mergeCell ref="AX55:AX56"/>
    <mergeCell ref="AY55:AY56"/>
    <mergeCell ref="AZ55:AZ56"/>
    <mergeCell ref="BA55:BA56"/>
    <mergeCell ref="G56:H56"/>
    <mergeCell ref="I56:P56"/>
    <mergeCell ref="Q56:Y56"/>
    <mergeCell ref="Z56:AM56"/>
    <mergeCell ref="AF55:AI55"/>
    <mergeCell ref="AJ55:AM55"/>
    <mergeCell ref="AN55:AP56"/>
    <mergeCell ref="AQ55:AS56"/>
    <mergeCell ref="AU55:AU56"/>
    <mergeCell ref="AV55:AV56"/>
    <mergeCell ref="N55:P55"/>
    <mergeCell ref="Q55:S55"/>
    <mergeCell ref="T55:V55"/>
    <mergeCell ref="W55:Y55"/>
    <mergeCell ref="Z55:AB55"/>
    <mergeCell ref="AB50:AG50"/>
    <mergeCell ref="B52:C54"/>
    <mergeCell ref="D52:E54"/>
    <mergeCell ref="F52:F54"/>
    <mergeCell ref="G52:P53"/>
    <mergeCell ref="Q52:AB52"/>
    <mergeCell ref="AC52:AE54"/>
    <mergeCell ref="AF52:AI54"/>
    <mergeCell ref="G54:I54"/>
    <mergeCell ref="J54:M54"/>
    <mergeCell ref="AH48:AS48"/>
    <mergeCell ref="I49:K49"/>
    <mergeCell ref="L49:P49"/>
    <mergeCell ref="Q49:W49"/>
    <mergeCell ref="AE49:AG49"/>
    <mergeCell ref="AH49:AS50"/>
    <mergeCell ref="B50:J50"/>
    <mergeCell ref="K50:P50"/>
    <mergeCell ref="R50:V50"/>
    <mergeCell ref="W50:AA50"/>
    <mergeCell ref="B48:E49"/>
    <mergeCell ref="F48:H49"/>
    <mergeCell ref="L48:P48"/>
    <mergeCell ref="Q48:W48"/>
    <mergeCell ref="X48:AA49"/>
    <mergeCell ref="AB48:AD49"/>
    <mergeCell ref="N54:P54"/>
    <mergeCell ref="Q54:S54"/>
    <mergeCell ref="T54:V54"/>
    <mergeCell ref="W54:Y54"/>
    <mergeCell ref="Z54:AB54"/>
    <mergeCell ref="AC46:AD47"/>
    <mergeCell ref="AE46:AF47"/>
    <mergeCell ref="AH46:AS46"/>
    <mergeCell ref="P47:T47"/>
    <mergeCell ref="U47:AB47"/>
    <mergeCell ref="AH47:AS47"/>
    <mergeCell ref="B45:F45"/>
    <mergeCell ref="H45:I45"/>
    <mergeCell ref="B46:E47"/>
    <mergeCell ref="F46:O47"/>
    <mergeCell ref="P46:T46"/>
    <mergeCell ref="U46:AB46"/>
    <mergeCell ref="B42:Z43"/>
    <mergeCell ref="AA42:AE42"/>
    <mergeCell ref="AF42:AI42"/>
    <mergeCell ref="AJ42:AM42"/>
    <mergeCell ref="AN42:AS42"/>
    <mergeCell ref="AA43:AC43"/>
    <mergeCell ref="AD43:AE43"/>
    <mergeCell ref="AF43:AH43"/>
    <mergeCell ref="AJ43:AL43"/>
    <mergeCell ref="AN43:AR43"/>
    <mergeCell ref="AW40:AW41"/>
    <mergeCell ref="AX40:AX41"/>
    <mergeCell ref="AY40:AY41"/>
    <mergeCell ref="AZ40:AZ41"/>
    <mergeCell ref="BA40:BA41"/>
    <mergeCell ref="G41:H41"/>
    <mergeCell ref="I41:P41"/>
    <mergeCell ref="Q41:Y41"/>
    <mergeCell ref="Z41:AM41"/>
    <mergeCell ref="AF40:AI40"/>
    <mergeCell ref="AJ40:AM40"/>
    <mergeCell ref="AN40:AP41"/>
    <mergeCell ref="AQ40:AS41"/>
    <mergeCell ref="AU40:AU41"/>
    <mergeCell ref="AV40:AV41"/>
    <mergeCell ref="N40:P40"/>
    <mergeCell ref="Q40:S40"/>
    <mergeCell ref="T40:V40"/>
    <mergeCell ref="W40:Y40"/>
    <mergeCell ref="Z40:AB40"/>
    <mergeCell ref="AC40:AE40"/>
    <mergeCell ref="A40:A41"/>
    <mergeCell ref="B40:C41"/>
    <mergeCell ref="D40:E41"/>
    <mergeCell ref="F40:F41"/>
    <mergeCell ref="G40:I40"/>
    <mergeCell ref="J40:M40"/>
    <mergeCell ref="AW38:AW39"/>
    <mergeCell ref="AX38:AX39"/>
    <mergeCell ref="AY38:AY39"/>
    <mergeCell ref="AZ38:AZ39"/>
    <mergeCell ref="BA38:BA39"/>
    <mergeCell ref="G39:H39"/>
    <mergeCell ref="I39:P39"/>
    <mergeCell ref="Q39:Y39"/>
    <mergeCell ref="Z39:AM39"/>
    <mergeCell ref="AF38:AI38"/>
    <mergeCell ref="AJ38:AM38"/>
    <mergeCell ref="AN38:AP39"/>
    <mergeCell ref="AQ38:AS39"/>
    <mergeCell ref="AU38:AU39"/>
    <mergeCell ref="AV38:AV39"/>
    <mergeCell ref="N38:P38"/>
    <mergeCell ref="Q38:S38"/>
    <mergeCell ref="T38:V38"/>
    <mergeCell ref="W38:Y38"/>
    <mergeCell ref="Z38:AB38"/>
    <mergeCell ref="AC38:AE38"/>
    <mergeCell ref="A38:A39"/>
    <mergeCell ref="B38:C39"/>
    <mergeCell ref="D38:E39"/>
    <mergeCell ref="F38:F39"/>
    <mergeCell ref="G38:I38"/>
    <mergeCell ref="J38:M38"/>
    <mergeCell ref="AW36:AW37"/>
    <mergeCell ref="AX36:AX37"/>
    <mergeCell ref="AY36:AY37"/>
    <mergeCell ref="AZ36:AZ37"/>
    <mergeCell ref="BA36:BA37"/>
    <mergeCell ref="G37:H37"/>
    <mergeCell ref="I37:P37"/>
    <mergeCell ref="Q37:Y37"/>
    <mergeCell ref="Z37:AM37"/>
    <mergeCell ref="AF36:AI36"/>
    <mergeCell ref="AJ36:AM36"/>
    <mergeCell ref="AN36:AP37"/>
    <mergeCell ref="AQ36:AS37"/>
    <mergeCell ref="AU36:AU37"/>
    <mergeCell ref="AV36:AV37"/>
    <mergeCell ref="N36:P36"/>
    <mergeCell ref="Q36:S36"/>
    <mergeCell ref="T36:V36"/>
    <mergeCell ref="W36:Y36"/>
    <mergeCell ref="Z36:AB36"/>
    <mergeCell ref="AC36:AE36"/>
    <mergeCell ref="A36:A37"/>
    <mergeCell ref="B36:C37"/>
    <mergeCell ref="D36:E37"/>
    <mergeCell ref="F36:F37"/>
    <mergeCell ref="G36:I36"/>
    <mergeCell ref="J36:M36"/>
    <mergeCell ref="AW34:AW35"/>
    <mergeCell ref="AX34:AX35"/>
    <mergeCell ref="AY34:AY35"/>
    <mergeCell ref="AZ34:AZ35"/>
    <mergeCell ref="BA34:BA35"/>
    <mergeCell ref="G35:H35"/>
    <mergeCell ref="I35:P35"/>
    <mergeCell ref="Q35:Y35"/>
    <mergeCell ref="Z35:AM35"/>
    <mergeCell ref="AF34:AI34"/>
    <mergeCell ref="AJ34:AM34"/>
    <mergeCell ref="AN34:AP35"/>
    <mergeCell ref="AQ34:AS35"/>
    <mergeCell ref="AU34:AU35"/>
    <mergeCell ref="AV34:AV35"/>
    <mergeCell ref="N34:P34"/>
    <mergeCell ref="Q34:S34"/>
    <mergeCell ref="T34:V34"/>
    <mergeCell ref="W34:Y34"/>
    <mergeCell ref="Z34:AB34"/>
    <mergeCell ref="AC34:AE34"/>
    <mergeCell ref="A34:A35"/>
    <mergeCell ref="B34:C35"/>
    <mergeCell ref="D34:E35"/>
    <mergeCell ref="F34:F35"/>
    <mergeCell ref="G34:I34"/>
    <mergeCell ref="J34:M34"/>
    <mergeCell ref="AW32:AW33"/>
    <mergeCell ref="AX32:AX33"/>
    <mergeCell ref="AY32:AY33"/>
    <mergeCell ref="AZ32:AZ33"/>
    <mergeCell ref="BA32:BA33"/>
    <mergeCell ref="G33:H33"/>
    <mergeCell ref="I33:P33"/>
    <mergeCell ref="Q33:Y33"/>
    <mergeCell ref="Z33:AM33"/>
    <mergeCell ref="AF32:AI32"/>
    <mergeCell ref="AJ32:AM32"/>
    <mergeCell ref="AN32:AP33"/>
    <mergeCell ref="AQ32:AS33"/>
    <mergeCell ref="AU32:AU33"/>
    <mergeCell ref="AV32:AV33"/>
    <mergeCell ref="N32:P32"/>
    <mergeCell ref="Q32:S32"/>
    <mergeCell ref="T32:V32"/>
    <mergeCell ref="W32:Y32"/>
    <mergeCell ref="Z32:AB32"/>
    <mergeCell ref="AC32:AE32"/>
    <mergeCell ref="A32:A33"/>
    <mergeCell ref="B32:C33"/>
    <mergeCell ref="D32:E33"/>
    <mergeCell ref="F32:F33"/>
    <mergeCell ref="G32:I32"/>
    <mergeCell ref="J32:M32"/>
    <mergeCell ref="AW30:AW31"/>
    <mergeCell ref="AX30:AX31"/>
    <mergeCell ref="AY30:AY31"/>
    <mergeCell ref="AZ30:AZ31"/>
    <mergeCell ref="BA30:BA31"/>
    <mergeCell ref="G31:H31"/>
    <mergeCell ref="I31:P31"/>
    <mergeCell ref="Q31:Y31"/>
    <mergeCell ref="Z31:AM31"/>
    <mergeCell ref="AF30:AI30"/>
    <mergeCell ref="AJ30:AM30"/>
    <mergeCell ref="AN30:AP31"/>
    <mergeCell ref="AQ30:AS31"/>
    <mergeCell ref="AU30:AU31"/>
    <mergeCell ref="AV30:AV31"/>
    <mergeCell ref="N30:P30"/>
    <mergeCell ref="Q30:S30"/>
    <mergeCell ref="T30:V30"/>
    <mergeCell ref="W30:Y30"/>
    <mergeCell ref="Z30:AB30"/>
    <mergeCell ref="AC30:AE30"/>
    <mergeCell ref="A30:A31"/>
    <mergeCell ref="B30:C31"/>
    <mergeCell ref="D30:E31"/>
    <mergeCell ref="F30:F31"/>
    <mergeCell ref="G30:I30"/>
    <mergeCell ref="J30:M30"/>
    <mergeCell ref="AW28:AW29"/>
    <mergeCell ref="AX28:AX29"/>
    <mergeCell ref="AY28:AY29"/>
    <mergeCell ref="AZ28:AZ29"/>
    <mergeCell ref="BA28:BA29"/>
    <mergeCell ref="G29:H29"/>
    <mergeCell ref="I29:P29"/>
    <mergeCell ref="Q29:Y29"/>
    <mergeCell ref="Z29:AM29"/>
    <mergeCell ref="AF28:AI28"/>
    <mergeCell ref="AJ28:AM28"/>
    <mergeCell ref="AN28:AP29"/>
    <mergeCell ref="AQ28:AS29"/>
    <mergeCell ref="AU28:AU29"/>
    <mergeCell ref="AV28:AV29"/>
    <mergeCell ref="N28:P28"/>
    <mergeCell ref="Q28:S28"/>
    <mergeCell ref="T28:V28"/>
    <mergeCell ref="W28:Y28"/>
    <mergeCell ref="Z28:AB28"/>
    <mergeCell ref="AC28:AE28"/>
    <mergeCell ref="A28:A29"/>
    <mergeCell ref="B28:C29"/>
    <mergeCell ref="D28:E29"/>
    <mergeCell ref="F28:F29"/>
    <mergeCell ref="G28:I28"/>
    <mergeCell ref="J28:M28"/>
    <mergeCell ref="AW26:AW27"/>
    <mergeCell ref="AX26:AX27"/>
    <mergeCell ref="AY26:AY27"/>
    <mergeCell ref="AZ26:AZ27"/>
    <mergeCell ref="BA26:BA27"/>
    <mergeCell ref="G27:H27"/>
    <mergeCell ref="I27:P27"/>
    <mergeCell ref="Q27:Y27"/>
    <mergeCell ref="Z27:AM27"/>
    <mergeCell ref="AF26:AI26"/>
    <mergeCell ref="AJ26:AM26"/>
    <mergeCell ref="AN26:AP27"/>
    <mergeCell ref="AQ26:AS27"/>
    <mergeCell ref="AU26:AU27"/>
    <mergeCell ref="AV26:AV27"/>
    <mergeCell ref="N26:P26"/>
    <mergeCell ref="Q26:S26"/>
    <mergeCell ref="T26:V26"/>
    <mergeCell ref="W26:Y26"/>
    <mergeCell ref="Z26:AB26"/>
    <mergeCell ref="AC26:AE26"/>
    <mergeCell ref="A26:A27"/>
    <mergeCell ref="B26:C27"/>
    <mergeCell ref="D26:E27"/>
    <mergeCell ref="F26:F27"/>
    <mergeCell ref="G26:I26"/>
    <mergeCell ref="J26:M26"/>
    <mergeCell ref="AW24:AW25"/>
    <mergeCell ref="AX24:AX25"/>
    <mergeCell ref="AY24:AY25"/>
    <mergeCell ref="AZ24:AZ25"/>
    <mergeCell ref="BA24:BA25"/>
    <mergeCell ref="G25:H25"/>
    <mergeCell ref="I25:P25"/>
    <mergeCell ref="Q25:Y25"/>
    <mergeCell ref="Z25:AM25"/>
    <mergeCell ref="AF24:AI24"/>
    <mergeCell ref="AJ24:AM24"/>
    <mergeCell ref="AN24:AP25"/>
    <mergeCell ref="AQ24:AS25"/>
    <mergeCell ref="AU24:AU25"/>
    <mergeCell ref="AV24:AV25"/>
    <mergeCell ref="N24:P24"/>
    <mergeCell ref="Q24:S24"/>
    <mergeCell ref="T24:V24"/>
    <mergeCell ref="W24:Y24"/>
    <mergeCell ref="Z24:AB24"/>
    <mergeCell ref="AC24:AE24"/>
    <mergeCell ref="A24:A25"/>
    <mergeCell ref="B24:C25"/>
    <mergeCell ref="D24:E25"/>
    <mergeCell ref="F24:F25"/>
    <mergeCell ref="G24:I24"/>
    <mergeCell ref="J24:M24"/>
    <mergeCell ref="AW22:AW23"/>
    <mergeCell ref="AX22:AX23"/>
    <mergeCell ref="AY22:AY23"/>
    <mergeCell ref="AZ22:AZ23"/>
    <mergeCell ref="BA22:BA23"/>
    <mergeCell ref="G23:H23"/>
    <mergeCell ref="I23:P23"/>
    <mergeCell ref="Q23:Y23"/>
    <mergeCell ref="Z23:AM23"/>
    <mergeCell ref="AF22:AI22"/>
    <mergeCell ref="AJ22:AM22"/>
    <mergeCell ref="AN22:AP23"/>
    <mergeCell ref="AQ22:AS23"/>
    <mergeCell ref="AU22:AU23"/>
    <mergeCell ref="AV22:AV23"/>
    <mergeCell ref="N22:P22"/>
    <mergeCell ref="Q22:S22"/>
    <mergeCell ref="T22:V22"/>
    <mergeCell ref="W22:Y22"/>
    <mergeCell ref="Z22:AB22"/>
    <mergeCell ref="AC22:AE22"/>
    <mergeCell ref="A22:A23"/>
    <mergeCell ref="B22:C23"/>
    <mergeCell ref="D22:E23"/>
    <mergeCell ref="F22:F23"/>
    <mergeCell ref="G22:I22"/>
    <mergeCell ref="J22:M22"/>
    <mergeCell ref="AW20:AW21"/>
    <mergeCell ref="AX20:AX21"/>
    <mergeCell ref="AY20:AY21"/>
    <mergeCell ref="AZ20:AZ21"/>
    <mergeCell ref="BA20:BA21"/>
    <mergeCell ref="G21:H21"/>
    <mergeCell ref="I21:P21"/>
    <mergeCell ref="Q21:Y21"/>
    <mergeCell ref="Z21:AM21"/>
    <mergeCell ref="AF20:AI20"/>
    <mergeCell ref="AJ20:AM20"/>
    <mergeCell ref="AN20:AP21"/>
    <mergeCell ref="AQ20:AS21"/>
    <mergeCell ref="AU20:AU21"/>
    <mergeCell ref="AV20:AV21"/>
    <mergeCell ref="N20:P20"/>
    <mergeCell ref="Q20:S20"/>
    <mergeCell ref="T20:V20"/>
    <mergeCell ref="W20:Y20"/>
    <mergeCell ref="Z20:AB20"/>
    <mergeCell ref="AC20:AE20"/>
    <mergeCell ref="A20:A21"/>
    <mergeCell ref="B20:C21"/>
    <mergeCell ref="D20:E21"/>
    <mergeCell ref="F20:F21"/>
    <mergeCell ref="G20:I20"/>
    <mergeCell ref="J20:M20"/>
    <mergeCell ref="AW18:AW19"/>
    <mergeCell ref="AX18:AX19"/>
    <mergeCell ref="AY18:AY19"/>
    <mergeCell ref="AZ18:AZ19"/>
    <mergeCell ref="BA18:BA19"/>
    <mergeCell ref="G19:H19"/>
    <mergeCell ref="I19:P19"/>
    <mergeCell ref="Q19:Y19"/>
    <mergeCell ref="Z19:AM19"/>
    <mergeCell ref="AF18:AI18"/>
    <mergeCell ref="AJ18:AM18"/>
    <mergeCell ref="AN18:AP19"/>
    <mergeCell ref="AQ18:AS19"/>
    <mergeCell ref="AU18:AU19"/>
    <mergeCell ref="AV18:AV19"/>
    <mergeCell ref="N18:P18"/>
    <mergeCell ref="Q18:S18"/>
    <mergeCell ref="T18:V18"/>
    <mergeCell ref="W18:Y18"/>
    <mergeCell ref="Z18:AB18"/>
    <mergeCell ref="AC18:AE18"/>
    <mergeCell ref="A18:A19"/>
    <mergeCell ref="B18:C19"/>
    <mergeCell ref="D18:E19"/>
    <mergeCell ref="F18:F19"/>
    <mergeCell ref="G18:I18"/>
    <mergeCell ref="J18:M18"/>
    <mergeCell ref="AW16:AW17"/>
    <mergeCell ref="AX16:AX17"/>
    <mergeCell ref="AY16:AY17"/>
    <mergeCell ref="AZ16:AZ17"/>
    <mergeCell ref="BA16:BA17"/>
    <mergeCell ref="G17:H17"/>
    <mergeCell ref="I17:P17"/>
    <mergeCell ref="Q17:Y17"/>
    <mergeCell ref="Z17:AM17"/>
    <mergeCell ref="AF16:AI16"/>
    <mergeCell ref="AJ16:AM16"/>
    <mergeCell ref="AN16:AP17"/>
    <mergeCell ref="AQ16:AS17"/>
    <mergeCell ref="AU16:AU17"/>
    <mergeCell ref="AV16:AV17"/>
    <mergeCell ref="N16:P16"/>
    <mergeCell ref="Q16:S16"/>
    <mergeCell ref="T16:V16"/>
    <mergeCell ref="W16:Y16"/>
    <mergeCell ref="Z16:AB16"/>
    <mergeCell ref="AC16:AE16"/>
    <mergeCell ref="A16:A17"/>
    <mergeCell ref="B16:C17"/>
    <mergeCell ref="D16:E17"/>
    <mergeCell ref="F16:F17"/>
    <mergeCell ref="G16:I16"/>
    <mergeCell ref="J16:M16"/>
    <mergeCell ref="AW14:AW15"/>
    <mergeCell ref="AX14:AX15"/>
    <mergeCell ref="AY14:AY15"/>
    <mergeCell ref="AZ14:AZ15"/>
    <mergeCell ref="BA14:BA15"/>
    <mergeCell ref="G15:H15"/>
    <mergeCell ref="I15:P15"/>
    <mergeCell ref="Q15:Y15"/>
    <mergeCell ref="Z15:AM15"/>
    <mergeCell ref="AF14:AI14"/>
    <mergeCell ref="AJ14:AM14"/>
    <mergeCell ref="AN14:AP15"/>
    <mergeCell ref="AQ14:AS15"/>
    <mergeCell ref="AU14:AU15"/>
    <mergeCell ref="AV14:AV15"/>
    <mergeCell ref="N14:P14"/>
    <mergeCell ref="Q14:S14"/>
    <mergeCell ref="T14:V14"/>
    <mergeCell ref="W14:Y14"/>
    <mergeCell ref="Z14:AB14"/>
    <mergeCell ref="AC14:AE14"/>
    <mergeCell ref="A14:A15"/>
    <mergeCell ref="B14:C15"/>
    <mergeCell ref="D14:E15"/>
    <mergeCell ref="F14:F15"/>
    <mergeCell ref="G14:I14"/>
    <mergeCell ref="J14:M14"/>
    <mergeCell ref="AW12:AW13"/>
    <mergeCell ref="AX12:AX13"/>
    <mergeCell ref="AY12:AY13"/>
    <mergeCell ref="AZ12:AZ13"/>
    <mergeCell ref="BA12:BA13"/>
    <mergeCell ref="G13:H13"/>
    <mergeCell ref="I13:P13"/>
    <mergeCell ref="Q13:Y13"/>
    <mergeCell ref="Z13:AM13"/>
    <mergeCell ref="AF12:AI12"/>
    <mergeCell ref="AJ12:AM12"/>
    <mergeCell ref="AN12:AP13"/>
    <mergeCell ref="AQ12:AS13"/>
    <mergeCell ref="AU12:AU13"/>
    <mergeCell ref="AV12:AV13"/>
    <mergeCell ref="N12:P12"/>
    <mergeCell ref="Q12:S12"/>
    <mergeCell ref="T12:V12"/>
    <mergeCell ref="W12:Y12"/>
    <mergeCell ref="Z12:AB12"/>
    <mergeCell ref="AC12:AE12"/>
    <mergeCell ref="A12:A13"/>
    <mergeCell ref="B12:C13"/>
    <mergeCell ref="D12:E13"/>
    <mergeCell ref="F12:F13"/>
    <mergeCell ref="G12:I12"/>
    <mergeCell ref="J12:M12"/>
    <mergeCell ref="G11:I11"/>
    <mergeCell ref="J11:M11"/>
    <mergeCell ref="N11:P11"/>
    <mergeCell ref="Q11:S11"/>
    <mergeCell ref="T11:V11"/>
    <mergeCell ref="W11:Y11"/>
    <mergeCell ref="AC9:AE11"/>
    <mergeCell ref="AF9:AI11"/>
    <mergeCell ref="AJ9:AM11"/>
    <mergeCell ref="AN9:AP11"/>
    <mergeCell ref="AQ9:AS11"/>
    <mergeCell ref="Q10:S10"/>
    <mergeCell ref="T10:V10"/>
    <mergeCell ref="W10:Y10"/>
    <mergeCell ref="Z10:AB10"/>
    <mergeCell ref="Z11:AB11"/>
    <mergeCell ref="AB7:AG7"/>
    <mergeCell ref="AV7:AX7"/>
    <mergeCell ref="AY7:BA7"/>
    <mergeCell ref="AV8:AX8"/>
    <mergeCell ref="AY8:BA8"/>
    <mergeCell ref="B9:C11"/>
    <mergeCell ref="D9:E11"/>
    <mergeCell ref="F9:F11"/>
    <mergeCell ref="G9:P10"/>
    <mergeCell ref="Q9:AB9"/>
    <mergeCell ref="AY5:BA5"/>
    <mergeCell ref="I6:K6"/>
    <mergeCell ref="L6:P6"/>
    <mergeCell ref="Q6:W6"/>
    <mergeCell ref="AE6:AG6"/>
    <mergeCell ref="AH6:AS7"/>
    <mergeCell ref="B7:J7"/>
    <mergeCell ref="K7:P7"/>
    <mergeCell ref="R7:V7"/>
    <mergeCell ref="W7:AA7"/>
    <mergeCell ref="AV4:AX4"/>
    <mergeCell ref="AY4:BA4"/>
    <mergeCell ref="B5:E6"/>
    <mergeCell ref="F5:H6"/>
    <mergeCell ref="L5:P5"/>
    <mergeCell ref="Q5:W5"/>
    <mergeCell ref="X5:AA6"/>
    <mergeCell ref="AB5:AD6"/>
    <mergeCell ref="AH5:AS5"/>
    <mergeCell ref="AV5:AX5"/>
    <mergeCell ref="AC3:AD4"/>
    <mergeCell ref="AE3:AF4"/>
    <mergeCell ref="AH3:AS3"/>
    <mergeCell ref="P4:T4"/>
    <mergeCell ref="U4:AB4"/>
    <mergeCell ref="AH4:AS4"/>
    <mergeCell ref="B2:F2"/>
    <mergeCell ref="H2:I2"/>
    <mergeCell ref="B3:E4"/>
    <mergeCell ref="F3:O4"/>
    <mergeCell ref="P3:T3"/>
    <mergeCell ref="U3:AB3"/>
  </mergeCells>
  <phoneticPr fontId="2"/>
  <conditionalFormatting sqref="Z13:AM13">
    <cfRule type="expression" dxfId="6299" priority="225">
      <formula>AND(Z13="",BA12=1)</formula>
    </cfRule>
  </conditionalFormatting>
  <conditionalFormatting sqref="J12:M12">
    <cfRule type="expression" dxfId="6298" priority="224">
      <formula>OR(F12=2,F12=3)</formula>
    </cfRule>
  </conditionalFormatting>
  <conditionalFormatting sqref="I13:P13">
    <cfRule type="expression" dxfId="6297" priority="223">
      <formula>OR(F12=2,F12=3)</formula>
    </cfRule>
  </conditionalFormatting>
  <conditionalFormatting sqref="Z15:AM15">
    <cfRule type="expression" dxfId="6296" priority="222">
      <formula>AND(Z15="",BA14=1)</formula>
    </cfRule>
  </conditionalFormatting>
  <conditionalFormatting sqref="J14:M14">
    <cfRule type="expression" dxfId="6295" priority="221">
      <formula>OR(F14=2,F14=3)</formula>
    </cfRule>
  </conditionalFormatting>
  <conditionalFormatting sqref="I15:P15">
    <cfRule type="expression" dxfId="6294" priority="220">
      <formula>OR(F14=2,F14=3)</formula>
    </cfRule>
  </conditionalFormatting>
  <conditionalFormatting sqref="Z17:AM17">
    <cfRule type="expression" dxfId="6293" priority="219">
      <formula>AND(Z17="",BA16=1)</formula>
    </cfRule>
  </conditionalFormatting>
  <conditionalFormatting sqref="J16:M16">
    <cfRule type="expression" dxfId="6292" priority="218">
      <formula>OR(F16=2,F16=3)</formula>
    </cfRule>
  </conditionalFormatting>
  <conditionalFormatting sqref="I17:P17">
    <cfRule type="expression" dxfId="6291" priority="217">
      <formula>OR(F16=2,F16=3)</formula>
    </cfRule>
  </conditionalFormatting>
  <conditionalFormatting sqref="Z19:AM19">
    <cfRule type="expression" dxfId="6290" priority="216">
      <formula>AND(Z19="",BA18=1)</formula>
    </cfRule>
  </conditionalFormatting>
  <conditionalFormatting sqref="J18:M18">
    <cfRule type="expression" dxfId="6289" priority="215">
      <formula>OR(F18=2,F18=3)</formula>
    </cfRule>
  </conditionalFormatting>
  <conditionalFormatting sqref="I19:P19">
    <cfRule type="expression" dxfId="6288" priority="214">
      <formula>OR(F18=2,F18=3)</formula>
    </cfRule>
  </conditionalFormatting>
  <conditionalFormatting sqref="Z21:AM21">
    <cfRule type="expression" dxfId="6287" priority="213">
      <formula>AND(Z21="",BA20=1)</formula>
    </cfRule>
  </conditionalFormatting>
  <conditionalFormatting sqref="J20:M20">
    <cfRule type="expression" dxfId="6286" priority="212">
      <formula>OR(F20=2,F20=3)</formula>
    </cfRule>
  </conditionalFormatting>
  <conditionalFormatting sqref="I21:P21">
    <cfRule type="expression" dxfId="6285" priority="211">
      <formula>OR(F20=2,F20=3)</formula>
    </cfRule>
  </conditionalFormatting>
  <conditionalFormatting sqref="Z23:AM23">
    <cfRule type="expression" dxfId="6284" priority="210">
      <formula>AND(Z23="",BA22=1)</formula>
    </cfRule>
  </conditionalFormatting>
  <conditionalFormatting sqref="J22:M22">
    <cfRule type="expression" dxfId="6283" priority="209">
      <formula>OR(F22=2,F22=3)</formula>
    </cfRule>
  </conditionalFormatting>
  <conditionalFormatting sqref="I23:P23">
    <cfRule type="expression" dxfId="6282" priority="208">
      <formula>OR(F22=2,F22=3)</formula>
    </cfRule>
  </conditionalFormatting>
  <conditionalFormatting sqref="Z25:AM25">
    <cfRule type="expression" dxfId="6281" priority="207">
      <formula>AND(Z25="",BA24=1)</formula>
    </cfRule>
  </conditionalFormatting>
  <conditionalFormatting sqref="J24:M24">
    <cfRule type="expression" dxfId="6280" priority="206">
      <formula>OR(F24=2,F24=3)</formula>
    </cfRule>
  </conditionalFormatting>
  <conditionalFormatting sqref="I25:P25">
    <cfRule type="expression" dxfId="6279" priority="205">
      <formula>OR(F24=2,F24=3)</formula>
    </cfRule>
  </conditionalFormatting>
  <conditionalFormatting sqref="Z27:AM27">
    <cfRule type="expression" dxfId="6278" priority="204">
      <formula>AND(Z27="",BA26=1)</formula>
    </cfRule>
  </conditionalFormatting>
  <conditionalFormatting sqref="J26:M26">
    <cfRule type="expression" dxfId="6277" priority="203">
      <formula>OR(F26=2,F26=3)</formula>
    </cfRule>
  </conditionalFormatting>
  <conditionalFormatting sqref="I27:P27">
    <cfRule type="expression" dxfId="6276" priority="202">
      <formula>OR(F26=2,F26=3)</formula>
    </cfRule>
  </conditionalFormatting>
  <conditionalFormatting sqref="Z29:AM29">
    <cfRule type="expression" dxfId="6275" priority="201">
      <formula>AND(Z29="",BA28=1)</formula>
    </cfRule>
  </conditionalFormatting>
  <conditionalFormatting sqref="J28:M28">
    <cfRule type="expression" dxfId="6274" priority="200">
      <formula>OR(F28=2,F28=3)</formula>
    </cfRule>
  </conditionalFormatting>
  <conditionalFormatting sqref="I29:P29">
    <cfRule type="expression" dxfId="6273" priority="199">
      <formula>OR(F28=2,F28=3)</formula>
    </cfRule>
  </conditionalFormatting>
  <conditionalFormatting sqref="Z31:AM31">
    <cfRule type="expression" dxfId="6272" priority="198">
      <formula>AND(Z31="",BA30=1)</formula>
    </cfRule>
  </conditionalFormatting>
  <conditionalFormatting sqref="J30:M30">
    <cfRule type="expression" dxfId="6271" priority="197">
      <formula>OR(F30=2,F30=3)</formula>
    </cfRule>
  </conditionalFormatting>
  <conditionalFormatting sqref="I31:P31">
    <cfRule type="expression" dxfId="6270" priority="196">
      <formula>OR(F30=2,F30=3)</formula>
    </cfRule>
  </conditionalFormatting>
  <conditionalFormatting sqref="Z33:AM33">
    <cfRule type="expression" dxfId="6269" priority="195">
      <formula>AND(Z33="",BA32=1)</formula>
    </cfRule>
  </conditionalFormatting>
  <conditionalFormatting sqref="J32:M32">
    <cfRule type="expression" dxfId="6268" priority="194">
      <formula>OR(F32=2,F32=3)</formula>
    </cfRule>
  </conditionalFormatting>
  <conditionalFormatting sqref="I33:P33">
    <cfRule type="expression" dxfId="6267" priority="193">
      <formula>OR(F32=2,F32=3)</formula>
    </cfRule>
  </conditionalFormatting>
  <conditionalFormatting sqref="Z35:AM35">
    <cfRule type="expression" dxfId="6266" priority="192">
      <formula>AND(Z35="",BA34=1)</formula>
    </cfRule>
  </conditionalFormatting>
  <conditionalFormatting sqref="J34:M34">
    <cfRule type="expression" dxfId="6265" priority="191">
      <formula>OR(F34=2,F34=3)</formula>
    </cfRule>
  </conditionalFormatting>
  <conditionalFormatting sqref="I35:P35">
    <cfRule type="expression" dxfId="6264" priority="190">
      <formula>OR(F34=2,F34=3)</formula>
    </cfRule>
  </conditionalFormatting>
  <conditionalFormatting sqref="Z37:AM37">
    <cfRule type="expression" dxfId="6263" priority="189">
      <formula>AND(Z37="",BA36=1)</formula>
    </cfRule>
  </conditionalFormatting>
  <conditionalFormatting sqref="J36:M36">
    <cfRule type="expression" dxfId="6262" priority="188">
      <formula>OR(F36=2,F36=3)</formula>
    </cfRule>
  </conditionalFormatting>
  <conditionalFormatting sqref="I37:P37">
    <cfRule type="expression" dxfId="6261" priority="187">
      <formula>OR(F36=2,F36=3)</formula>
    </cfRule>
  </conditionalFormatting>
  <conditionalFormatting sqref="Z39:AM39">
    <cfRule type="expression" dxfId="6260" priority="186">
      <formula>AND(Z39="",BA38=1)</formula>
    </cfRule>
  </conditionalFormatting>
  <conditionalFormatting sqref="J38:M38">
    <cfRule type="expression" dxfId="6259" priority="185">
      <formula>OR(F38=2,F38=3)</formula>
    </cfRule>
  </conditionalFormatting>
  <conditionalFormatting sqref="I39:P39">
    <cfRule type="expression" dxfId="6258" priority="184">
      <formula>OR(F38=2,F38=3)</formula>
    </cfRule>
  </conditionalFormatting>
  <conditionalFormatting sqref="Z41:AM41">
    <cfRule type="expression" dxfId="6257" priority="183">
      <formula>AND(Z41="",BA40=1)</formula>
    </cfRule>
  </conditionalFormatting>
  <conditionalFormatting sqref="J40:M40">
    <cfRule type="expression" dxfId="6256" priority="182">
      <formula>OR(F40=2,F40=3)</formula>
    </cfRule>
  </conditionalFormatting>
  <conditionalFormatting sqref="I41:P41">
    <cfRule type="expression" dxfId="6255" priority="181">
      <formula>OR(F40=2,F40=3)</formula>
    </cfRule>
  </conditionalFormatting>
  <conditionalFormatting sqref="Z185:AM185">
    <cfRule type="expression" dxfId="6254" priority="180">
      <formula>AND(Z185="",BA184=1)</formula>
    </cfRule>
  </conditionalFormatting>
  <conditionalFormatting sqref="J184:M184">
    <cfRule type="expression" dxfId="6253" priority="179">
      <formula>OR(F184=2,F184=3)</formula>
    </cfRule>
  </conditionalFormatting>
  <conditionalFormatting sqref="I185:P185">
    <cfRule type="expression" dxfId="6252" priority="178">
      <formula>OR(F184=2,F184=3)</formula>
    </cfRule>
  </conditionalFormatting>
  <conditionalFormatting sqref="Z187:AM187">
    <cfRule type="expression" dxfId="6251" priority="177">
      <formula>AND(Z187="",BA186=1)</formula>
    </cfRule>
  </conditionalFormatting>
  <conditionalFormatting sqref="J186:M186">
    <cfRule type="expression" dxfId="6250" priority="176">
      <formula>OR(F186=2,F186=3)</formula>
    </cfRule>
  </conditionalFormatting>
  <conditionalFormatting sqref="I187:P187">
    <cfRule type="expression" dxfId="6249" priority="175">
      <formula>OR(F186=2,F186=3)</formula>
    </cfRule>
  </conditionalFormatting>
  <conditionalFormatting sqref="Z189:AM189">
    <cfRule type="expression" dxfId="6248" priority="174">
      <formula>AND(Z189="",BA188=1)</formula>
    </cfRule>
  </conditionalFormatting>
  <conditionalFormatting sqref="J188:M188">
    <cfRule type="expression" dxfId="6247" priority="173">
      <formula>OR(F188=2,F188=3)</formula>
    </cfRule>
  </conditionalFormatting>
  <conditionalFormatting sqref="I189:P189">
    <cfRule type="expression" dxfId="6246" priority="172">
      <formula>OR(F188=2,F188=3)</formula>
    </cfRule>
  </conditionalFormatting>
  <conditionalFormatting sqref="Z191:AM191">
    <cfRule type="expression" dxfId="6245" priority="171">
      <formula>AND(Z191="",BA190=1)</formula>
    </cfRule>
  </conditionalFormatting>
  <conditionalFormatting sqref="J190:M190">
    <cfRule type="expression" dxfId="6244" priority="170">
      <formula>OR(F190=2,F190=3)</formula>
    </cfRule>
  </conditionalFormatting>
  <conditionalFormatting sqref="I191:P191">
    <cfRule type="expression" dxfId="6243" priority="169">
      <formula>OR(F190=2,F190=3)</formula>
    </cfRule>
  </conditionalFormatting>
  <conditionalFormatting sqref="Z193:AM193">
    <cfRule type="expression" dxfId="6242" priority="168">
      <formula>AND(Z193="",BA192=1)</formula>
    </cfRule>
  </conditionalFormatting>
  <conditionalFormatting sqref="J192:M192">
    <cfRule type="expression" dxfId="6241" priority="167">
      <formula>OR(F192=2,F192=3)</formula>
    </cfRule>
  </conditionalFormatting>
  <conditionalFormatting sqref="I193:P193">
    <cfRule type="expression" dxfId="6240" priority="166">
      <formula>OR(F192=2,F192=3)</formula>
    </cfRule>
  </conditionalFormatting>
  <conditionalFormatting sqref="Z195:AM195">
    <cfRule type="expression" dxfId="6239" priority="165">
      <formula>AND(Z195="",BA194=1)</formula>
    </cfRule>
  </conditionalFormatting>
  <conditionalFormatting sqref="J194:M194">
    <cfRule type="expression" dxfId="6238" priority="164">
      <formula>OR(F194=2,F194=3)</formula>
    </cfRule>
  </conditionalFormatting>
  <conditionalFormatting sqref="I195:P195">
    <cfRule type="expression" dxfId="6237" priority="163">
      <formula>OR(F194=2,F194=3)</formula>
    </cfRule>
  </conditionalFormatting>
  <conditionalFormatting sqref="Z197:AM197">
    <cfRule type="expression" dxfId="6236" priority="162">
      <formula>AND(Z197="",BA196=1)</formula>
    </cfRule>
  </conditionalFormatting>
  <conditionalFormatting sqref="J196:M196">
    <cfRule type="expression" dxfId="6235" priority="161">
      <formula>OR(F196=2,F196=3)</formula>
    </cfRule>
  </conditionalFormatting>
  <conditionalFormatting sqref="I197:P197">
    <cfRule type="expression" dxfId="6234" priority="160">
      <formula>OR(F196=2,F196=3)</formula>
    </cfRule>
  </conditionalFormatting>
  <conditionalFormatting sqref="Z199:AM199">
    <cfRule type="expression" dxfId="6233" priority="159">
      <formula>AND(Z199="",BA198=1)</formula>
    </cfRule>
  </conditionalFormatting>
  <conditionalFormatting sqref="J198:M198">
    <cfRule type="expression" dxfId="6232" priority="158">
      <formula>OR(F198=2,F198=3)</formula>
    </cfRule>
  </conditionalFormatting>
  <conditionalFormatting sqref="I199:P199">
    <cfRule type="expression" dxfId="6231" priority="157">
      <formula>OR(F198=2,F198=3)</formula>
    </cfRule>
  </conditionalFormatting>
  <conditionalFormatting sqref="Z201:AM201">
    <cfRule type="expression" dxfId="6230" priority="156">
      <formula>AND(Z201="",BA200=1)</formula>
    </cfRule>
  </conditionalFormatting>
  <conditionalFormatting sqref="J200:M200">
    <cfRule type="expression" dxfId="6229" priority="155">
      <formula>OR(F200=2,F200=3)</formula>
    </cfRule>
  </conditionalFormatting>
  <conditionalFormatting sqref="I201:P201">
    <cfRule type="expression" dxfId="6228" priority="154">
      <formula>OR(F200=2,F200=3)</formula>
    </cfRule>
  </conditionalFormatting>
  <conditionalFormatting sqref="Z203:AM203">
    <cfRule type="expression" dxfId="6227" priority="153">
      <formula>AND(Z203="",BA202=1)</formula>
    </cfRule>
  </conditionalFormatting>
  <conditionalFormatting sqref="J202:M202">
    <cfRule type="expression" dxfId="6226" priority="152">
      <formula>OR(F202=2,F202=3)</formula>
    </cfRule>
  </conditionalFormatting>
  <conditionalFormatting sqref="I203:P203">
    <cfRule type="expression" dxfId="6225" priority="151">
      <formula>OR(F202=2,F202=3)</formula>
    </cfRule>
  </conditionalFormatting>
  <conditionalFormatting sqref="Z205:AM205">
    <cfRule type="expression" dxfId="6224" priority="150">
      <formula>AND(Z205="",BA204=1)</formula>
    </cfRule>
  </conditionalFormatting>
  <conditionalFormatting sqref="J204:M204">
    <cfRule type="expression" dxfId="6223" priority="149">
      <formula>OR(F204=2,F204=3)</formula>
    </cfRule>
  </conditionalFormatting>
  <conditionalFormatting sqref="I205:P205">
    <cfRule type="expression" dxfId="6222" priority="148">
      <formula>OR(F204=2,F204=3)</formula>
    </cfRule>
  </conditionalFormatting>
  <conditionalFormatting sqref="Z207:AM207">
    <cfRule type="expression" dxfId="6221" priority="147">
      <formula>AND(Z207="",BA206=1)</formula>
    </cfRule>
  </conditionalFormatting>
  <conditionalFormatting sqref="J206:M206">
    <cfRule type="expression" dxfId="6220" priority="146">
      <formula>OR(F206=2,F206=3)</formula>
    </cfRule>
  </conditionalFormatting>
  <conditionalFormatting sqref="I207:P207">
    <cfRule type="expression" dxfId="6219" priority="145">
      <formula>OR(F206=2,F206=3)</formula>
    </cfRule>
  </conditionalFormatting>
  <conditionalFormatting sqref="Z209:AM209">
    <cfRule type="expression" dxfId="6218" priority="144">
      <formula>AND(Z209="",BA208=1)</formula>
    </cfRule>
  </conditionalFormatting>
  <conditionalFormatting sqref="J208:M208">
    <cfRule type="expression" dxfId="6217" priority="143">
      <formula>OR(F208=2,F208=3)</formula>
    </cfRule>
  </conditionalFormatting>
  <conditionalFormatting sqref="I209:P209">
    <cfRule type="expression" dxfId="6216" priority="142">
      <formula>OR(F208=2,F208=3)</formula>
    </cfRule>
  </conditionalFormatting>
  <conditionalFormatting sqref="Z211:AM211">
    <cfRule type="expression" dxfId="6215" priority="141">
      <formula>AND(Z211="",BA210=1)</formula>
    </cfRule>
  </conditionalFormatting>
  <conditionalFormatting sqref="J210:M210">
    <cfRule type="expression" dxfId="6214" priority="140">
      <formula>OR(F210=2,F210=3)</formula>
    </cfRule>
  </conditionalFormatting>
  <conditionalFormatting sqref="I211:P211">
    <cfRule type="expression" dxfId="6213" priority="139">
      <formula>OR(F210=2,F210=3)</formula>
    </cfRule>
  </conditionalFormatting>
  <conditionalFormatting sqref="Z213:AM213">
    <cfRule type="expression" dxfId="6212" priority="138">
      <formula>AND(Z213="",BA212=1)</formula>
    </cfRule>
  </conditionalFormatting>
  <conditionalFormatting sqref="J212:M212">
    <cfRule type="expression" dxfId="6211" priority="137">
      <formula>OR(F212=2,F212=3)</formula>
    </cfRule>
  </conditionalFormatting>
  <conditionalFormatting sqref="I213:P213">
    <cfRule type="expression" dxfId="6210" priority="136">
      <formula>OR(F212=2,F212=3)</formula>
    </cfRule>
  </conditionalFormatting>
  <conditionalFormatting sqref="Z99:AM99">
    <cfRule type="expression" dxfId="6209" priority="135">
      <formula>AND(Z99="",BA98=1)</formula>
    </cfRule>
  </conditionalFormatting>
  <conditionalFormatting sqref="J98:M98">
    <cfRule type="expression" dxfId="6208" priority="134">
      <formula>OR(F98=2,F98=3)</formula>
    </cfRule>
  </conditionalFormatting>
  <conditionalFormatting sqref="I99:P99">
    <cfRule type="expression" dxfId="6207" priority="133">
      <formula>OR(F98=2,F98=3)</formula>
    </cfRule>
  </conditionalFormatting>
  <conditionalFormatting sqref="Z101:AM101">
    <cfRule type="expression" dxfId="6206" priority="132">
      <formula>AND(Z101="",BA100=1)</formula>
    </cfRule>
  </conditionalFormatting>
  <conditionalFormatting sqref="J100:M100">
    <cfRule type="expression" dxfId="6205" priority="131">
      <formula>OR(F100=2,F100=3)</formula>
    </cfRule>
  </conditionalFormatting>
  <conditionalFormatting sqref="I101:P101">
    <cfRule type="expression" dxfId="6204" priority="130">
      <formula>OR(F100=2,F100=3)</formula>
    </cfRule>
  </conditionalFormatting>
  <conditionalFormatting sqref="Z103:AM103">
    <cfRule type="expression" dxfId="6203" priority="129">
      <formula>AND(Z103="",BA102=1)</formula>
    </cfRule>
  </conditionalFormatting>
  <conditionalFormatting sqref="J102:M102">
    <cfRule type="expression" dxfId="6202" priority="128">
      <formula>OR(F102=2,F102=3)</formula>
    </cfRule>
  </conditionalFormatting>
  <conditionalFormatting sqref="I103:P103">
    <cfRule type="expression" dxfId="6201" priority="127">
      <formula>OR(F102=2,F102=3)</formula>
    </cfRule>
  </conditionalFormatting>
  <conditionalFormatting sqref="Z105:AM105">
    <cfRule type="expression" dxfId="6200" priority="126">
      <formula>AND(Z105="",BA104=1)</formula>
    </cfRule>
  </conditionalFormatting>
  <conditionalFormatting sqref="J104:M104">
    <cfRule type="expression" dxfId="6199" priority="125">
      <formula>OR(F104=2,F104=3)</formula>
    </cfRule>
  </conditionalFormatting>
  <conditionalFormatting sqref="I105:P105">
    <cfRule type="expression" dxfId="6198" priority="124">
      <formula>OR(F104=2,F104=3)</formula>
    </cfRule>
  </conditionalFormatting>
  <conditionalFormatting sqref="Z107:AM107">
    <cfRule type="expression" dxfId="6197" priority="123">
      <formula>AND(Z107="",BA106=1)</formula>
    </cfRule>
  </conditionalFormatting>
  <conditionalFormatting sqref="J106:M106">
    <cfRule type="expression" dxfId="6196" priority="122">
      <formula>OR(F106=2,F106=3)</formula>
    </cfRule>
  </conditionalFormatting>
  <conditionalFormatting sqref="I107:P107">
    <cfRule type="expression" dxfId="6195" priority="121">
      <formula>OR(F106=2,F106=3)</formula>
    </cfRule>
  </conditionalFormatting>
  <conditionalFormatting sqref="Z109:AM109">
    <cfRule type="expression" dxfId="6194" priority="120">
      <formula>AND(Z109="",BA108=1)</formula>
    </cfRule>
  </conditionalFormatting>
  <conditionalFormatting sqref="J108:M108">
    <cfRule type="expression" dxfId="6193" priority="119">
      <formula>OR(F108=2,F108=3)</formula>
    </cfRule>
  </conditionalFormatting>
  <conditionalFormatting sqref="I109:P109">
    <cfRule type="expression" dxfId="6192" priority="118">
      <formula>OR(F108=2,F108=3)</formula>
    </cfRule>
  </conditionalFormatting>
  <conditionalFormatting sqref="Z111:AM111">
    <cfRule type="expression" dxfId="6191" priority="117">
      <formula>AND(Z111="",BA110=1)</formula>
    </cfRule>
  </conditionalFormatting>
  <conditionalFormatting sqref="J110:M110">
    <cfRule type="expression" dxfId="6190" priority="116">
      <formula>OR(F110=2,F110=3)</formula>
    </cfRule>
  </conditionalFormatting>
  <conditionalFormatting sqref="I111:P111">
    <cfRule type="expression" dxfId="6189" priority="115">
      <formula>OR(F110=2,F110=3)</formula>
    </cfRule>
  </conditionalFormatting>
  <conditionalFormatting sqref="Z113:AM113">
    <cfRule type="expression" dxfId="6188" priority="114">
      <formula>AND(Z113="",BA112=1)</formula>
    </cfRule>
  </conditionalFormatting>
  <conditionalFormatting sqref="J112:M112">
    <cfRule type="expression" dxfId="6187" priority="113">
      <formula>OR(F112=2,F112=3)</formula>
    </cfRule>
  </conditionalFormatting>
  <conditionalFormatting sqref="I113:P113">
    <cfRule type="expression" dxfId="6186" priority="112">
      <formula>OR(F112=2,F112=3)</formula>
    </cfRule>
  </conditionalFormatting>
  <conditionalFormatting sqref="Z115:AM115">
    <cfRule type="expression" dxfId="6185" priority="111">
      <formula>AND(Z115="",BA114=1)</formula>
    </cfRule>
  </conditionalFormatting>
  <conditionalFormatting sqref="J114:M114">
    <cfRule type="expression" dxfId="6184" priority="110">
      <formula>OR(F114=2,F114=3)</formula>
    </cfRule>
  </conditionalFormatting>
  <conditionalFormatting sqref="I115:P115">
    <cfRule type="expression" dxfId="6183" priority="109">
      <formula>OR(F114=2,F114=3)</formula>
    </cfRule>
  </conditionalFormatting>
  <conditionalFormatting sqref="Z117:AM117">
    <cfRule type="expression" dxfId="6182" priority="108">
      <formula>AND(Z117="",BA116=1)</formula>
    </cfRule>
  </conditionalFormatting>
  <conditionalFormatting sqref="J116:M116">
    <cfRule type="expression" dxfId="6181" priority="107">
      <formula>OR(F116=2,F116=3)</formula>
    </cfRule>
  </conditionalFormatting>
  <conditionalFormatting sqref="I117:P117">
    <cfRule type="expression" dxfId="6180" priority="106">
      <formula>OR(F116=2,F116=3)</formula>
    </cfRule>
  </conditionalFormatting>
  <conditionalFormatting sqref="Z119:AM119">
    <cfRule type="expression" dxfId="6179" priority="105">
      <formula>AND(Z119="",BA118=1)</formula>
    </cfRule>
  </conditionalFormatting>
  <conditionalFormatting sqref="J118:M118">
    <cfRule type="expression" dxfId="6178" priority="104">
      <formula>OR(F118=2,F118=3)</formula>
    </cfRule>
  </conditionalFormatting>
  <conditionalFormatting sqref="I119:P119">
    <cfRule type="expression" dxfId="6177" priority="103">
      <formula>OR(F118=2,F118=3)</formula>
    </cfRule>
  </conditionalFormatting>
  <conditionalFormatting sqref="Z121:AM121">
    <cfRule type="expression" dxfId="6176" priority="102">
      <formula>AND(Z121="",BA120=1)</formula>
    </cfRule>
  </conditionalFormatting>
  <conditionalFormatting sqref="J120:M120">
    <cfRule type="expression" dxfId="6175" priority="101">
      <formula>OR(F120=2,F120=3)</formula>
    </cfRule>
  </conditionalFormatting>
  <conditionalFormatting sqref="I121:P121">
    <cfRule type="expression" dxfId="6174" priority="100">
      <formula>OR(F120=2,F120=3)</formula>
    </cfRule>
  </conditionalFormatting>
  <conditionalFormatting sqref="Z123:AM123">
    <cfRule type="expression" dxfId="6173" priority="99">
      <formula>AND(Z123="",BA122=1)</formula>
    </cfRule>
  </conditionalFormatting>
  <conditionalFormatting sqref="J122:M122">
    <cfRule type="expression" dxfId="6172" priority="98">
      <formula>OR(F122=2,F122=3)</formula>
    </cfRule>
  </conditionalFormatting>
  <conditionalFormatting sqref="I123:P123">
    <cfRule type="expression" dxfId="6171" priority="97">
      <formula>OR(F122=2,F122=3)</formula>
    </cfRule>
  </conditionalFormatting>
  <conditionalFormatting sqref="Z125:AM125">
    <cfRule type="expression" dxfId="6170" priority="96">
      <formula>AND(Z125="",BA124=1)</formula>
    </cfRule>
  </conditionalFormatting>
  <conditionalFormatting sqref="J124:M124">
    <cfRule type="expression" dxfId="6169" priority="95">
      <formula>OR(F124=2,F124=3)</formula>
    </cfRule>
  </conditionalFormatting>
  <conditionalFormatting sqref="I125:P125">
    <cfRule type="expression" dxfId="6168" priority="94">
      <formula>OR(F124=2,F124=3)</formula>
    </cfRule>
  </conditionalFormatting>
  <conditionalFormatting sqref="Z127:AM127">
    <cfRule type="expression" dxfId="6167" priority="93">
      <formula>AND(Z127="",BA126=1)</formula>
    </cfRule>
  </conditionalFormatting>
  <conditionalFormatting sqref="J126:M126">
    <cfRule type="expression" dxfId="6166" priority="92">
      <formula>OR(F126=2,F126=3)</formula>
    </cfRule>
  </conditionalFormatting>
  <conditionalFormatting sqref="I127:P127">
    <cfRule type="expression" dxfId="6165" priority="91">
      <formula>OR(F126=2,F126=3)</formula>
    </cfRule>
  </conditionalFormatting>
  <conditionalFormatting sqref="Z142:AM142">
    <cfRule type="expression" dxfId="6164" priority="90">
      <formula>AND(Z142="",BA141=1)</formula>
    </cfRule>
  </conditionalFormatting>
  <conditionalFormatting sqref="J141:M141">
    <cfRule type="expression" dxfId="6163" priority="89">
      <formula>OR(F141=2,F141=3)</formula>
    </cfRule>
  </conditionalFormatting>
  <conditionalFormatting sqref="I142:P142">
    <cfRule type="expression" dxfId="6162" priority="88">
      <formula>OR(F141=2,F141=3)</formula>
    </cfRule>
  </conditionalFormatting>
  <conditionalFormatting sqref="Z144:AM144">
    <cfRule type="expression" dxfId="6161" priority="87">
      <formula>AND(Z144="",BA143=1)</formula>
    </cfRule>
  </conditionalFormatting>
  <conditionalFormatting sqref="J143:M143">
    <cfRule type="expression" dxfId="6160" priority="86">
      <formula>OR(F143=2,F143=3)</formula>
    </cfRule>
  </conditionalFormatting>
  <conditionalFormatting sqref="I144:P144">
    <cfRule type="expression" dxfId="6159" priority="85">
      <formula>OR(F143=2,F143=3)</formula>
    </cfRule>
  </conditionalFormatting>
  <conditionalFormatting sqref="Z146:AM146">
    <cfRule type="expression" dxfId="6158" priority="84">
      <formula>AND(Z146="",BA145=1)</formula>
    </cfRule>
  </conditionalFormatting>
  <conditionalFormatting sqref="J145:M145">
    <cfRule type="expression" dxfId="6157" priority="83">
      <formula>OR(F145=2,F145=3)</formula>
    </cfRule>
  </conditionalFormatting>
  <conditionalFormatting sqref="I146:P146">
    <cfRule type="expression" dxfId="6156" priority="82">
      <formula>OR(F145=2,F145=3)</formula>
    </cfRule>
  </conditionalFormatting>
  <conditionalFormatting sqref="Z148:AM148">
    <cfRule type="expression" dxfId="6155" priority="81">
      <formula>AND(Z148="",BA147=1)</formula>
    </cfRule>
  </conditionalFormatting>
  <conditionalFormatting sqref="J147:M147">
    <cfRule type="expression" dxfId="6154" priority="80">
      <formula>OR(F147=2,F147=3)</formula>
    </cfRule>
  </conditionalFormatting>
  <conditionalFormatting sqref="I148:P148">
    <cfRule type="expression" dxfId="6153" priority="79">
      <formula>OR(F147=2,F147=3)</formula>
    </cfRule>
  </conditionalFormatting>
  <conditionalFormatting sqref="Z150:AM150">
    <cfRule type="expression" dxfId="6152" priority="78">
      <formula>AND(Z150="",BA149=1)</formula>
    </cfRule>
  </conditionalFormatting>
  <conditionalFormatting sqref="J149:M149">
    <cfRule type="expression" dxfId="6151" priority="77">
      <formula>OR(F149=2,F149=3)</formula>
    </cfRule>
  </conditionalFormatting>
  <conditionalFormatting sqref="I150:P150">
    <cfRule type="expression" dxfId="6150" priority="76">
      <formula>OR(F149=2,F149=3)</formula>
    </cfRule>
  </conditionalFormatting>
  <conditionalFormatting sqref="Z152:AM152">
    <cfRule type="expression" dxfId="6149" priority="75">
      <formula>AND(Z152="",BA151=1)</formula>
    </cfRule>
  </conditionalFormatting>
  <conditionalFormatting sqref="J151:M151">
    <cfRule type="expression" dxfId="6148" priority="74">
      <formula>OR(F151=2,F151=3)</formula>
    </cfRule>
  </conditionalFormatting>
  <conditionalFormatting sqref="I152:P152">
    <cfRule type="expression" dxfId="6147" priority="73">
      <formula>OR(F151=2,F151=3)</formula>
    </cfRule>
  </conditionalFormatting>
  <conditionalFormatting sqref="Z154:AM154">
    <cfRule type="expression" dxfId="6146" priority="72">
      <formula>AND(Z154="",BA153=1)</formula>
    </cfRule>
  </conditionalFormatting>
  <conditionalFormatting sqref="J153:M153">
    <cfRule type="expression" dxfId="6145" priority="71">
      <formula>OR(F153=2,F153=3)</formula>
    </cfRule>
  </conditionalFormatting>
  <conditionalFormatting sqref="I154:P154">
    <cfRule type="expression" dxfId="6144" priority="70">
      <formula>OR(F153=2,F153=3)</formula>
    </cfRule>
  </conditionalFormatting>
  <conditionalFormatting sqref="Z156:AM156">
    <cfRule type="expression" dxfId="6143" priority="69">
      <formula>AND(Z156="",BA155=1)</formula>
    </cfRule>
  </conditionalFormatting>
  <conditionalFormatting sqref="J155:M155">
    <cfRule type="expression" dxfId="6142" priority="68">
      <formula>OR(F155=2,F155=3)</formula>
    </cfRule>
  </conditionalFormatting>
  <conditionalFormatting sqref="I156:P156">
    <cfRule type="expression" dxfId="6141" priority="67">
      <formula>OR(F155=2,F155=3)</formula>
    </cfRule>
  </conditionalFormatting>
  <conditionalFormatting sqref="Z158:AM158">
    <cfRule type="expression" dxfId="6140" priority="66">
      <formula>AND(Z158="",BA157=1)</formula>
    </cfRule>
  </conditionalFormatting>
  <conditionalFormatting sqref="J157:M157">
    <cfRule type="expression" dxfId="6139" priority="65">
      <formula>OR(F157=2,F157=3)</formula>
    </cfRule>
  </conditionalFormatting>
  <conditionalFormatting sqref="I158:P158">
    <cfRule type="expression" dxfId="6138" priority="64">
      <formula>OR(F157=2,F157=3)</formula>
    </cfRule>
  </conditionalFormatting>
  <conditionalFormatting sqref="Z160:AM160">
    <cfRule type="expression" dxfId="6137" priority="63">
      <formula>AND(Z160="",BA159=1)</formula>
    </cfRule>
  </conditionalFormatting>
  <conditionalFormatting sqref="J159:M159">
    <cfRule type="expression" dxfId="6136" priority="62">
      <formula>OR(F159=2,F159=3)</formula>
    </cfRule>
  </conditionalFormatting>
  <conditionalFormatting sqref="I160:P160">
    <cfRule type="expression" dxfId="6135" priority="61">
      <formula>OR(F159=2,F159=3)</formula>
    </cfRule>
  </conditionalFormatting>
  <conditionalFormatting sqref="Z162:AM162">
    <cfRule type="expression" dxfId="6134" priority="60">
      <formula>AND(Z162="",BA161=1)</formula>
    </cfRule>
  </conditionalFormatting>
  <conditionalFormatting sqref="J161:M161">
    <cfRule type="expression" dxfId="6133" priority="59">
      <formula>OR(F161=2,F161=3)</formula>
    </cfRule>
  </conditionalFormatting>
  <conditionalFormatting sqref="I162:P162">
    <cfRule type="expression" dxfId="6132" priority="58">
      <formula>OR(F161=2,F161=3)</formula>
    </cfRule>
  </conditionalFormatting>
  <conditionalFormatting sqref="Z164:AM164">
    <cfRule type="expression" dxfId="6131" priority="57">
      <formula>AND(Z164="",BA163=1)</formula>
    </cfRule>
  </conditionalFormatting>
  <conditionalFormatting sqref="J163:M163">
    <cfRule type="expression" dxfId="6130" priority="56">
      <formula>OR(F163=2,F163=3)</formula>
    </cfRule>
  </conditionalFormatting>
  <conditionalFormatting sqref="I164:P164">
    <cfRule type="expression" dxfId="6129" priority="55">
      <formula>OR(F163=2,F163=3)</formula>
    </cfRule>
  </conditionalFormatting>
  <conditionalFormatting sqref="Z166:AM166">
    <cfRule type="expression" dxfId="6128" priority="54">
      <formula>AND(Z166="",BA165=1)</formula>
    </cfRule>
  </conditionalFormatting>
  <conditionalFormatting sqref="J165:M165">
    <cfRule type="expression" dxfId="6127" priority="53">
      <formula>OR(F165=2,F165=3)</formula>
    </cfRule>
  </conditionalFormatting>
  <conditionalFormatting sqref="I166:P166">
    <cfRule type="expression" dxfId="6126" priority="52">
      <formula>OR(F165=2,F165=3)</formula>
    </cfRule>
  </conditionalFormatting>
  <conditionalFormatting sqref="Z168:AM168">
    <cfRule type="expression" dxfId="6125" priority="51">
      <formula>AND(Z168="",BA167=1)</formula>
    </cfRule>
  </conditionalFormatting>
  <conditionalFormatting sqref="J167:M167">
    <cfRule type="expression" dxfId="6124" priority="50">
      <formula>OR(F167=2,F167=3)</formula>
    </cfRule>
  </conditionalFormatting>
  <conditionalFormatting sqref="I168:P168">
    <cfRule type="expression" dxfId="6123" priority="49">
      <formula>OR(F167=2,F167=3)</formula>
    </cfRule>
  </conditionalFormatting>
  <conditionalFormatting sqref="Z170:AM170">
    <cfRule type="expression" dxfId="6122" priority="48">
      <formula>AND(Z170="",BA169=1)</formula>
    </cfRule>
  </conditionalFormatting>
  <conditionalFormatting sqref="J169:M169">
    <cfRule type="expression" dxfId="6121" priority="47">
      <formula>OR(F169=2,F169=3)</formula>
    </cfRule>
  </conditionalFormatting>
  <conditionalFormatting sqref="I170:P170">
    <cfRule type="expression" dxfId="6120" priority="46">
      <formula>OR(F169=2,F169=3)</formula>
    </cfRule>
  </conditionalFormatting>
  <conditionalFormatting sqref="Z56:AM56">
    <cfRule type="expression" dxfId="6119" priority="45">
      <formula>AND(Z56="",BA55=1)</formula>
    </cfRule>
  </conditionalFormatting>
  <conditionalFormatting sqref="J55:M55">
    <cfRule type="expression" dxfId="6118" priority="44">
      <formula>OR(F55=2,F55=3)</formula>
    </cfRule>
  </conditionalFormatting>
  <conditionalFormatting sqref="I56:P56">
    <cfRule type="expression" dxfId="6117" priority="43">
      <formula>OR(F55=2,F55=3)</formula>
    </cfRule>
  </conditionalFormatting>
  <conditionalFormatting sqref="Z58:AM58">
    <cfRule type="expression" dxfId="6116" priority="42">
      <formula>AND(Z58="",BA57=1)</formula>
    </cfRule>
  </conditionalFormatting>
  <conditionalFormatting sqref="J57:M57">
    <cfRule type="expression" dxfId="6115" priority="41">
      <formula>OR(F57=2,F57=3)</formula>
    </cfRule>
  </conditionalFormatting>
  <conditionalFormatting sqref="I58:P58">
    <cfRule type="expression" dxfId="6114" priority="40">
      <formula>OR(F57=2,F57=3)</formula>
    </cfRule>
  </conditionalFormatting>
  <conditionalFormatting sqref="Z60:AM60">
    <cfRule type="expression" dxfId="6113" priority="39">
      <formula>AND(Z60="",BA59=1)</formula>
    </cfRule>
  </conditionalFormatting>
  <conditionalFormatting sqref="J59:M59">
    <cfRule type="expression" dxfId="6112" priority="38">
      <formula>OR(F59=2,F59=3)</formula>
    </cfRule>
  </conditionalFormatting>
  <conditionalFormatting sqref="I60:P60">
    <cfRule type="expression" dxfId="6111" priority="37">
      <formula>OR(F59=2,F59=3)</formula>
    </cfRule>
  </conditionalFormatting>
  <conditionalFormatting sqref="Z62:AM62">
    <cfRule type="expression" dxfId="6110" priority="36">
      <formula>AND(Z62="",BA61=1)</formula>
    </cfRule>
  </conditionalFormatting>
  <conditionalFormatting sqref="J61:M61">
    <cfRule type="expression" dxfId="6109" priority="35">
      <formula>OR(F61=2,F61=3)</formula>
    </cfRule>
  </conditionalFormatting>
  <conditionalFormatting sqref="I62:P62">
    <cfRule type="expression" dxfId="6108" priority="34">
      <formula>OR(F61=2,F61=3)</formula>
    </cfRule>
  </conditionalFormatting>
  <conditionalFormatting sqref="Z64:AM64">
    <cfRule type="expression" dxfId="6107" priority="33">
      <formula>AND(Z64="",BA63=1)</formula>
    </cfRule>
  </conditionalFormatting>
  <conditionalFormatting sqref="J63:M63">
    <cfRule type="expression" dxfId="6106" priority="32">
      <formula>OR(F63=2,F63=3)</formula>
    </cfRule>
  </conditionalFormatting>
  <conditionalFormatting sqref="I64:P64">
    <cfRule type="expression" dxfId="6105" priority="31">
      <formula>OR(F63=2,F63=3)</formula>
    </cfRule>
  </conditionalFormatting>
  <conditionalFormatting sqref="Z66:AM66">
    <cfRule type="expression" dxfId="6104" priority="30">
      <formula>AND(Z66="",BA65=1)</formula>
    </cfRule>
  </conditionalFormatting>
  <conditionalFormatting sqref="J65:M65">
    <cfRule type="expression" dxfId="6103" priority="29">
      <formula>OR(F65=2,F65=3)</formula>
    </cfRule>
  </conditionalFormatting>
  <conditionalFormatting sqref="I66:P66">
    <cfRule type="expression" dxfId="6102" priority="28">
      <formula>OR(F65=2,F65=3)</formula>
    </cfRule>
  </conditionalFormatting>
  <conditionalFormatting sqref="Z68:AM68">
    <cfRule type="expression" dxfId="6101" priority="27">
      <formula>AND(Z68="",BA67=1)</formula>
    </cfRule>
  </conditionalFormatting>
  <conditionalFormatting sqref="J67:M67">
    <cfRule type="expression" dxfId="6100" priority="26">
      <formula>OR(F67=2,F67=3)</formula>
    </cfRule>
  </conditionalFormatting>
  <conditionalFormatting sqref="I68:P68">
    <cfRule type="expression" dxfId="6099" priority="25">
      <formula>OR(F67=2,F67=3)</formula>
    </cfRule>
  </conditionalFormatting>
  <conditionalFormatting sqref="Z70:AM70">
    <cfRule type="expression" dxfId="6098" priority="24">
      <formula>AND(Z70="",BA69=1)</formula>
    </cfRule>
  </conditionalFormatting>
  <conditionalFormatting sqref="J69:M69">
    <cfRule type="expression" dxfId="6097" priority="23">
      <formula>OR(F69=2,F69=3)</formula>
    </cfRule>
  </conditionalFormatting>
  <conditionalFormatting sqref="I70:P70">
    <cfRule type="expression" dxfId="6096" priority="22">
      <formula>OR(F69=2,F69=3)</formula>
    </cfRule>
  </conditionalFormatting>
  <conditionalFormatting sqref="Z72:AM72">
    <cfRule type="expression" dxfId="6095" priority="21">
      <formula>AND(Z72="",BA71=1)</formula>
    </cfRule>
  </conditionalFormatting>
  <conditionalFormatting sqref="J71:M71">
    <cfRule type="expression" dxfId="6094" priority="20">
      <formula>OR(F71=2,F71=3)</formula>
    </cfRule>
  </conditionalFormatting>
  <conditionalFormatting sqref="I72:P72">
    <cfRule type="expression" dxfId="6093" priority="19">
      <formula>OR(F71=2,F71=3)</formula>
    </cfRule>
  </conditionalFormatting>
  <conditionalFormatting sqref="Z74:AM74">
    <cfRule type="expression" dxfId="6092" priority="18">
      <formula>AND(Z74="",BA73=1)</formula>
    </cfRule>
  </conditionalFormatting>
  <conditionalFormatting sqref="J73:M73">
    <cfRule type="expression" dxfId="6091" priority="17">
      <formula>OR(F73=2,F73=3)</formula>
    </cfRule>
  </conditionalFormatting>
  <conditionalFormatting sqref="I74:P74">
    <cfRule type="expression" dxfId="6090" priority="16">
      <formula>OR(F73=2,F73=3)</formula>
    </cfRule>
  </conditionalFormatting>
  <conditionalFormatting sqref="Z76:AM76">
    <cfRule type="expression" dxfId="6089" priority="15">
      <formula>AND(Z76="",BA75=1)</formula>
    </cfRule>
  </conditionalFormatting>
  <conditionalFormatting sqref="J75:M75">
    <cfRule type="expression" dxfId="6088" priority="14">
      <formula>OR(F75=2,F75=3)</formula>
    </cfRule>
  </conditionalFormatting>
  <conditionalFormatting sqref="I76:P76">
    <cfRule type="expression" dxfId="6087" priority="13">
      <formula>OR(F75=2,F75=3)</formula>
    </cfRule>
  </conditionalFormatting>
  <conditionalFormatting sqref="Z78:AM78">
    <cfRule type="expression" dxfId="6086" priority="12">
      <formula>AND(Z78="",BA77=1)</formula>
    </cfRule>
  </conditionalFormatting>
  <conditionalFormatting sqref="J77:M77">
    <cfRule type="expression" dxfId="6085" priority="11">
      <formula>OR(F77=2,F77=3)</formula>
    </cfRule>
  </conditionalFormatting>
  <conditionalFormatting sqref="I78:P78">
    <cfRule type="expression" dxfId="6084" priority="10">
      <formula>OR(F77=2,F77=3)</formula>
    </cfRule>
  </conditionalFormatting>
  <conditionalFormatting sqref="Z80:AM80">
    <cfRule type="expression" dxfId="6083" priority="9">
      <formula>AND(Z80="",BA79=1)</formula>
    </cfRule>
  </conditionalFormatting>
  <conditionalFormatting sqref="J79:M79">
    <cfRule type="expression" dxfId="6082" priority="8">
      <formula>OR(F79=2,F79=3)</formula>
    </cfRule>
  </conditionalFormatting>
  <conditionalFormatting sqref="I80:P80">
    <cfRule type="expression" dxfId="6081" priority="7">
      <formula>OR(F79=2,F79=3)</formula>
    </cfRule>
  </conditionalFormatting>
  <conditionalFormatting sqref="Z82:AM82">
    <cfRule type="expression" dxfId="6080" priority="6">
      <formula>AND(Z82="",BA81=1)</formula>
    </cfRule>
  </conditionalFormatting>
  <conditionalFormatting sqref="J81:M81">
    <cfRule type="expression" dxfId="6079" priority="5">
      <formula>OR(F81=2,F81=3)</formula>
    </cfRule>
  </conditionalFormatting>
  <conditionalFormatting sqref="I82:P82">
    <cfRule type="expression" dxfId="6078" priority="4">
      <formula>OR(F81=2,F81=3)</formula>
    </cfRule>
  </conditionalFormatting>
  <conditionalFormatting sqref="Z84:AM84">
    <cfRule type="expression" dxfId="6077" priority="3">
      <formula>AND(Z84="",BA83=1)</formula>
    </cfRule>
  </conditionalFormatting>
  <conditionalFormatting sqref="J83:M83">
    <cfRule type="expression" dxfId="6076" priority="2">
      <formula>OR(F83=2,F83=3)</formula>
    </cfRule>
  </conditionalFormatting>
  <conditionalFormatting sqref="I84:P84">
    <cfRule type="expression" dxfId="6075" priority="1">
      <formula>OR(F83=2,F83=3)</formula>
    </cfRule>
  </conditionalFormatting>
  <dataValidations count="10">
    <dataValidation allowBlank="1" showInputMessage="1" showErrorMessage="1" promptTitle="「例外・８時間以上の理由等」の入力" prompt="サービス内容にその他等といった例外、８時間以上の理由、除外時間がある場合はその理由をご入力ください。" sqref="Z99:AM99 Z13:AM13 Z19:AM19 Z23:AM23 Z29:AM29 Z31:AM31 Z33:AM33 Z37:AM37 Z142:AM142 Z15:AM15 Z21:AM21 Z17:AM17 Z25:AM25 Z27:AM27 Z35:AM35 Z105:AM105 Z109:AM109 Z115:AM115 Z117:AM117 Z119:AM119 Z123:AM123 Z101:AM101 Z107:AM107 Z103:AM103 Z111:AM111 Z113:AM113 Z121:AM121 Z125:AM125 Z127:AM127 Z39:AM39 Z185:AM185 Z191:AM191 Z195:AM195 Z201:AM201 Z203:AM203 Z205:AM205 Z209:AM209 Z187:AM187 Z193:AM193 Z189:AM189 Z197:AM197 Z199:AM199 Z207:AM207 Z211:AM211 Z213:AM213 Z148:AM148 Z152:AM152 Z158:AM158 Z160:AM160 Z162:AM162 Z166:AM166 Z144:AM144 Z150:AM150 Z146:AM146 Z154:AM154 Z156:AM156 Z164:AM164 Z168:AM168 Z170:AM170 Z41:AM41 Z56:AM56 Z62:AM62 Z66:AM66 Z72:AM72 Z74:AM74 Z76:AM76 Z80:AM80 Z58:AM58 Z64:AM64 Z60:AM60 Z68:AM68 Z70:AM70 Z78:AM78 Z82:AM82 Z84:AM84" xr:uid="{00000000-0002-0000-0800-000000000000}"/>
    <dataValidation type="list" allowBlank="1" showInputMessage="1" showErrorMessage="1" error="プルダウンよりお選びください。" promptTitle="「始点」の入力" prompt="プルダウンよりお選びください。_x000a_「その他」の場合は例外記入欄に詳細とその理由をご入力ください。" sqref="G12:I12 G30:I30 G24:I24 G28:I28 G26:I26 G32:I32 G98:I98 G36:I36 G141:I141 G14:I14 G16:I16 G18:I18 G20:I20 G22:I22 G34:I34 G116:I116 G110:I110 G114:I114 G112:I112 G118:I118 G122:I122 G100:I100 G102:I102 G104:I104 G106:I106 G108:I108 G120:I120 G124:I124 G126:I126 G38:I38 G184:I184 G202:I202 G196:I196 G200:I200 G198:I198 G204:I204 G208:I208 G186:I186 G188:I188 G190:I190 G192:I192 G194:I194 G206:I206 G210:I210 G212:I212 G159:I159 G153:I153 G157:I157 G155:I155 G161:I161 G165:I165 G143:I143 G145:I145 G147:I147 G149:I149 G151:I151 G163:I163 G167:I167 G169:I169 G40:I40 G55:I55 G73:I73 G67:I67 G71:I71 G69:I69 G75:I75 G79:I79 G57:I57 G59:I59 G61:I61 G63:I63 G65:I65 G77:I77 G81:I81 G83:I83" xr:uid="{00000000-0002-0000-0800-000001000000}">
      <formula1>"自宅,GH,入所施設,施設等,大学,その他"</formula1>
    </dataValidation>
    <dataValidation type="list" allowBlank="1" showInputMessage="1" showErrorMessage="1" error="プルダウンよりお選びください。" promptTitle="「終点」の入力" prompt="プルダウンよりお選びください。_x000a_「その他」の場合は例外記入欄に詳細とその理由をご入力ください。" sqref="N12:P12 N30:P30 N24:P24 N28:P28 N26:P26 N32:P32 N98:P98 N36:P36 N141:P141 N14:P14 N16:P16 N18:P18 N20:P20 N22:P22 N34:P34 N116:P116 N110:P110 N114:P114 N112:P112 N118:P118 N122:P122 N100:P100 N102:P102 N104:P104 N106:P106 N108:P108 N120:P120 N124:P124 N126:P126 N38:P38 N184:P184 N202:P202 N196:P196 N200:P200 N198:P198 N204:P204 N208:P208 N186:P186 N188:P188 N190:P190 N192:P192 N194:P194 N206:P206 N210:P210 N212:P212 N159:P159 N153:P153 N157:P157 N155:P155 N161:P161 N165:P165 N143:P143 N145:P145 N147:P147 N149:P149 N151:P151 N163:P163 N167:P167 N169:P169 N40:P40 N55:P55 N73:P73 N67:P67 N71:P71 N69:P69 N75:P75 N79:P79 N57:P57 N59:P59 N61:P61 N63:P63 N65:P65 N77:P77 N81:P81 N83:P83" xr:uid="{00000000-0002-0000-0800-000002000000}">
      <formula1>"自宅,GH,入所施設,施設等,大学,その他"</formula1>
    </dataValidation>
    <dataValidation allowBlank="1" showInputMessage="1" showErrorMessage="1" promptTitle="「目的地」の入力" prompt="個別支援型の場合のみ、目的地をご入力ください。" sqref="J12:M12 J24:M24 J28:M28 J30:M30 J32:M32 J98:M98 J36:M36 J141:M141 J14:M14 J16:M16 J18:M18 J20:M20 J22:M22 J26:M26 J34:M34 J110:M110 J114:M114 J116:M116 J118:M118 J122:M122 J100:M100 J102:M102 J104:M104 J106:M106 J108:M108 J112:M112 J120:M120 J124:M124 J126:M126 J38:M38 J184:M184 J196:M196 J200:M200 J202:M202 J204:M204 J208:M208 J186:M186 J188:M188 J190:M190 J192:M192 J194:M194 J198:M198 J206:M206 J210:M210 J212:M212 J153:M153 J157:M157 J159:M159 J161:M161 J165:M165 J143:M143 J145:M145 J147:M147 J149:M149 J151:M151 J155:M155 J163:M163 J167:M167 J169:M169 J40:M40 J55:M55 J67:M67 J71:M71 J73:M73 J75:M75 J79:M79 J57:M57 J59:M59 J61:M61 J63:M63 J65:M65 J69:M69 J77:M77 J81:M81 J83:M83" xr:uid="{00000000-0002-0000-0800-000003000000}"/>
    <dataValidation type="whole" imeMode="off" allowBlank="1" showInputMessage="1" showErrorMessage="1" error="1~31までの数字をご入力ください。" sqref="B141:C170 B12:C41 B184:C213 B98:C127 B55:C84" xr:uid="{00000000-0002-0000-0800-000004000000}">
      <formula1>1</formula1>
      <formula2>31</formula2>
    </dataValidation>
    <dataValidation type="list" imeMode="off" allowBlank="1" showInputMessage="1" showErrorMessage="1" error="個別支援型は１、施設等利用型は２、大学修学支援型は３をご入力ください。" promptTitle="「種別」の入力" prompt="個別支援型は１、施設等利用型は２、大学修学支援型は３をご入力ください。" sqref="F141:F170 F184:F213 F98:F127 F12:F41 F55:F84" xr:uid="{00000000-0002-0000-0800-000005000000}">
      <formula1>"1,2,3"</formula1>
    </dataValidation>
    <dataValidation type="time" imeMode="off" allowBlank="1" showInputMessage="1" showErrorMessage="1" error="時刻形式（0:00）でご入力ください。" sqref="Q208:S208 Q36:S36 Q12:S12 Q40:S40 Q122:S122 Q38:S38 Q14:S14 Q16:S16 Q18:S18 Q20:S20 Q22:S22 Q24:S24 Q26:S26 Q28:S28 Q30:S30 Q165:S165 Q141:S141 Q169:S169 Q167:S167 Q143:S143 Q145:S145 Q147:S147 Q149:S149 Q151:S151 Q153:S153 Q155:S155 Q157:S157 Q159:S159 Q161:S161 Q32:S32 Q163:S163 Q98:S98 Q126:S126 Q124:S124 Q100:S100 Q102:S102 Q104:S104 Q106:S106 Q108:S108 Q110:S110 Q112:S112 Q114:S114 Q116:S116 Q118:S118 Q34:S34 Q120:S120 Q184:S184 Q212:S212 Q210:S210 Q186:S186 Q188:S188 Q190:S190 Q192:S192 Q194:S194 Q196:S196 Q198:S198 Q200:S200 Q202:S202 Q204:S204 Q206:S206 Q79:S79 Q55:S55 Q83:S83 Q81:S81 Q57:S57 Q59:S59 Q61:S61 Q63:S63 Q65:S65 Q67:S67 Q69:S69 Q71:S71 Q73:S73 Q75:S75 Q77:S77" xr:uid="{00000000-0002-0000-0800-000006000000}">
      <formula1>0</formula1>
      <formula2>0.999305555555556</formula2>
    </dataValidation>
    <dataValidation allowBlank="1" showInputMessage="1" showErrorMessage="1" promptTitle="「サービス提供者確認欄」" prompt="サービス提供者名をご入力ください。_x000a_※サービス提供時に使用する実績記録表（紙媒体）には、必ずサービス提供者の署名又は押印をもらってください。" sqref="AQ12:AS41 AQ98:AS127 AQ184:AS213 AQ141:AS170 AQ55:AS84" xr:uid="{00000000-0002-0000-0800-000007000000}"/>
    <dataValidation type="time" imeMode="off" allowBlank="1" showInputMessage="1" showErrorMessage="1" error="時刻形式（0:00）でご入力ください。" promptTitle="「除外時間数」の入力" prompt="ヘルパー運転による車移動等、サービス提供の対象外となる時間帯があれば、その時間数の合計をご入力ください。_x000a_また、その理由を下記欄にご入力ください。" sqref="W12:Y12 W14:Y14 W16:Y16 W18:Y18 W20:Y20 W22:Y22 W24:Y24 W26:Y26 W28:Y28 W30:Y30 W32:Y32 W34:Y34 W36:Y36 W38:Y38 W40:Y40 W98:Y98 W100:Y100 W102:Y102 W104:Y104 W106:Y106 W108:Y108 W110:Y110 W112:Y112 W114:Y114 W116:Y116 W118:Y118 W120:Y120 W122:Y122 W124:Y124 W126:Y126 W141:Y141 W143:Y143 W145:Y145 W147:Y147 W149:Y149 W151:Y151 W153:Y153 W155:Y155 W157:Y157 W159:Y159 W161:Y161 W163:Y163 W165:Y165 W167:Y167 W169:Y169 W184:Y184 W186:Y186 W188:Y188 W190:Y190 W192:Y192 W194:Y194 W196:Y196 W198:Y198 W200:Y200 W202:Y202 W204:Y204 W206:Y206 W208:Y208 W210:Y210 W212:Y212 W55:Y55 W57:Y57 W59:Y59 W61:Y61 W63:Y63 W65:Y65 W67:Y67 W69:Y69 W71:Y71 W73:Y73 W75:Y75 W77:Y77 W79:Y79 W81:Y81 W83:Y83" xr:uid="{00000000-0002-0000-0800-000008000000}">
      <formula1>0</formula1>
      <formula2>0.999305555555556</formula2>
    </dataValidation>
    <dataValidation type="time" imeMode="off" allowBlank="1" showInputMessage="1" showErrorMessage="1" error="時刻形式（0:00）でご入力ください。_x000a_※最終時刻は23:59です。" sqref="T12:V12 T40:V40 T98:V98 T38:V38 T14:V14 T16:V16 T18:V18 T20:V20 T22:V22 T24:V24 T26:V26 T28:V28 T30:V30 T32:V32 T34:V34 T36:V36 T141:V141 T169:V169 T167:V167 T143:V143 T145:V145 T147:V147 T149:V149 T151:V151 T153:V153 T155:V155 T157:V157 T159:V159 T161:V161 T163:V163 T126:V126 T184:V184 T212:V212 T210:V210 T186:V186 T188:V188 T190:V190 T192:V192 T194:V194 T196:V196 T198:V198 T200:V200 T202:V202 T204:V204 T206:V206 T208:V208 T165:V165 T124:V124 T100:V100 T102:V102 T104:V104 T106:V106 T108:V108 T110:V110 T112:V112 T114:V114 T116:V116 T118:V118 T120:V120 T122:V122 T55:V55 T83:V83 T81:V81 T57:V57 T59:V59 T61:V61 T63:V63 T65:V65 T67:V67 T69:V69 T71:V71 T73:V73 T75:V75 T77:V77 T79:V79" xr:uid="{00000000-0002-0000-0800-000009000000}">
      <formula1>0</formula1>
      <formula2>0.999305555555556</formula2>
    </dataValidation>
  </dataValidations>
  <pageMargins left="0.59055118110236227" right="0.39370078740157483" top="0.74803149606299213" bottom="0.35433070866141736" header="0.31496062992125984" footer="0.31496062992125984"/>
  <pageSetup paperSize="9" scale="86" fitToHeight="0" orientation="portrait" r:id="rId1"/>
  <rowBreaks count="4" manualBreakCount="4">
    <brk id="43" max="44" man="1"/>
    <brk id="86" max="44" man="1"/>
    <brk id="129" max="44" man="1"/>
    <brk id="172" max="44" man="1"/>
  </rowBreaks>
  <extLst>
    <ext xmlns:x14="http://schemas.microsoft.com/office/spreadsheetml/2009/9/main" uri="{CCE6A557-97BC-4b89-ADB6-D9C93CAAB3DF}">
      <x14:dataValidations xmlns:xm="http://schemas.microsoft.com/office/excel/2006/main" count="1">
        <x14:dataValidation type="list" allowBlank="1" showInputMessage="1" showErrorMessage="1" error="プルダウンよりお選びください。" promptTitle="「目的」の入力" prompt="個別支援型の場合のみ、目的をプルダウンよりお選びください。_x000a_目的が複数ある場合は主たるものをお選びください。" xr:uid="{00000000-0002-0000-0800-00000A000000}">
          <x14:formula1>
            <xm:f>目的リスト!$A:$A</xm:f>
          </x14:formula1>
          <xm:sqref>I41:P41 I213:P213 I127:P127 I170:P170 I84:P84 I39:P39 I211:P211 I125:P125 I168:P168 I82:P82 I35:P35 I207:P207 I121:P121 I164:P164 I78:P78 I25:P25 I197:P197 I111:P111 I154:P154 I68:P68 I23:P23 I195:P195 I109:P109 I152:P152 I66:P66 I21:P21 I193:P193 I107:P107 I150:P150 I64:P64 I19:P19 I191:P191 I105:P105 I148:P148 I62:P62 I17:P17 I189:P189 I103:P103 I146:P146 I60:P60 I15:P15 I187:P187 I101:P101 I144:P144 I58:P58 I37:P37 I209:P209 I123:P123 I166:P166 I80:P80 I33:P33 I205:P205 I119:P119 I162:P162 I76:P76 I31:P31 I203:P203 I117:P117 I160:P160 I74:P74 I29:P29 I201:P201 I115:P115 I158:P158 I72:P72 I27:P27 I199:P199 I113:P113 I156:P156 I70:P70 I13:P13 I185:P185 I99:P99 I142:P142 I56:P56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38</vt:i4>
      </vt:variant>
    </vt:vector>
  </HeadingPairs>
  <TitlesOfParts>
    <vt:vector size="77" baseType="lpstr">
      <vt:lpstr>提出先</vt:lpstr>
      <vt:lpstr>事業所情報</vt:lpstr>
      <vt:lpstr>利用者情報</vt:lpstr>
      <vt:lpstr>請求書</vt:lpstr>
      <vt:lpstr>明細書</vt:lpstr>
      <vt:lpstr>例</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目的リスト</vt:lpstr>
      <vt:lpstr>明細元</vt:lpstr>
      <vt:lpstr>サービス費</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'4'!Print_Area</vt:lpstr>
      <vt:lpstr>'5'!Print_Area</vt:lpstr>
      <vt:lpstr>'6'!Print_Area</vt:lpstr>
      <vt:lpstr>'7'!Print_Area</vt:lpstr>
      <vt:lpstr>'8'!Print_Area</vt:lpstr>
      <vt:lpstr>'9'!Print_Area</vt:lpstr>
      <vt:lpstr>事業所情報!Print_Area</vt:lpstr>
      <vt:lpstr>請求書!Print_Area</vt:lpstr>
      <vt:lpstr>提出先!Print_Area</vt:lpstr>
      <vt:lpstr>明細書!Print_Area</vt:lpstr>
      <vt:lpstr>利用者情報!Print_Area</vt:lpstr>
      <vt:lpstr>例!Print_Area</vt:lpstr>
      <vt:lpstr>明細書!Print_Titles</vt:lpstr>
      <vt:lpstr>利用者情報!Print_Titles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奈良市役所</dc:creator>
  <cp:lastModifiedBy>奈良市役所</cp:lastModifiedBy>
  <cp:lastPrinted>2024-03-06T02:11:02Z</cp:lastPrinted>
  <dcterms:created xsi:type="dcterms:W3CDTF">2021-11-10T06:14:46Z</dcterms:created>
  <dcterms:modified xsi:type="dcterms:W3CDTF">2024-07-22T02:53:55Z</dcterms:modified>
</cp:coreProperties>
</file>