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ls-fil001\共有\200100財政課\2係（財務分析係）\【 ⑥ 各種照会・回答 】\① 県【市町村振興課】\【毎年】ｻﾞｲｾｲ　財政状況資料集☆\R05決算(R6末照会)\"/>
    </mc:Choice>
  </mc:AlternateContent>
  <bookViews>
    <workbookView xWindow="0" yWindow="0" windowWidth="18960" windowHeight="481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6"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BE37" i="10"/>
  <c r="AM37" i="10"/>
  <c r="U37" i="10"/>
  <c r="C37" i="10"/>
  <c r="BE36" i="10"/>
  <c r="AM36" i="10"/>
  <c r="U36" i="10"/>
  <c r="C36" i="10"/>
  <c r="BW35" i="10"/>
  <c r="BW36" i="10" s="1"/>
  <c r="BW37" i="10" s="1"/>
  <c r="BE35" i="10"/>
  <c r="AM35" i="10"/>
  <c r="U35" i="10"/>
  <c r="C35" i="10"/>
  <c r="BW34" i="10"/>
  <c r="BE34" i="10"/>
  <c r="AM34" i="10"/>
  <c r="U34" i="10"/>
  <c r="C34" i="10"/>
  <c r="CO34" i="10" l="1"/>
  <c r="CO35" i="10" s="1"/>
  <c r="CO36" i="10" s="1"/>
  <c r="CO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<sst xmlns="http://schemas.openxmlformats.org/spreadsheetml/2006/main" count="1069" uniqueCount="568">
  <si>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</si>
  <si>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</si>
  <si>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</si>
  <si>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</si>
  <si>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</si>
  <si>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</si>
  <si>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</si>
  <si>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</si>
  <si>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</si>
  <si>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</si>
  <si>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</si>
  <si>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</si>
  <si>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</si>
  <si>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</si>
  <si>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</si>
  <si>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</si>
  <si>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</si>
  <si>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</si>
  <si>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</si>
  <si>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</si>
  <si>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</si>
  <si>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</si>
  <si>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</si>
  <si>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</si>
  <si>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</si>
  <si>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</si>
  <si>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</si>
  <si>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</si>
  <si>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</si>
  <si>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</si>
  <si>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</si>
  <si>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</si>
  <si>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</si>
  <si>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</si>
  <si>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</si>
  <si>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</si>
  <si>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</si>
  <si>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</si>
  <si>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</si>
  <si>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</si>
  <si>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</si>
  <si>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</si>
  <si>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</si>
  <si>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</si>
  <si>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</si>
  <si>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</si>
  <si>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</si>
  <si>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</si>
  <si>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</si>
  <si>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</si>
  <si>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</si>
  <si>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</si>
  <si>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</si>
  <si>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</si>
  <si>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</si>
  <si>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</si>
  <si>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</si>
  <si>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</si>
  <si>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</si>
  <si>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</si>
  <si>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</si>
  <si>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</si>
  <si>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</si>
  <si>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</si>
  <si>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</si>
  <si>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</si>
  <si>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</si>
  <si>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</si>
  <si>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</si>
  <si>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</si>
  <si>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</si>
  <si>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</si>
  <si>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</si>
  <si>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</si>
  <si>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</si>
  <si>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</si>
  <si>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</si>
  <si>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</si>
  <si>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</si>
  <si>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奈良県</t>
    <phoneticPr fontId="5"/>
  </si>
  <si>
    <t>市町村類型</t>
    <phoneticPr fontId="5"/>
  </si>
  <si>
    <t>中核市</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</si>
  <si>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</si>
  <si>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</si>
  <si>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</si>
  <si>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</si>
  <si>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</si>
  <si>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</si>
  <si>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</si>
  <si>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</si>
  <si>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</si>
  <si>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</si>
  <si>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</si>
  <si>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</si>
  <si>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奈良市</t>
    <phoneticPr fontId="5"/>
  </si>
  <si>
    <t>地方交付税種地</t>
    <rPh sb="0" eb="2">
      <t>チホウ</t>
    </rPh>
    <rPh sb="2" eb="5">
      <t>コウフゼイ</t>
    </rPh>
    <rPh sb="5" eb="6">
      <t>シュ</t>
    </rPh>
    <rPh sb="6" eb="7">
      <t>チ</t>
    </rPh>
    <phoneticPr fontId="5"/>
  </si>
  <si>
    <t>1-6</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</si>
  <si>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</si>
  <si>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</si>
  <si>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</si>
  <si>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</si>
  <si>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</si>
  <si>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</si>
  <si>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</si>
  <si>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</si>
  <si>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</si>
  <si>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</si>
  <si>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</si>
  <si>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</si>
  <si>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</si>
  <si>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</si>
  <si>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</si>
  <si>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</si>
  <si>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</si>
  <si>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</si>
  <si>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</si>
  <si>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</si>
  <si>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</si>
  <si>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-1.6</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</si>
  <si>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</si>
  <si>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</si>
  <si>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</si>
  <si>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</si>
  <si>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</si>
  <si>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</si>
  <si>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</si>
  <si>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</si>
  <si>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</si>
  <si>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</si>
  <si>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</si>
  <si>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</si>
  <si>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</si>
  <si>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</si>
  <si>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</si>
  <si>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</si>
  <si>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</si>
  <si>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</si>
  <si>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</si>
  <si>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</si>
  <si>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</si>
  <si>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</si>
  <si>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-0.6</t>
    <phoneticPr fontId="5"/>
  </si>
  <si>
    <t>基準財政需要額</t>
    <phoneticPr fontId="26"/>
  </si>
  <si>
    <t>うち日本人(％)</t>
    <phoneticPr fontId="5"/>
  </si>
  <si>
    <t>-0.8</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</si>
  <si>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</si>
  <si>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</si>
  <si>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</si>
  <si>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</si>
  <si>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</si>
  <si>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</si>
  <si>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</si>
  <si>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</si>
  <si>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</si>
  <si>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</si>
  <si>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</si>
  <si>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</si>
  <si>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</si>
  <si>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</si>
  <si>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</si>
  <si>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</si>
  <si>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</si>
  <si>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</si>
  <si>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</si>
  <si>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</si>
  <si>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</si>
  <si>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</si>
  <si>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</si>
  <si>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</si>
  <si>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</si>
  <si>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</si>
  <si>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</si>
  <si>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</si>
  <si>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</si>
  <si>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</si>
  <si>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</si>
  <si>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</si>
  <si>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</si>
  <si>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</si>
  <si>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</si>
  <si>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</si>
  <si>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</si>
  <si>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</si>
  <si>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</si>
  <si>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</si>
  <si>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</si>
  <si>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</si>
  <si>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</si>
  <si>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</si>
  <si>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</si>
  <si>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</si>
  <si>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</si>
  <si>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</si>
  <si>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</si>
  <si>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</si>
  <si>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</si>
  <si>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</si>
  <si>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</si>
  <si>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</si>
  <si>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</si>
  <si>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</si>
  <si>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</si>
  <si>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</si>
  <si>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奈良県奈良市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</si>
  <si>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</si>
  <si>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</si>
  <si>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</si>
  <si>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</si>
  <si>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</si>
  <si>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</si>
  <si>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</si>
  <si>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</si>
  <si>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</si>
  <si>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</si>
  <si>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</si>
  <si>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</si>
  <si>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</si>
  <si>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</si>
  <si>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</si>
  <si>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</si>
  <si>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</si>
  <si>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</si>
  <si>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</si>
  <si>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</si>
  <si>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</si>
  <si>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</si>
  <si>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</si>
  <si>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</si>
  <si>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</si>
  <si>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</si>
  <si>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</si>
  <si>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</si>
  <si>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</si>
  <si>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</si>
  <si>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</si>
  <si>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</si>
  <si>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</si>
  <si>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</si>
  <si>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</si>
  <si>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</si>
  <si>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</si>
  <si>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</si>
  <si>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</si>
  <si>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</si>
  <si>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</si>
  <si>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</si>
  <si>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</si>
  <si>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</si>
  <si>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</si>
  <si>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</si>
  <si>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</si>
  <si>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</si>
  <si>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</si>
  <si>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</si>
  <si>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</si>
  <si>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</si>
  <si>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</si>
  <si>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</si>
  <si>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</si>
  <si>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</si>
  <si>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</si>
  <si>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</si>
  <si>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</si>
  <si>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</si>
  <si>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</si>
  <si>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</si>
  <si>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</si>
  <si>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</si>
  <si>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</si>
  <si>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</si>
  <si>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</si>
  <si>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</si>
  <si>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</si>
  <si>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</si>
  <si>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</si>
  <si>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</si>
  <si>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</si>
  <si>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</si>
  <si>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</si>
  <si>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</si>
  <si>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</si>
  <si>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</si>
  <si>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</si>
  <si>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</si>
  <si>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</si>
  <si>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</si>
  <si>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</si>
  <si>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</si>
  <si>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</si>
  <si>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</si>
  <si>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</si>
  <si>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</si>
  <si>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</si>
  <si>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</si>
  <si>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</si>
  <si>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</si>
  <si>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</si>
  <si>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</si>
  <si>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</si>
  <si>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</si>
  <si>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</si>
  <si>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</si>
  <si>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</si>
  <si>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</si>
  <si>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</si>
  <si>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</si>
  <si>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</si>
  <si>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</si>
  <si>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</si>
  <si>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</si>
  <si>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</si>
  <si>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</si>
  <si>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</si>
  <si>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</si>
  <si>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</si>
  <si>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</si>
  <si>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</si>
  <si>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</si>
  <si>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</si>
  <si>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</si>
  <si>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</si>
  <si>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</si>
  <si>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</si>
  <si>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</si>
  <si>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</si>
  <si>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</si>
  <si>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7"/>
  </si>
  <si>
    <t>上水道</t>
    <phoneticPr fontId="5"/>
  </si>
  <si>
    <t>被保険者数(人)</t>
  </si>
  <si>
    <t>　積立金</t>
    <phoneticPr fontId="5"/>
  </si>
  <si>
    <t>　うち臨時財政対策債</t>
    <phoneticPr fontId="5"/>
  </si>
  <si>
    <t>宅地造成</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</si>
  <si>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</si>
  <si>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</si>
  <si>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</si>
  <si>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</si>
  <si>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</si>
  <si>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</si>
  <si>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</si>
  <si>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</si>
  <si>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</si>
  <si>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</si>
  <si>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</si>
  <si>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</si>
  <si>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</si>
  <si>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</si>
  <si>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</si>
  <si>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</si>
  <si>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</si>
  <si>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</si>
  <si>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</si>
  <si>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</si>
  <si>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</si>
  <si>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</si>
  <si>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奈良県奈良市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</si>
  <si>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</si>
  <si>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</si>
  <si>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</si>
  <si>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</si>
  <si>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</si>
  <si>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</si>
  <si>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</si>
  <si>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</si>
  <si>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</si>
  <si>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</si>
  <si>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</si>
  <si>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</si>
  <si>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</si>
  <si>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</si>
  <si>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</si>
  <si>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</si>
  <si>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</si>
  <si>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</si>
  <si>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</si>
  <si>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</si>
  <si>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住宅新築資金等貸付金特別会計</t>
    <phoneticPr fontId="5"/>
  </si>
  <si>
    <t>土地区画整理事業特別会計</t>
    <phoneticPr fontId="5"/>
  </si>
  <si>
    <t>母子父子寡婦福祉資金貸付金特別会計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</si>
  <si>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</si>
  <si>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</si>
  <si>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</si>
  <si>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</si>
  <si>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</si>
  <si>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</si>
  <si>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</si>
  <si>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</si>
  <si>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</si>
  <si>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</si>
  <si>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</si>
  <si>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</si>
  <si>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</si>
  <si>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</si>
  <si>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</si>
  <si>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</si>
  <si>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</si>
  <si>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</si>
  <si>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下水道事業会計</t>
    <phoneticPr fontId="5"/>
  </si>
  <si>
    <t>病院事業会計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</si>
  <si>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</si>
  <si>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</si>
  <si>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</si>
  <si>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</si>
  <si>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</si>
  <si>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</si>
  <si>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</si>
  <si>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</si>
  <si>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</si>
  <si>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</si>
  <si>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</si>
  <si>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</si>
  <si>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</si>
  <si>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</si>
  <si>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</si>
  <si>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</si>
  <si>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</si>
  <si>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</si>
  <si>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</si>
  <si>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</si>
  <si>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</si>
  <si>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</si>
  <si>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</si>
  <si>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</si>
  <si>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</si>
  <si>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</si>
  <si>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</si>
  <si>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</si>
  <si>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</si>
  <si>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</si>
  <si>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</si>
  <si>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</si>
  <si>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</si>
  <si>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</si>
  <si>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</si>
  <si>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</si>
  <si>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</si>
  <si>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</si>
  <si>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</si>
  <si>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</si>
  <si>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</si>
  <si>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</si>
  <si>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</si>
  <si>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</si>
  <si>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</si>
  <si>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</si>
  <si>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</si>
  <si>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</si>
  <si>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</si>
  <si>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</si>
  <si>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</si>
  <si>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</si>
  <si>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</si>
  <si>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</si>
  <si>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</si>
  <si>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</si>
  <si>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</si>
  <si>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</si>
  <si>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</si>
  <si>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</si>
  <si>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</si>
  <si>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</si>
  <si>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</si>
  <si>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</si>
  <si>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</si>
  <si>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</si>
  <si>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</si>
  <si>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</si>
  <si>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</si>
  <si>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</si>
  <si>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</si>
  <si>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</si>
  <si>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</si>
  <si>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</si>
  <si>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</si>
  <si>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</si>
  <si>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</si>
  <si>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</si>
  <si>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</si>
  <si>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</si>
  <si>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</si>
  <si>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</si>
  <si>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</si>
  <si>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</si>
  <si>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</si>
  <si>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</si>
  <si>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</si>
  <si>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</si>
  <si>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</si>
  <si>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</si>
  <si>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</si>
  <si>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</si>
  <si>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</si>
  <si>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</si>
  <si>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</si>
  <si>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</si>
  <si>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</si>
  <si>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</si>
  <si>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</si>
  <si>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</si>
  <si>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</si>
  <si>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</si>
  <si>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</si>
  <si>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</si>
  <si>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</si>
  <si>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</si>
  <si>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</si>
  <si>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</si>
  <si>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</si>
  <si>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</si>
  <si>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</si>
  <si>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</si>
  <si>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</si>
  <si>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</si>
  <si>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</si>
  <si>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</si>
  <si>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</si>
  <si>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</si>
  <si>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</si>
  <si>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</si>
  <si>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</si>
  <si>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</si>
  <si>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</si>
  <si>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</si>
  <si>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</si>
  <si>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</si>
  <si>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</si>
  <si>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</si>
  <si>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</si>
  <si>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</si>
  <si>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</si>
  <si>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</si>
  <si>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</si>
  <si>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</si>
  <si>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</si>
  <si>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6.26</t>
  </si>
  <si>
    <t>▲ 0.16</t>
  </si>
  <si>
    <t>水道事業会計</t>
  </si>
  <si>
    <t>一般会計</t>
  </si>
  <si>
    <t>下水道事業会計</t>
  </si>
  <si>
    <t>介護保険特別会計</t>
  </si>
  <si>
    <t>国民健康保険特別会計</t>
  </si>
  <si>
    <t>病院事業会計</t>
  </si>
  <si>
    <t>後期高齢者医療特別会計</t>
  </si>
  <si>
    <t>住宅新築資金等貸付金特別会計</t>
  </si>
  <si>
    <t>▲ 0.71</t>
  </si>
  <si>
    <t>▲ 0.68</t>
  </si>
  <si>
    <t>その他会計（赤字）</t>
  </si>
  <si>
    <t>その他会計（黒字）</t>
  </si>
  <si>
    <t>R01</t>
    <phoneticPr fontId="5"/>
  </si>
  <si>
    <t>R02</t>
    <phoneticPr fontId="5"/>
  </si>
  <si>
    <t>R03</t>
    <phoneticPr fontId="5"/>
  </si>
  <si>
    <t>R04</t>
    <phoneticPr fontId="5"/>
  </si>
  <si>
    <t>R05</t>
    <phoneticPr fontId="5"/>
  </si>
  <si>
    <t>奈良市清美公社</t>
    <rPh sb="0" eb="3">
      <t>ナラシ</t>
    </rPh>
    <rPh sb="3" eb="5">
      <t>セイビ</t>
    </rPh>
    <rPh sb="5" eb="7">
      <t>コウシャ</t>
    </rPh>
    <phoneticPr fontId="2"/>
  </si>
  <si>
    <t>奈良市市街地開発株式会社</t>
    <rPh sb="0" eb="3">
      <t>ナラシ</t>
    </rPh>
    <rPh sb="3" eb="6">
      <t>シガイチ</t>
    </rPh>
    <rPh sb="6" eb="8">
      <t>カイハツ</t>
    </rPh>
    <rPh sb="8" eb="12">
      <t>カブシキガイシャ</t>
    </rPh>
    <phoneticPr fontId="2"/>
  </si>
  <si>
    <t>奈良市生涯学習財団</t>
    <rPh sb="0" eb="3">
      <t>ナラシ</t>
    </rPh>
    <rPh sb="3" eb="5">
      <t>ショウガイ</t>
    </rPh>
    <rPh sb="5" eb="7">
      <t>ガクシュウ</t>
    </rPh>
    <rPh sb="7" eb="9">
      <t>ザイダン</t>
    </rPh>
    <phoneticPr fontId="2"/>
  </si>
  <si>
    <t>奈良市総合財団</t>
    <rPh sb="0" eb="3">
      <t>ナラシ</t>
    </rPh>
    <rPh sb="3" eb="5">
      <t>ソウゴウ</t>
    </rPh>
    <rPh sb="5" eb="7">
      <t>ザイダン</t>
    </rPh>
    <phoneticPr fontId="2"/>
  </si>
  <si>
    <t>奈良県市町村総合事務組合</t>
    <rPh sb="0" eb="2">
      <t>ナラ</t>
    </rPh>
    <rPh sb="2" eb="3">
      <t>ケン</t>
    </rPh>
    <rPh sb="3" eb="6">
      <t>シチョウソン</t>
    </rPh>
    <rPh sb="6" eb="8">
      <t>ソウゴウ</t>
    </rPh>
    <rPh sb="8" eb="10">
      <t>ジム</t>
    </rPh>
    <rPh sb="10" eb="12">
      <t>クミアイ</t>
    </rPh>
    <phoneticPr fontId="2"/>
  </si>
  <si>
    <t>山辺環境衛生組合</t>
  </si>
  <si>
    <t>奈良県住宅新築資金等貸付金回収管理組合</t>
    <rPh sb="0" eb="3">
      <t>ナラケン</t>
    </rPh>
    <rPh sb="3" eb="5">
      <t>ジュウタク</t>
    </rPh>
    <rPh sb="5" eb="7">
      <t>シンチク</t>
    </rPh>
    <rPh sb="7" eb="9">
      <t>シキン</t>
    </rPh>
    <rPh sb="9" eb="10">
      <t>ナド</t>
    </rPh>
    <rPh sb="10" eb="12">
      <t>カシツケ</t>
    </rPh>
    <rPh sb="12" eb="13">
      <t>キン</t>
    </rPh>
    <rPh sb="13" eb="15">
      <t>カイシュウ</t>
    </rPh>
    <rPh sb="15" eb="17">
      <t>カンリ</t>
    </rPh>
    <rPh sb="17" eb="19">
      <t>クミアイ</t>
    </rPh>
    <phoneticPr fontId="2"/>
  </si>
  <si>
    <t>奈良県後期高齢者医療広域連合</t>
    <rPh sb="0" eb="3">
      <t>ナラケン</t>
    </rPh>
    <rPh sb="3" eb="5">
      <t>コウキ</t>
    </rPh>
    <rPh sb="5" eb="8">
      <t>コウレイシャ</t>
    </rPh>
    <rPh sb="8" eb="10">
      <t>イリョウ</t>
    </rPh>
    <rPh sb="10" eb="12">
      <t>コウイキ</t>
    </rPh>
    <rPh sb="12" eb="14">
      <t>レンゴウ</t>
    </rPh>
    <phoneticPr fontId="2"/>
  </si>
  <si>
    <t>-</t>
    <phoneticPr fontId="2"/>
  </si>
  <si>
    <t>地域振興基金</t>
    <phoneticPr fontId="5"/>
  </si>
  <si>
    <t>地元公共事業積立基金</t>
    <phoneticPr fontId="2"/>
  </si>
  <si>
    <t>心のふるさと応援基金</t>
    <phoneticPr fontId="2"/>
  </si>
  <si>
    <t>教育振興基金</t>
    <phoneticPr fontId="2"/>
  </si>
  <si>
    <t>まち・ひと・しごと創生基金</t>
    <phoneticPr fontId="2"/>
  </si>
  <si>
    <t>-</t>
    <phoneticPr fontId="2"/>
  </si>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</sst>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1" fillId="0" borderId="84" xfId="11" applyNumberFormat="1" applyFon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cellXfs>
  <cellStyles count="20">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51849</c:v>
                </c:pt>
                <c:pt idx="1">
                  <c:v>52191</c:v>
                </c:pt>
                <c:pt idx="2">
                  <c:v>48105</c:v>
                </c:pt>
                <c:pt idx="3">
                  <c:v>47446</c:v>
                </c:pt>
                <c:pt idx="4">
                  <c:v>48387</c:v>
                </c:pt>
              </c:numCache>
            </c:numRef>
          </c:val>
          <c:smooth val="0"/>
          <c:extLst>
            <c:ext xmlns:c16="http://schemas.microsoft.com/office/drawing/2014/chart" uri="{C3380CC4-5D6E-409C-BE32-E72D297353CC}">
              <c16:uniqueId val="{00000000-603B-4A72-BF86-D859BB46B90B}"/>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33705</c:v>
                </c:pt>
                <c:pt idx="1">
                  <c:v>60930</c:v>
                </c:pt>
                <c:pt idx="2">
                  <c:v>43059</c:v>
                </c:pt>
                <c:pt idx="3">
                  <c:v>26414</c:v>
                </c:pt>
                <c:pt idx="4">
                  <c:v>41311</c:v>
                </c:pt>
              </c:numCache>
            </c:numRef>
          </c:val>
          <c:smooth val="0"/>
          <c:extLst>
            <c:ext xmlns:c16="http://schemas.microsoft.com/office/drawing/2014/chart" uri="{C3380CC4-5D6E-409C-BE32-E72D297353CC}">
              <c16:uniqueId val="{00000001-603B-4A72-BF86-D859BB46B90B}"/>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0.78</c:v>
                </c:pt>
                <c:pt idx="1">
                  <c:v>2.92</c:v>
                </c:pt>
                <c:pt idx="2">
                  <c:v>6.68</c:v>
                </c:pt>
                <c:pt idx="3">
                  <c:v>4.8099999999999996</c:v>
                </c:pt>
                <c:pt idx="4">
                  <c:v>4.58</c:v>
                </c:pt>
              </c:numCache>
            </c:numRef>
          </c:val>
          <c:extLst>
            <c:ext xmlns:c16="http://schemas.microsoft.com/office/drawing/2014/chart" uri="{C3380CC4-5D6E-409C-BE32-E72D297353CC}">
              <c16:uniqueId val="{00000000-A224-416B-8250-B22F4614CC9C}"/>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1.88</c:v>
                </c:pt>
                <c:pt idx="1">
                  <c:v>2.86</c:v>
                </c:pt>
                <c:pt idx="2">
                  <c:v>4.42</c:v>
                </c:pt>
                <c:pt idx="3">
                  <c:v>3.5</c:v>
                </c:pt>
                <c:pt idx="4">
                  <c:v>6.13</c:v>
                </c:pt>
              </c:numCache>
            </c:numRef>
          </c:val>
          <c:extLst>
            <c:ext xmlns:c16="http://schemas.microsoft.com/office/drawing/2014/chart" uri="{C3380CC4-5D6E-409C-BE32-E72D297353CC}">
              <c16:uniqueId val="{00000001-A224-416B-8250-B22F4614CC9C}"/>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0.17</c:v>
                </c:pt>
                <c:pt idx="1">
                  <c:v>2.69</c:v>
                </c:pt>
                <c:pt idx="2">
                  <c:v>3.9</c:v>
                </c:pt>
                <c:pt idx="3">
                  <c:v>-6.26</c:v>
                </c:pt>
                <c:pt idx="4">
                  <c:v>-0.16</c:v>
                </c:pt>
              </c:numCache>
            </c:numRef>
          </c:val>
          <c:smooth val="0"/>
          <c:extLst>
            <c:ext xmlns:c16="http://schemas.microsoft.com/office/drawing/2014/chart" uri="{C3380CC4-5D6E-409C-BE32-E72D297353CC}">
              <c16:uniqueId val="{00000002-A224-416B-8250-B22F4614CC9C}"/>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C0D5-4AA4-B7C8-317C43572927}"/>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C0D5-4AA4-B7C8-317C43572927}"/>
            </c:ext>
          </c:extLst>
        </c:ser>
        <c:ser>
          <c:idx val="2"/>
          <c:order val="2"/>
          <c:tx>
            <c:strRef>
              <c:f>データシート!$A$29</c:f>
              <c:strCache>
                <c:ptCount val="1"/>
                <c:pt idx="0">
                  <c:v>住宅新築資金等貸付金特別会計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0.71</c:v>
                </c:pt>
                <c:pt idx="1">
                  <c:v>#N/A</c:v>
                </c:pt>
                <c:pt idx="2">
                  <c:v>0.68</c:v>
                </c:pt>
                <c:pt idx="3">
                  <c:v>#N/A</c:v>
                </c:pt>
                <c:pt idx="4">
                  <c:v>#N/A</c:v>
                </c:pt>
                <c:pt idx="5">
                  <c:v>0</c:v>
                </c:pt>
                <c:pt idx="6">
                  <c:v>#N/A</c:v>
                </c:pt>
                <c:pt idx="7">
                  <c:v>0.01</c:v>
                </c:pt>
                <c:pt idx="8">
                  <c:v>#N/A</c:v>
                </c:pt>
                <c:pt idx="9">
                  <c:v>0.01</c:v>
                </c:pt>
              </c:numCache>
            </c:numRef>
          </c:val>
          <c:extLst>
            <c:ext xmlns:c16="http://schemas.microsoft.com/office/drawing/2014/chart" uri="{C3380CC4-5D6E-409C-BE32-E72D297353CC}">
              <c16:uniqueId val="{00000002-C0D5-4AA4-B7C8-317C43572927}"/>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0.02</c:v>
                </c:pt>
                <c:pt idx="2">
                  <c:v>#N/A</c:v>
                </c:pt>
                <c:pt idx="3">
                  <c:v>0.01</c:v>
                </c:pt>
                <c:pt idx="4">
                  <c:v>#N/A</c:v>
                </c:pt>
                <c:pt idx="5">
                  <c:v>0.02</c:v>
                </c:pt>
                <c:pt idx="6">
                  <c:v>#N/A</c:v>
                </c:pt>
                <c:pt idx="7">
                  <c:v>0.02</c:v>
                </c:pt>
                <c:pt idx="8">
                  <c:v>#N/A</c:v>
                </c:pt>
                <c:pt idx="9">
                  <c:v>0.03</c:v>
                </c:pt>
              </c:numCache>
            </c:numRef>
          </c:val>
          <c:extLst>
            <c:ext xmlns:c16="http://schemas.microsoft.com/office/drawing/2014/chart" uri="{C3380CC4-5D6E-409C-BE32-E72D297353CC}">
              <c16:uniqueId val="{00000003-C0D5-4AA4-B7C8-317C43572927}"/>
            </c:ext>
          </c:extLst>
        </c:ser>
        <c:ser>
          <c:idx val="4"/>
          <c:order val="4"/>
          <c:tx>
            <c:strRef>
              <c:f>データシート!$A$31</c:f>
              <c:strCache>
                <c:ptCount val="1"/>
                <c:pt idx="0">
                  <c:v>病院事業会計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0.43</c:v>
                </c:pt>
                <c:pt idx="2">
                  <c:v>#N/A</c:v>
                </c:pt>
                <c:pt idx="3">
                  <c:v>0.04</c:v>
                </c:pt>
                <c:pt idx="4">
                  <c:v>#N/A</c:v>
                </c:pt>
                <c:pt idx="5">
                  <c:v>0.04</c:v>
                </c:pt>
                <c:pt idx="6">
                  <c:v>#N/A</c:v>
                </c:pt>
                <c:pt idx="7">
                  <c:v>0.04</c:v>
                </c:pt>
                <c:pt idx="8">
                  <c:v>#N/A</c:v>
                </c:pt>
                <c:pt idx="9">
                  <c:v>0.04</c:v>
                </c:pt>
              </c:numCache>
            </c:numRef>
          </c:val>
          <c:extLst>
            <c:ext xmlns:c16="http://schemas.microsoft.com/office/drawing/2014/chart" uri="{C3380CC4-5D6E-409C-BE32-E72D297353CC}">
              <c16:uniqueId val="{00000004-C0D5-4AA4-B7C8-317C43572927}"/>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0.09</c:v>
                </c:pt>
                <c:pt idx="2">
                  <c:v>#N/A</c:v>
                </c:pt>
                <c:pt idx="3">
                  <c:v>0.42</c:v>
                </c:pt>
                <c:pt idx="4">
                  <c:v>#N/A</c:v>
                </c:pt>
                <c:pt idx="5">
                  <c:v>7.0000000000000007E-2</c:v>
                </c:pt>
                <c:pt idx="6">
                  <c:v>#N/A</c:v>
                </c:pt>
                <c:pt idx="7">
                  <c:v>0.06</c:v>
                </c:pt>
                <c:pt idx="8">
                  <c:v>#N/A</c:v>
                </c:pt>
                <c:pt idx="9">
                  <c:v>0.09</c:v>
                </c:pt>
              </c:numCache>
            </c:numRef>
          </c:val>
          <c:extLst>
            <c:ext xmlns:c16="http://schemas.microsoft.com/office/drawing/2014/chart" uri="{C3380CC4-5D6E-409C-BE32-E72D297353CC}">
              <c16:uniqueId val="{00000005-C0D5-4AA4-B7C8-317C43572927}"/>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1.03</c:v>
                </c:pt>
                <c:pt idx="2">
                  <c:v>#N/A</c:v>
                </c:pt>
                <c:pt idx="3">
                  <c:v>0.78</c:v>
                </c:pt>
                <c:pt idx="4">
                  <c:v>#N/A</c:v>
                </c:pt>
                <c:pt idx="5">
                  <c:v>1.04</c:v>
                </c:pt>
                <c:pt idx="6">
                  <c:v>#N/A</c:v>
                </c:pt>
                <c:pt idx="7">
                  <c:v>1.0900000000000001</c:v>
                </c:pt>
                <c:pt idx="8">
                  <c:v>#N/A</c:v>
                </c:pt>
                <c:pt idx="9">
                  <c:v>0.39</c:v>
                </c:pt>
              </c:numCache>
            </c:numRef>
          </c:val>
          <c:extLst>
            <c:ext xmlns:c16="http://schemas.microsoft.com/office/drawing/2014/chart" uri="{C3380CC4-5D6E-409C-BE32-E72D297353CC}">
              <c16:uniqueId val="{00000006-C0D5-4AA4-B7C8-317C43572927}"/>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1.64</c:v>
                </c:pt>
                <c:pt idx="2">
                  <c:v>#N/A</c:v>
                </c:pt>
                <c:pt idx="3">
                  <c:v>2.21</c:v>
                </c:pt>
                <c:pt idx="4">
                  <c:v>#N/A</c:v>
                </c:pt>
                <c:pt idx="5">
                  <c:v>2.1800000000000002</c:v>
                </c:pt>
                <c:pt idx="6">
                  <c:v>#N/A</c:v>
                </c:pt>
                <c:pt idx="7">
                  <c:v>2.37</c:v>
                </c:pt>
                <c:pt idx="8">
                  <c:v>#N/A</c:v>
                </c:pt>
                <c:pt idx="9">
                  <c:v>2.2599999999999998</c:v>
                </c:pt>
              </c:numCache>
            </c:numRef>
          </c:val>
          <c:extLst>
            <c:ext xmlns:c16="http://schemas.microsoft.com/office/drawing/2014/chart" uri="{C3380CC4-5D6E-409C-BE32-E72D297353CC}">
              <c16:uniqueId val="{00000007-C0D5-4AA4-B7C8-317C43572927}"/>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1.49</c:v>
                </c:pt>
                <c:pt idx="2">
                  <c:v>#N/A</c:v>
                </c:pt>
                <c:pt idx="3">
                  <c:v>3.6</c:v>
                </c:pt>
                <c:pt idx="4">
                  <c:v>#N/A</c:v>
                </c:pt>
                <c:pt idx="5">
                  <c:v>6.68</c:v>
                </c:pt>
                <c:pt idx="6">
                  <c:v>#N/A</c:v>
                </c:pt>
                <c:pt idx="7">
                  <c:v>4.79</c:v>
                </c:pt>
                <c:pt idx="8">
                  <c:v>#N/A</c:v>
                </c:pt>
                <c:pt idx="9">
                  <c:v>4.5599999999999996</c:v>
                </c:pt>
              </c:numCache>
            </c:numRef>
          </c:val>
          <c:extLst>
            <c:ext xmlns:c16="http://schemas.microsoft.com/office/drawing/2014/chart" uri="{C3380CC4-5D6E-409C-BE32-E72D297353CC}">
              <c16:uniqueId val="{00000008-C0D5-4AA4-B7C8-317C43572927}"/>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7.76</c:v>
                </c:pt>
                <c:pt idx="2">
                  <c:v>#N/A</c:v>
                </c:pt>
                <c:pt idx="3">
                  <c:v>8.0299999999999994</c:v>
                </c:pt>
                <c:pt idx="4">
                  <c:v>#N/A</c:v>
                </c:pt>
                <c:pt idx="5">
                  <c:v>8.33</c:v>
                </c:pt>
                <c:pt idx="6">
                  <c:v>#N/A</c:v>
                </c:pt>
                <c:pt idx="7">
                  <c:v>9.64</c:v>
                </c:pt>
                <c:pt idx="8">
                  <c:v>#N/A</c:v>
                </c:pt>
                <c:pt idx="9">
                  <c:v>10.18</c:v>
                </c:pt>
              </c:numCache>
            </c:numRef>
          </c:val>
          <c:extLst>
            <c:ext xmlns:c16="http://schemas.microsoft.com/office/drawing/2014/chart" uri="{C3380CC4-5D6E-409C-BE32-E72D297353CC}">
              <c16:uniqueId val="{00000009-C0D5-4AA4-B7C8-317C43572927}"/>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12795</c:v>
                </c:pt>
                <c:pt idx="5">
                  <c:v>12886</c:v>
                </c:pt>
                <c:pt idx="8">
                  <c:v>12587</c:v>
                </c:pt>
                <c:pt idx="11">
                  <c:v>12279</c:v>
                </c:pt>
                <c:pt idx="14">
                  <c:v>12120</c:v>
                </c:pt>
              </c:numCache>
            </c:numRef>
          </c:val>
          <c:extLst>
            <c:ext xmlns:c16="http://schemas.microsoft.com/office/drawing/2014/chart" uri="{C3380CC4-5D6E-409C-BE32-E72D297353CC}">
              <c16:uniqueId val="{00000000-9345-4959-BC47-B480DAB3E649}"/>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8</c:v>
                </c:pt>
                <c:pt idx="3">
                  <c:v>11</c:v>
                </c:pt>
                <c:pt idx="6">
                  <c:v>0</c:v>
                </c:pt>
                <c:pt idx="9">
                  <c:v>0</c:v>
                </c:pt>
                <c:pt idx="12">
                  <c:v>0</c:v>
                </c:pt>
              </c:numCache>
            </c:numRef>
          </c:val>
          <c:extLst>
            <c:ext xmlns:c16="http://schemas.microsoft.com/office/drawing/2014/chart" uri="{C3380CC4-5D6E-409C-BE32-E72D297353CC}">
              <c16:uniqueId val="{00000001-9345-4959-BC47-B480DAB3E649}"/>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4</c:v>
                </c:pt>
                <c:pt idx="3">
                  <c:v>4</c:v>
                </c:pt>
                <c:pt idx="6">
                  <c:v>4</c:v>
                </c:pt>
                <c:pt idx="9">
                  <c:v>4</c:v>
                </c:pt>
                <c:pt idx="12">
                  <c:v>4</c:v>
                </c:pt>
              </c:numCache>
            </c:numRef>
          </c:val>
          <c:extLst>
            <c:ext xmlns:c16="http://schemas.microsoft.com/office/drawing/2014/chart" uri="{C3380CC4-5D6E-409C-BE32-E72D297353CC}">
              <c16:uniqueId val="{00000002-9345-4959-BC47-B480DAB3E649}"/>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9345-4959-BC47-B480DAB3E649}"/>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1774</c:v>
                </c:pt>
                <c:pt idx="3">
                  <c:v>1367</c:v>
                </c:pt>
                <c:pt idx="6">
                  <c:v>1352</c:v>
                </c:pt>
                <c:pt idx="9">
                  <c:v>1198</c:v>
                </c:pt>
                <c:pt idx="12">
                  <c:v>1092</c:v>
                </c:pt>
              </c:numCache>
            </c:numRef>
          </c:val>
          <c:extLst>
            <c:ext xmlns:c16="http://schemas.microsoft.com/office/drawing/2014/chart" uri="{C3380CC4-5D6E-409C-BE32-E72D297353CC}">
              <c16:uniqueId val="{00000004-9345-4959-BC47-B480DAB3E649}"/>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345-4959-BC47-B480DAB3E649}"/>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9345-4959-BC47-B480DAB3E649}"/>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18105</c:v>
                </c:pt>
                <c:pt idx="3">
                  <c:v>17972</c:v>
                </c:pt>
                <c:pt idx="6">
                  <c:v>18419</c:v>
                </c:pt>
                <c:pt idx="9">
                  <c:v>17927</c:v>
                </c:pt>
                <c:pt idx="12">
                  <c:v>18471</c:v>
                </c:pt>
              </c:numCache>
            </c:numRef>
          </c:val>
          <c:extLst>
            <c:ext xmlns:c16="http://schemas.microsoft.com/office/drawing/2014/chart" uri="{C3380CC4-5D6E-409C-BE32-E72D297353CC}">
              <c16:uniqueId val="{00000007-9345-4959-BC47-B480DAB3E649}"/>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7096</c:v>
                </c:pt>
                <c:pt idx="2">
                  <c:v>#N/A</c:v>
                </c:pt>
                <c:pt idx="3">
                  <c:v>#N/A</c:v>
                </c:pt>
                <c:pt idx="4">
                  <c:v>6468</c:v>
                </c:pt>
                <c:pt idx="5">
                  <c:v>#N/A</c:v>
                </c:pt>
                <c:pt idx="6">
                  <c:v>#N/A</c:v>
                </c:pt>
                <c:pt idx="7">
                  <c:v>7188</c:v>
                </c:pt>
                <c:pt idx="8">
                  <c:v>#N/A</c:v>
                </c:pt>
                <c:pt idx="9">
                  <c:v>#N/A</c:v>
                </c:pt>
                <c:pt idx="10">
                  <c:v>6850</c:v>
                </c:pt>
                <c:pt idx="11">
                  <c:v>#N/A</c:v>
                </c:pt>
                <c:pt idx="12">
                  <c:v>#N/A</c:v>
                </c:pt>
                <c:pt idx="13">
                  <c:v>7447</c:v>
                </c:pt>
                <c:pt idx="14">
                  <c:v>#N/A</c:v>
                </c:pt>
              </c:numCache>
            </c:numRef>
          </c:val>
          <c:smooth val="0"/>
          <c:extLst>
            <c:ext xmlns:c16="http://schemas.microsoft.com/office/drawing/2014/chart" uri="{C3380CC4-5D6E-409C-BE32-E72D297353CC}">
              <c16:uniqueId val="{00000008-9345-4959-BC47-B480DAB3E649}"/>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119957</c:v>
                </c:pt>
                <c:pt idx="5">
                  <c:v>122211</c:v>
                </c:pt>
                <c:pt idx="8">
                  <c:v>121577</c:v>
                </c:pt>
                <c:pt idx="11">
                  <c:v>119199</c:v>
                </c:pt>
                <c:pt idx="14">
                  <c:v>114923</c:v>
                </c:pt>
              </c:numCache>
            </c:numRef>
          </c:val>
          <c:extLst>
            <c:ext xmlns:c16="http://schemas.microsoft.com/office/drawing/2014/chart" uri="{C3380CC4-5D6E-409C-BE32-E72D297353CC}">
              <c16:uniqueId val="{00000000-D8FE-4F98-ADEC-DA4728C07E72}"/>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28418</c:v>
                </c:pt>
                <c:pt idx="5">
                  <c:v>30679</c:v>
                </c:pt>
                <c:pt idx="8">
                  <c:v>28472</c:v>
                </c:pt>
                <c:pt idx="11">
                  <c:v>28183</c:v>
                </c:pt>
                <c:pt idx="14">
                  <c:v>27947</c:v>
                </c:pt>
              </c:numCache>
            </c:numRef>
          </c:val>
          <c:extLst>
            <c:ext xmlns:c16="http://schemas.microsoft.com/office/drawing/2014/chart" uri="{C3380CC4-5D6E-409C-BE32-E72D297353CC}">
              <c16:uniqueId val="{00000001-D8FE-4F98-ADEC-DA4728C07E72}"/>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5466</c:v>
                </c:pt>
                <c:pt idx="5">
                  <c:v>7115</c:v>
                </c:pt>
                <c:pt idx="8">
                  <c:v>11118</c:v>
                </c:pt>
                <c:pt idx="11">
                  <c:v>10396</c:v>
                </c:pt>
                <c:pt idx="14">
                  <c:v>12995</c:v>
                </c:pt>
              </c:numCache>
            </c:numRef>
          </c:val>
          <c:extLst>
            <c:ext xmlns:c16="http://schemas.microsoft.com/office/drawing/2014/chart" uri="{C3380CC4-5D6E-409C-BE32-E72D297353CC}">
              <c16:uniqueId val="{00000002-D8FE-4F98-ADEC-DA4728C07E72}"/>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D8FE-4F98-ADEC-DA4728C07E72}"/>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D8FE-4F98-ADEC-DA4728C07E72}"/>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8FE-4F98-ADEC-DA4728C07E72}"/>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18053</c:v>
                </c:pt>
                <c:pt idx="3">
                  <c:v>17108</c:v>
                </c:pt>
                <c:pt idx="6">
                  <c:v>16886</c:v>
                </c:pt>
                <c:pt idx="9">
                  <c:v>16207</c:v>
                </c:pt>
                <c:pt idx="12">
                  <c:v>16842</c:v>
                </c:pt>
              </c:numCache>
            </c:numRef>
          </c:val>
          <c:extLst>
            <c:ext xmlns:c16="http://schemas.microsoft.com/office/drawing/2014/chart" uri="{C3380CC4-5D6E-409C-BE32-E72D297353CC}">
              <c16:uniqueId val="{00000006-D8FE-4F98-ADEC-DA4728C07E72}"/>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D8FE-4F98-ADEC-DA4728C07E72}"/>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28990</c:v>
                </c:pt>
                <c:pt idx="3">
                  <c:v>24477</c:v>
                </c:pt>
                <c:pt idx="6">
                  <c:v>19728</c:v>
                </c:pt>
                <c:pt idx="9">
                  <c:v>16738</c:v>
                </c:pt>
                <c:pt idx="12">
                  <c:v>14930</c:v>
                </c:pt>
              </c:numCache>
            </c:numRef>
          </c:val>
          <c:extLst>
            <c:ext xmlns:c16="http://schemas.microsoft.com/office/drawing/2014/chart" uri="{C3380CC4-5D6E-409C-BE32-E72D297353CC}">
              <c16:uniqueId val="{00000008-D8FE-4F98-ADEC-DA4728C07E72}"/>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14</c:v>
                </c:pt>
                <c:pt idx="3">
                  <c:v>11</c:v>
                </c:pt>
                <c:pt idx="6">
                  <c:v>8</c:v>
                </c:pt>
                <c:pt idx="9">
                  <c:v>5</c:v>
                </c:pt>
                <c:pt idx="12">
                  <c:v>2</c:v>
                </c:pt>
              </c:numCache>
            </c:numRef>
          </c:val>
          <c:extLst>
            <c:ext xmlns:c16="http://schemas.microsoft.com/office/drawing/2014/chart" uri="{C3380CC4-5D6E-409C-BE32-E72D297353CC}">
              <c16:uniqueId val="{00000009-D8FE-4F98-ADEC-DA4728C07E72}"/>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198626</c:v>
                </c:pt>
                <c:pt idx="3">
                  <c:v>201045</c:v>
                </c:pt>
                <c:pt idx="6">
                  <c:v>200230</c:v>
                </c:pt>
                <c:pt idx="9">
                  <c:v>189587</c:v>
                </c:pt>
                <c:pt idx="12">
                  <c:v>183737</c:v>
                </c:pt>
              </c:numCache>
            </c:numRef>
          </c:val>
          <c:extLst>
            <c:ext xmlns:c16="http://schemas.microsoft.com/office/drawing/2014/chart" uri="{C3380CC4-5D6E-409C-BE32-E72D297353CC}">
              <c16:uniqueId val="{0000000A-D8FE-4F98-ADEC-DA4728C07E72}"/>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91841</c:v>
                </c:pt>
                <c:pt idx="2">
                  <c:v>#N/A</c:v>
                </c:pt>
                <c:pt idx="3">
                  <c:v>#N/A</c:v>
                </c:pt>
                <c:pt idx="4">
                  <c:v>82636</c:v>
                </c:pt>
                <c:pt idx="5">
                  <c:v>#N/A</c:v>
                </c:pt>
                <c:pt idx="6">
                  <c:v>#N/A</c:v>
                </c:pt>
                <c:pt idx="7">
                  <c:v>75687</c:v>
                </c:pt>
                <c:pt idx="8">
                  <c:v>#N/A</c:v>
                </c:pt>
                <c:pt idx="9">
                  <c:v>#N/A</c:v>
                </c:pt>
                <c:pt idx="10">
                  <c:v>64758</c:v>
                </c:pt>
                <c:pt idx="11">
                  <c:v>#N/A</c:v>
                </c:pt>
                <c:pt idx="12">
                  <c:v>#N/A</c:v>
                </c:pt>
                <c:pt idx="13">
                  <c:v>59645</c:v>
                </c:pt>
                <c:pt idx="14">
                  <c:v>#N/A</c:v>
                </c:pt>
              </c:numCache>
            </c:numRef>
          </c:val>
          <c:smooth val="0"/>
          <c:extLst>
            <c:ext xmlns:c16="http://schemas.microsoft.com/office/drawing/2014/chart" uri="{C3380CC4-5D6E-409C-BE32-E72D297353CC}">
              <c16:uniqueId val="{0000000B-D8FE-4F98-ADEC-DA4728C07E72}"/>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3641</c:v>
                </c:pt>
                <c:pt idx="1">
                  <c:v>2841</c:v>
                </c:pt>
                <c:pt idx="2">
                  <c:v>5041</c:v>
                </c:pt>
              </c:numCache>
            </c:numRef>
          </c:val>
          <c:extLst>
            <c:ext xmlns:c16="http://schemas.microsoft.com/office/drawing/2014/chart" uri="{C3380CC4-5D6E-409C-BE32-E72D297353CC}">
              <c16:uniqueId val="{00000000-0B79-40B0-84C5-822C9EFEEEB9}"/>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2234</c:v>
                </c:pt>
                <c:pt idx="1">
                  <c:v>1703</c:v>
                </c:pt>
                <c:pt idx="2">
                  <c:v>1724</c:v>
                </c:pt>
              </c:numCache>
            </c:numRef>
          </c:val>
          <c:extLst>
            <c:ext xmlns:c16="http://schemas.microsoft.com/office/drawing/2014/chart" uri="{C3380CC4-5D6E-409C-BE32-E72D297353CC}">
              <c16:uniqueId val="{00000001-0B79-40B0-84C5-822C9EFEEEB9}"/>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6243</c:v>
                </c:pt>
                <c:pt idx="1">
                  <c:v>6452</c:v>
                </c:pt>
                <c:pt idx="2">
                  <c:v>6411</c:v>
                </c:pt>
              </c:numCache>
            </c:numRef>
          </c:val>
          <c:extLst>
            <c:ext xmlns:c16="http://schemas.microsoft.com/office/drawing/2014/chart" uri="{C3380CC4-5D6E-409C-BE32-E72D297353CC}">
              <c16:uniqueId val="{00000002-0B79-40B0-84C5-822C9EFEEEB9}"/>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奈良県奈良市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実質公債費比率については、単年度では</a:t>
          </a:r>
          <a:r>
            <a:rPr kumimoji="1" lang="en-US" altLang="ja-JP" sz="1400">
              <a:latin typeface="ＭＳ ゴシック" pitchFamily="49" charset="-128"/>
              <a:ea typeface="ＭＳ ゴシック" pitchFamily="49" charset="-128"/>
            </a:rPr>
            <a:t>10.2</a:t>
          </a:r>
          <a:r>
            <a:rPr kumimoji="1" lang="ja-JP" altLang="en-US" sz="1400">
              <a:latin typeface="ＭＳ ゴシック" pitchFamily="49" charset="-128"/>
              <a:ea typeface="ＭＳ ゴシック" pitchFamily="49" charset="-128"/>
            </a:rPr>
            <a:t>％と前年度比</a:t>
          </a:r>
          <a:r>
            <a:rPr kumimoji="1" lang="en-US" altLang="ja-JP" sz="1400">
              <a:latin typeface="ＭＳ ゴシック" pitchFamily="49" charset="-128"/>
              <a:ea typeface="ＭＳ ゴシック" pitchFamily="49" charset="-128"/>
            </a:rPr>
            <a:t>0.7</a:t>
          </a:r>
          <a:r>
            <a:rPr kumimoji="1" lang="ja-JP" altLang="en-US" sz="1400">
              <a:latin typeface="ＭＳ ゴシック" pitchFamily="49" charset="-128"/>
              <a:ea typeface="ＭＳ ゴシック" pitchFamily="49" charset="-128"/>
            </a:rPr>
            <a:t>ポイント悪化し、</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カ年平均でも</a:t>
          </a:r>
          <a:r>
            <a:rPr kumimoji="1" lang="en-US" altLang="ja-JP" sz="1400">
              <a:latin typeface="ＭＳ ゴシック" pitchFamily="49" charset="-128"/>
              <a:ea typeface="ＭＳ ゴシック" pitchFamily="49" charset="-128"/>
            </a:rPr>
            <a:t>9.8</a:t>
          </a:r>
          <a:r>
            <a:rPr kumimoji="1" lang="ja-JP" altLang="en-US" sz="1400">
              <a:latin typeface="ＭＳ ゴシック" pitchFamily="49" charset="-128"/>
              <a:ea typeface="ＭＳ ゴシック" pitchFamily="49" charset="-128"/>
            </a:rPr>
            <a:t>％と前年度比</a:t>
          </a:r>
          <a:r>
            <a:rPr kumimoji="1" lang="en-US" altLang="ja-JP" sz="1400">
              <a:latin typeface="ＭＳ ゴシック" pitchFamily="49" charset="-128"/>
              <a:ea typeface="ＭＳ ゴシック" pitchFamily="49" charset="-128"/>
            </a:rPr>
            <a:t>0.3</a:t>
          </a:r>
          <a:r>
            <a:rPr kumimoji="1" lang="ja-JP" altLang="en-US" sz="1400">
              <a:latin typeface="ＭＳ ゴシック" pitchFamily="49" charset="-128"/>
              <a:ea typeface="ＭＳ ゴシック" pitchFamily="49" charset="-128"/>
            </a:rPr>
            <a:t>ポイント悪化した。</a:t>
          </a:r>
        </a:p>
        <a:p>
          <a:r>
            <a:rPr kumimoji="1" lang="ja-JP" altLang="en-US" sz="1400">
              <a:latin typeface="ＭＳ ゴシック" pitchFamily="49" charset="-128"/>
              <a:ea typeface="ＭＳ ゴシック" pitchFamily="49" charset="-128"/>
            </a:rPr>
            <a:t>　単年度の比率が悪化した主な要因として、分子となる地方債の元利償還金が臨時財政対策債の償還額の増加により増額となったことが挙げられる。　</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減債基金のうち、実質公債費比率の算定に用いる満期一括償還地方債の償還のために積み立てたものはない。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奈良県奈良市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将来負担比率については、</a:t>
          </a:r>
          <a:r>
            <a:rPr kumimoji="1" lang="en-US" altLang="ja-JP" sz="1400">
              <a:latin typeface="ＭＳ ゴシック" pitchFamily="49" charset="-128"/>
              <a:ea typeface="ＭＳ ゴシック" pitchFamily="49" charset="-128"/>
            </a:rPr>
            <a:t>81.7</a:t>
          </a:r>
          <a:r>
            <a:rPr kumimoji="1" lang="ja-JP" altLang="en-US" sz="1400">
              <a:latin typeface="ＭＳ ゴシック" pitchFamily="49" charset="-128"/>
              <a:ea typeface="ＭＳ ゴシック" pitchFamily="49" charset="-128"/>
            </a:rPr>
            <a:t>％となり、前年度比</a:t>
          </a:r>
          <a:r>
            <a:rPr kumimoji="1" lang="en-US" altLang="ja-JP" sz="1400">
              <a:latin typeface="ＭＳ ゴシック" pitchFamily="49" charset="-128"/>
              <a:ea typeface="ＭＳ ゴシック" pitchFamily="49" charset="-128"/>
            </a:rPr>
            <a:t>8.3</a:t>
          </a:r>
          <a:r>
            <a:rPr kumimoji="1" lang="ja-JP" altLang="en-US" sz="1400">
              <a:latin typeface="ＭＳ ゴシック" pitchFamily="49" charset="-128"/>
              <a:ea typeface="ＭＳ ゴシック" pitchFamily="49" charset="-128"/>
            </a:rPr>
            <a:t>ポイントの改善となった。</a:t>
          </a:r>
        </a:p>
        <a:p>
          <a:r>
            <a:rPr kumimoji="1" lang="ja-JP" altLang="en-US" sz="1400">
              <a:latin typeface="ＭＳ ゴシック" pitchFamily="49" charset="-128"/>
              <a:ea typeface="ＭＳ ゴシック" pitchFamily="49" charset="-128"/>
            </a:rPr>
            <a:t>　主な要因としては、地方債新規発行額が元金償還額を下回ったことで地方債現在高が減少したこと、公営企業債等繰入見込額が減少したことが挙げられる。</a:t>
          </a:r>
        </a:p>
        <a:p>
          <a:r>
            <a:rPr kumimoji="1" lang="ja-JP" altLang="en-US" sz="1400">
              <a:latin typeface="ＭＳ ゴシック" pitchFamily="49" charset="-128"/>
              <a:ea typeface="ＭＳ ゴシック" pitchFamily="49" charset="-128"/>
            </a:rPr>
            <a:t>　また、将来負担額から控除される充当可能基金が財政調整基金残高の増加に伴い増額となったが、基準財政需要額算入見込額が減少したことで充当可能財源等全体では減少となった。</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奈良県奈良市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令和５年度末の基金残高は、普通会計で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13,175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財政調整基金において前年度からの歳計剰余金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百万円を積み立てたこと等により、基金全体では前年度と比較し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2,180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百万円の増加となった。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事業の精査、効率的な執行に努めるとともに、財政健全化に向けた取り組みをさらに進め、各基金の使途や目的に十分に活用できるよう、基金の確保に努める。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・地域振興基金：市民の連帯強化や地域振興等に要する経費の財源とすることを使途としている。</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・地元公共事業積立基金：財産区財産であった財産を処分することに伴い発生する金銭を当該財産区住民の福祉を増進する目的をもって行う公共事業の資金とすることを使途としている。</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・心のふるさと応援基金：市民等からの寄附金を財源として、文化財の保存及び活用、観光の振興並びに奈良の魅力を高め、その発展に寄与する事業を使途としている。</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・教育振興基金：市民等からの寄附金を財源として、教育振興を目的とする事業を使途としている。</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・まち・ひと・しごと創生基金：地域再生法の規定に基づくまち・ひと・しごと創生寄附活用事業を使途としている。</a:t>
          </a: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・地域振興基金：新市建設計画に基づく地域振興事業に</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322</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百万円取り崩して充当したことから</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322</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百万円の減少となっている。</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・地元公共事業積立基金：利子収入</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百万円を積み立て、また地元公共事業に</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47</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百万円取り崩して充当したことから</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46</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百万円の減少となっている。</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・心のふるさと応援基金：市民からの寄附金</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588</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百万円を積み立て、文化財の保存及び活用事業等に</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300</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百万円取り崩して充当したことから</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288</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百万円の増加となっている。</a:t>
          </a:r>
          <a:b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b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・教育振興基金：利子収入</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百万円を積み立てたことから</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百万円の増加となっている。</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・まち・ひと・しごと創生基金：新たに基金を設置し寄附金</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53</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百万円を積み立てた。</a:t>
          </a: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心のふるさと応援基金については、市民からの寄附金を幅広く活用できるよう対象事業の拡充に努め、より市民のニーズに合った事業に充当できるよう図っていく。</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その他の基金についても、特定の財政支出に備えるため一定額を確保していく。</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令和５年度末の基金残高は、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5,041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百万円となっており、前年度から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百万円の増加となっている。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前年度からの歳計剰余金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百万円を積み立てたことが要因である。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事業の精査、効率的な執行に努めるとともに、財政健全化に向けた取組をさらに進め、災害の対応や備え等のために、類似団体に比べて残高の少ない基金の確保に努める。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令和５年度末の基金残高は、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1,724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百万円となっており、前年度から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百万円の増加となっている。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市債の元金償還のため、基金から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百万円取り崩したが、国の補正予算に伴い、将来の臨時財政対策債の償還のため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423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百万円を積み立てたことが増加の要因である。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今後も元金償還に大きな負担が見込まれるため、財政調整基金とともに減債基金についても残高の確保に努める。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奈良県奈良市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349,385
344,664
276.94
155,802,904
151,032,697
3,760,956
82,177,434
183,434,260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9.8
81.7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前年度と比較し、基準財政収入額、基準財政需要額ともに増加したが、基準財政収入額の伸びが基準財政需要額の伸びを下回ったため、単年度、３カ年平均ともに減少となった。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近年低下傾向（令和３年度から３年連続して</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低下）であり、類似団体平均との差も拡大しているため、財源確保の取組を強化し、また税収入の増加につながるよう戦略的に本市の経済基盤を強化しつつ、人事管理の適正化等による簡素で効率的な行政運営、公債費の縮減等、財政規律の一層の強化により、財政基盤の安定化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54428</xdr:rowOff>
    </xdr:from>
    <xdr:to>
      <xdr:col>23</xdr:col>
      <xdr:colOff>133350</xdr:colOff>
      <xdr:row>44</xdr:row>
      <xdr:rowOff>165100</xdr:rowOff>
    </xdr:to>
    <xdr:cxnSp macro="">
      <xdr:nvCxnSpPr>
        <xdr:cNvPr id="66" name="直線コネクタ 65"/>
        <xdr:cNvCxnSpPr/>
      </xdr:nvCxnSpPr>
      <xdr:spPr>
        <a:xfrm flipV="1">
          <a:off x="4953000" y="6226628"/>
          <a:ext cx="0" cy="14822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7" name="財政力最小値テキスト"/>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8" name="直線コネクタ 67"/>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140805</xdr:rowOff>
    </xdr:from>
    <xdr:ext cx="762000" cy="259045"/>
    <xdr:sp macro="" textlink="">
      <xdr:nvSpPr>
        <xdr:cNvPr id="69" name="財政力最大値テキスト"/>
        <xdr:cNvSpPr txBox="1"/>
      </xdr:nvSpPr>
      <xdr:spPr>
        <a:xfrm>
          <a:off x="5041900" y="597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54428</xdr:rowOff>
    </xdr:from>
    <xdr:to>
      <xdr:col>24</xdr:col>
      <xdr:colOff>12700</xdr:colOff>
      <xdr:row>36</xdr:row>
      <xdr:rowOff>54428</xdr:rowOff>
    </xdr:to>
    <xdr:cxnSp macro="">
      <xdr:nvCxnSpPr>
        <xdr:cNvPr id="70" name="直線コネクタ 69"/>
        <xdr:cNvCxnSpPr/>
      </xdr:nvCxnSpPr>
      <xdr:spPr>
        <a:xfrm>
          <a:off x="4864100" y="6226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77107</xdr:rowOff>
    </xdr:from>
    <xdr:to>
      <xdr:col>23</xdr:col>
      <xdr:colOff>133350</xdr:colOff>
      <xdr:row>42</xdr:row>
      <xdr:rowOff>128815</xdr:rowOff>
    </xdr:to>
    <xdr:cxnSp macro="">
      <xdr:nvCxnSpPr>
        <xdr:cNvPr id="71" name="直線コネクタ 70"/>
        <xdr:cNvCxnSpPr/>
      </xdr:nvCxnSpPr>
      <xdr:spPr>
        <a:xfrm>
          <a:off x="4114800" y="7278007"/>
          <a:ext cx="838200" cy="51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162577</xdr:rowOff>
    </xdr:from>
    <xdr:ext cx="762000" cy="259045"/>
    <xdr:sp macro="" textlink="">
      <xdr:nvSpPr>
        <xdr:cNvPr id="72" name="財政力平均値テキスト"/>
        <xdr:cNvSpPr txBox="1"/>
      </xdr:nvSpPr>
      <xdr:spPr>
        <a:xfrm>
          <a:off x="5041900" y="7020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146050</xdr:rowOff>
    </xdr:from>
    <xdr:to>
      <xdr:col>23</xdr:col>
      <xdr:colOff>184150</xdr:colOff>
      <xdr:row>42</xdr:row>
      <xdr:rowOff>76200</xdr:rowOff>
    </xdr:to>
    <xdr:sp macro="" textlink="">
      <xdr:nvSpPr>
        <xdr:cNvPr id="73" name="フローチャート: 判断 72"/>
        <xdr:cNvSpPr/>
      </xdr:nvSpPr>
      <xdr:spPr>
        <a:xfrm>
          <a:off x="49022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42635</xdr:rowOff>
    </xdr:from>
    <xdr:to>
      <xdr:col>19</xdr:col>
      <xdr:colOff>133350</xdr:colOff>
      <xdr:row>42</xdr:row>
      <xdr:rowOff>77107</xdr:rowOff>
    </xdr:to>
    <xdr:cxnSp macro="">
      <xdr:nvCxnSpPr>
        <xdr:cNvPr id="74" name="直線コネクタ 73"/>
        <xdr:cNvCxnSpPr/>
      </xdr:nvCxnSpPr>
      <xdr:spPr>
        <a:xfrm>
          <a:off x="3225800" y="7243535"/>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111578</xdr:rowOff>
    </xdr:from>
    <xdr:to>
      <xdr:col>19</xdr:col>
      <xdr:colOff>184150</xdr:colOff>
      <xdr:row>42</xdr:row>
      <xdr:rowOff>41728</xdr:rowOff>
    </xdr:to>
    <xdr:sp macro="" textlink="">
      <xdr:nvSpPr>
        <xdr:cNvPr id="75" name="フローチャート: 判断 74"/>
        <xdr:cNvSpPr/>
      </xdr:nvSpPr>
      <xdr:spPr>
        <a:xfrm>
          <a:off x="4064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51905</xdr:rowOff>
    </xdr:from>
    <xdr:ext cx="736600" cy="259045"/>
    <xdr:sp macro="" textlink="">
      <xdr:nvSpPr>
        <xdr:cNvPr id="76" name="テキスト ボックス 75"/>
        <xdr:cNvSpPr txBox="1"/>
      </xdr:nvSpPr>
      <xdr:spPr>
        <a:xfrm>
          <a:off x="3733800" y="6909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8165</xdr:rowOff>
    </xdr:from>
    <xdr:to>
      <xdr:col>15</xdr:col>
      <xdr:colOff>82550</xdr:colOff>
      <xdr:row>42</xdr:row>
      <xdr:rowOff>42635</xdr:rowOff>
    </xdr:to>
    <xdr:cxnSp macro="">
      <xdr:nvCxnSpPr>
        <xdr:cNvPr id="77" name="直線コネクタ 76"/>
        <xdr:cNvCxnSpPr/>
      </xdr:nvCxnSpPr>
      <xdr:spPr>
        <a:xfrm>
          <a:off x="2336800" y="7209065"/>
          <a:ext cx="889000" cy="34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111578</xdr:rowOff>
    </xdr:from>
    <xdr:to>
      <xdr:col>15</xdr:col>
      <xdr:colOff>133350</xdr:colOff>
      <xdr:row>42</xdr:row>
      <xdr:rowOff>41728</xdr:rowOff>
    </xdr:to>
    <xdr:sp macro="" textlink="">
      <xdr:nvSpPr>
        <xdr:cNvPr id="78" name="フローチャート: 判断 77"/>
        <xdr:cNvSpPr/>
      </xdr:nvSpPr>
      <xdr:spPr>
        <a:xfrm>
          <a:off x="3175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51905</xdr:rowOff>
    </xdr:from>
    <xdr:ext cx="762000" cy="259045"/>
    <xdr:sp macro="" textlink="">
      <xdr:nvSpPr>
        <xdr:cNvPr id="79" name="テキスト ボックス 78"/>
        <xdr:cNvSpPr txBox="1"/>
      </xdr:nvSpPr>
      <xdr:spPr>
        <a:xfrm>
          <a:off x="2844800" y="6909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8165</xdr:rowOff>
    </xdr:from>
    <xdr:to>
      <xdr:col>11</xdr:col>
      <xdr:colOff>31750</xdr:colOff>
      <xdr:row>42</xdr:row>
      <xdr:rowOff>8165</xdr:rowOff>
    </xdr:to>
    <xdr:cxnSp macro="">
      <xdr:nvCxnSpPr>
        <xdr:cNvPr id="80" name="直線コネクタ 79"/>
        <xdr:cNvCxnSpPr/>
      </xdr:nvCxnSpPr>
      <xdr:spPr>
        <a:xfrm>
          <a:off x="1447800" y="720906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77107</xdr:rowOff>
    </xdr:from>
    <xdr:to>
      <xdr:col>11</xdr:col>
      <xdr:colOff>82550</xdr:colOff>
      <xdr:row>42</xdr:row>
      <xdr:rowOff>7257</xdr:rowOff>
    </xdr:to>
    <xdr:sp macro="" textlink="">
      <xdr:nvSpPr>
        <xdr:cNvPr id="81" name="フローチャート: 判断 80"/>
        <xdr:cNvSpPr/>
      </xdr:nvSpPr>
      <xdr:spPr>
        <a:xfrm>
          <a:off x="2286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17434</xdr:rowOff>
    </xdr:from>
    <xdr:ext cx="762000" cy="259045"/>
    <xdr:sp macro="" textlink="">
      <xdr:nvSpPr>
        <xdr:cNvPr id="82" name="テキスト ボックス 81"/>
        <xdr:cNvSpPr txBox="1"/>
      </xdr:nvSpPr>
      <xdr:spPr>
        <a:xfrm>
          <a:off x="1955800" y="687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77107</xdr:rowOff>
    </xdr:from>
    <xdr:to>
      <xdr:col>7</xdr:col>
      <xdr:colOff>31750</xdr:colOff>
      <xdr:row>42</xdr:row>
      <xdr:rowOff>7257</xdr:rowOff>
    </xdr:to>
    <xdr:sp macro="" textlink="">
      <xdr:nvSpPr>
        <xdr:cNvPr id="83" name="フローチャート: 判断 82"/>
        <xdr:cNvSpPr/>
      </xdr:nvSpPr>
      <xdr:spPr>
        <a:xfrm>
          <a:off x="1397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17434</xdr:rowOff>
    </xdr:from>
    <xdr:ext cx="762000" cy="259045"/>
    <xdr:sp macro="" textlink="">
      <xdr:nvSpPr>
        <xdr:cNvPr id="84" name="テキスト ボックス 83"/>
        <xdr:cNvSpPr txBox="1"/>
      </xdr:nvSpPr>
      <xdr:spPr>
        <a:xfrm>
          <a:off x="1066800" y="687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78015</xdr:rowOff>
    </xdr:from>
    <xdr:to>
      <xdr:col>23</xdr:col>
      <xdr:colOff>184150</xdr:colOff>
      <xdr:row>43</xdr:row>
      <xdr:rowOff>8165</xdr:rowOff>
    </xdr:to>
    <xdr:sp macro="" textlink="">
      <xdr:nvSpPr>
        <xdr:cNvPr id="90" name="楕円 89"/>
        <xdr:cNvSpPr/>
      </xdr:nvSpPr>
      <xdr:spPr>
        <a:xfrm>
          <a:off x="4902200" y="7278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50092</xdr:rowOff>
    </xdr:from>
    <xdr:ext cx="762000" cy="259045"/>
    <xdr:sp macro="" textlink="">
      <xdr:nvSpPr>
        <xdr:cNvPr id="91" name="財政力該当値テキスト"/>
        <xdr:cNvSpPr txBox="1"/>
      </xdr:nvSpPr>
      <xdr:spPr>
        <a:xfrm>
          <a:off x="5041900" y="725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26307</xdr:rowOff>
    </xdr:from>
    <xdr:to>
      <xdr:col>19</xdr:col>
      <xdr:colOff>184150</xdr:colOff>
      <xdr:row>42</xdr:row>
      <xdr:rowOff>127907</xdr:rowOff>
    </xdr:to>
    <xdr:sp macro="" textlink="">
      <xdr:nvSpPr>
        <xdr:cNvPr id="92" name="楕円 91"/>
        <xdr:cNvSpPr/>
      </xdr:nvSpPr>
      <xdr:spPr>
        <a:xfrm>
          <a:off x="4064000" y="7227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112684</xdr:rowOff>
    </xdr:from>
    <xdr:ext cx="736600" cy="259045"/>
    <xdr:sp macro="" textlink="">
      <xdr:nvSpPr>
        <xdr:cNvPr id="93" name="テキスト ボックス 92"/>
        <xdr:cNvSpPr txBox="1"/>
      </xdr:nvSpPr>
      <xdr:spPr>
        <a:xfrm>
          <a:off x="3733800" y="73135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163285</xdr:rowOff>
    </xdr:from>
    <xdr:to>
      <xdr:col>15</xdr:col>
      <xdr:colOff>133350</xdr:colOff>
      <xdr:row>42</xdr:row>
      <xdr:rowOff>93435</xdr:rowOff>
    </xdr:to>
    <xdr:sp macro="" textlink="">
      <xdr:nvSpPr>
        <xdr:cNvPr id="94" name="楕円 93"/>
        <xdr:cNvSpPr/>
      </xdr:nvSpPr>
      <xdr:spPr>
        <a:xfrm>
          <a:off x="3175000" y="7192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78212</xdr:rowOff>
    </xdr:from>
    <xdr:ext cx="762000" cy="259045"/>
    <xdr:sp macro="" textlink="">
      <xdr:nvSpPr>
        <xdr:cNvPr id="95" name="テキスト ボックス 94"/>
        <xdr:cNvSpPr txBox="1"/>
      </xdr:nvSpPr>
      <xdr:spPr>
        <a:xfrm>
          <a:off x="2844800" y="7279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128815</xdr:rowOff>
    </xdr:from>
    <xdr:to>
      <xdr:col>11</xdr:col>
      <xdr:colOff>82550</xdr:colOff>
      <xdr:row>42</xdr:row>
      <xdr:rowOff>58965</xdr:rowOff>
    </xdr:to>
    <xdr:sp macro="" textlink="">
      <xdr:nvSpPr>
        <xdr:cNvPr id="96" name="楕円 95"/>
        <xdr:cNvSpPr/>
      </xdr:nvSpPr>
      <xdr:spPr>
        <a:xfrm>
          <a:off x="2286000" y="7158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43742</xdr:rowOff>
    </xdr:from>
    <xdr:ext cx="762000" cy="259045"/>
    <xdr:sp macro="" textlink="">
      <xdr:nvSpPr>
        <xdr:cNvPr id="97" name="テキスト ボックス 96"/>
        <xdr:cNvSpPr txBox="1"/>
      </xdr:nvSpPr>
      <xdr:spPr>
        <a:xfrm>
          <a:off x="1955800" y="7244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128815</xdr:rowOff>
    </xdr:from>
    <xdr:to>
      <xdr:col>7</xdr:col>
      <xdr:colOff>31750</xdr:colOff>
      <xdr:row>42</xdr:row>
      <xdr:rowOff>58965</xdr:rowOff>
    </xdr:to>
    <xdr:sp macro="" textlink="">
      <xdr:nvSpPr>
        <xdr:cNvPr id="98" name="楕円 97"/>
        <xdr:cNvSpPr/>
      </xdr:nvSpPr>
      <xdr:spPr>
        <a:xfrm>
          <a:off x="1397000" y="7158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43742</xdr:rowOff>
    </xdr:from>
    <xdr:ext cx="762000" cy="259045"/>
    <xdr:sp macro="" textlink="">
      <xdr:nvSpPr>
        <xdr:cNvPr id="99" name="テキスト ボックス 98"/>
        <xdr:cNvSpPr txBox="1"/>
      </xdr:nvSpPr>
      <xdr:spPr>
        <a:xfrm>
          <a:off x="1066800" y="7244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前年度と比較し、臨時財政対策債が減少したものの、固定資産税の増加等により市税が増加したことや普通交付税が増加したことにより分母が増加した。分子においては定年延長による退職手当の減少等により人件費が減少したが、繰出金や公債費の増加等により分子全体としても増加し、比率は前年度と同じ</a:t>
          </a:r>
          <a:r>
            <a:rPr kumimoji="1" lang="en-US" altLang="ja-JP" sz="1100">
              <a:latin typeface="ＭＳ Ｐゴシック" panose="020B0600070205080204" pitchFamily="50" charset="-128"/>
              <a:ea typeface="ＭＳ Ｐゴシック" panose="020B0600070205080204" pitchFamily="50" charset="-128"/>
            </a:rPr>
            <a:t>96.9</a:t>
          </a:r>
          <a:r>
            <a:rPr kumimoji="1" lang="ja-JP" altLang="en-US" sz="1100">
              <a:latin typeface="ＭＳ Ｐゴシック" panose="020B0600070205080204" pitchFamily="50" charset="-128"/>
              <a:ea typeface="ＭＳ Ｐゴシック" panose="020B0600070205080204" pitchFamily="50" charset="-128"/>
            </a:rPr>
            <a:t>％となった。</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類似団体平均と比較して、差は縮まったが依然として高い水準であるため、歳入においては企業誘致や定住促進により税収の確保に努め、歳出においては、人事管理の適正化に取り組むことにより人件費の抑制に努め、市債発行の抑制による公債費の縮減等、義務的経費の縮減に引き続き取り組む。</a:t>
          </a:r>
        </a:p>
      </xdr:txBody>
    </xdr:sp>
    <xdr:clientData/>
  </xdr:twoCellAnchor>
  <xdr:oneCellAnchor>
    <xdr:from>
      <xdr:col>3</xdr:col>
      <xdr:colOff>95250</xdr:colOff>
      <xdr:row>54</xdr:row>
      <xdr:rowOff>139700</xdr:rowOff>
    </xdr:from>
    <xdr:ext cx="298543" cy="225703"/>
    <xdr:sp macro="" textlink="">
      <xdr:nvSpPr>
        <xdr:cNvPr id="113" name="テキスト ボックス 112"/>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6" name="直線コネクタ 115"/>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7" name="テキスト ボックス 116"/>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8" name="直線コネクタ 117"/>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9" name="テキスト ボックス 118"/>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20" name="直線コネクタ 119"/>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1" name="テキスト ボックス 120"/>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2" name="直線コネクタ 121"/>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3" name="テキスト ボックス 122"/>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30226</xdr:rowOff>
    </xdr:from>
    <xdr:to>
      <xdr:col>23</xdr:col>
      <xdr:colOff>133350</xdr:colOff>
      <xdr:row>67</xdr:row>
      <xdr:rowOff>60706</xdr:rowOff>
    </xdr:to>
    <xdr:cxnSp macro="">
      <xdr:nvCxnSpPr>
        <xdr:cNvPr id="127" name="直線コネクタ 126"/>
        <xdr:cNvCxnSpPr/>
      </xdr:nvCxnSpPr>
      <xdr:spPr>
        <a:xfrm flipV="1">
          <a:off x="4953000" y="10317226"/>
          <a:ext cx="0" cy="12306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32783</xdr:rowOff>
    </xdr:from>
    <xdr:ext cx="762000" cy="259045"/>
    <xdr:sp macro="" textlink="">
      <xdr:nvSpPr>
        <xdr:cNvPr id="128" name="財政構造の弾力性最小値テキスト"/>
        <xdr:cNvSpPr txBox="1"/>
      </xdr:nvSpPr>
      <xdr:spPr>
        <a:xfrm>
          <a:off x="5041900" y="1151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60706</xdr:rowOff>
    </xdr:from>
    <xdr:to>
      <xdr:col>24</xdr:col>
      <xdr:colOff>12700</xdr:colOff>
      <xdr:row>67</xdr:row>
      <xdr:rowOff>60706</xdr:rowOff>
    </xdr:to>
    <xdr:cxnSp macro="">
      <xdr:nvCxnSpPr>
        <xdr:cNvPr id="129" name="直線コネクタ 128"/>
        <xdr:cNvCxnSpPr/>
      </xdr:nvCxnSpPr>
      <xdr:spPr>
        <a:xfrm>
          <a:off x="4864100" y="11547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116603</xdr:rowOff>
    </xdr:from>
    <xdr:ext cx="762000" cy="259045"/>
    <xdr:sp macro="" textlink="">
      <xdr:nvSpPr>
        <xdr:cNvPr id="130" name="財政構造の弾力性最大値テキスト"/>
        <xdr:cNvSpPr txBox="1"/>
      </xdr:nvSpPr>
      <xdr:spPr>
        <a:xfrm>
          <a:off x="5041900" y="10060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30226</xdr:rowOff>
    </xdr:from>
    <xdr:to>
      <xdr:col>24</xdr:col>
      <xdr:colOff>12700</xdr:colOff>
      <xdr:row>60</xdr:row>
      <xdr:rowOff>30226</xdr:rowOff>
    </xdr:to>
    <xdr:cxnSp macro="">
      <xdr:nvCxnSpPr>
        <xdr:cNvPr id="131" name="直線コネクタ 130"/>
        <xdr:cNvCxnSpPr/>
      </xdr:nvCxnSpPr>
      <xdr:spPr>
        <a:xfrm>
          <a:off x="4864100" y="10317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66</xdr:row>
      <xdr:rowOff>53594</xdr:rowOff>
    </xdr:from>
    <xdr:to>
      <xdr:col>23</xdr:col>
      <xdr:colOff>133350</xdr:colOff>
      <xdr:row>66</xdr:row>
      <xdr:rowOff>53594</xdr:rowOff>
    </xdr:to>
    <xdr:cxnSp macro="">
      <xdr:nvCxnSpPr>
        <xdr:cNvPr id="132" name="直線コネクタ 131"/>
        <xdr:cNvCxnSpPr/>
      </xdr:nvCxnSpPr>
      <xdr:spPr>
        <a:xfrm>
          <a:off x="4114800" y="1136929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2557</xdr:rowOff>
    </xdr:from>
    <xdr:ext cx="762000" cy="259045"/>
    <xdr:sp macro="" textlink="">
      <xdr:nvSpPr>
        <xdr:cNvPr id="133" name="財政構造の弾力性平均値テキスト"/>
        <xdr:cNvSpPr txBox="1"/>
      </xdr:nvSpPr>
      <xdr:spPr>
        <a:xfrm>
          <a:off x="5041900" y="109753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157480</xdr:rowOff>
    </xdr:from>
    <xdr:to>
      <xdr:col>23</xdr:col>
      <xdr:colOff>184150</xdr:colOff>
      <xdr:row>65</xdr:row>
      <xdr:rowOff>87630</xdr:rowOff>
    </xdr:to>
    <xdr:sp macro="" textlink="">
      <xdr:nvSpPr>
        <xdr:cNvPr id="134" name="フローチャート: 判断 133"/>
        <xdr:cNvSpPr/>
      </xdr:nvSpPr>
      <xdr:spPr>
        <a:xfrm>
          <a:off x="4902200" y="1113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116586</xdr:rowOff>
    </xdr:from>
    <xdr:to>
      <xdr:col>19</xdr:col>
      <xdr:colOff>133350</xdr:colOff>
      <xdr:row>66</xdr:row>
      <xdr:rowOff>53594</xdr:rowOff>
    </xdr:to>
    <xdr:cxnSp macro="">
      <xdr:nvCxnSpPr>
        <xdr:cNvPr id="135" name="直線コネクタ 134"/>
        <xdr:cNvCxnSpPr/>
      </xdr:nvCxnSpPr>
      <xdr:spPr>
        <a:xfrm>
          <a:off x="3225800" y="11089386"/>
          <a:ext cx="889000" cy="279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109220</xdr:rowOff>
    </xdr:from>
    <xdr:to>
      <xdr:col>19</xdr:col>
      <xdr:colOff>184150</xdr:colOff>
      <xdr:row>65</xdr:row>
      <xdr:rowOff>39370</xdr:rowOff>
    </xdr:to>
    <xdr:sp macro="" textlink="">
      <xdr:nvSpPr>
        <xdr:cNvPr id="136" name="フローチャート: 判断 135"/>
        <xdr:cNvSpPr/>
      </xdr:nvSpPr>
      <xdr:spPr>
        <a:xfrm>
          <a:off x="4064000" y="1108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49547</xdr:rowOff>
    </xdr:from>
    <xdr:ext cx="736600" cy="259045"/>
    <xdr:sp macro="" textlink="">
      <xdr:nvSpPr>
        <xdr:cNvPr id="137" name="テキスト ボックス 136"/>
        <xdr:cNvSpPr txBox="1"/>
      </xdr:nvSpPr>
      <xdr:spPr>
        <a:xfrm>
          <a:off x="3733800" y="10850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116586</xdr:rowOff>
    </xdr:from>
    <xdr:to>
      <xdr:col>15</xdr:col>
      <xdr:colOff>82550</xdr:colOff>
      <xdr:row>66</xdr:row>
      <xdr:rowOff>77724</xdr:rowOff>
    </xdr:to>
    <xdr:cxnSp macro="">
      <xdr:nvCxnSpPr>
        <xdr:cNvPr id="138" name="直線コネクタ 137"/>
        <xdr:cNvCxnSpPr/>
      </xdr:nvCxnSpPr>
      <xdr:spPr>
        <a:xfrm flipV="1">
          <a:off x="2336800" y="11089386"/>
          <a:ext cx="889000" cy="304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121412</xdr:rowOff>
    </xdr:from>
    <xdr:to>
      <xdr:col>15</xdr:col>
      <xdr:colOff>133350</xdr:colOff>
      <xdr:row>64</xdr:row>
      <xdr:rowOff>51562</xdr:rowOff>
    </xdr:to>
    <xdr:sp macro="" textlink="">
      <xdr:nvSpPr>
        <xdr:cNvPr id="139" name="フローチャート: 判断 138"/>
        <xdr:cNvSpPr/>
      </xdr:nvSpPr>
      <xdr:spPr>
        <a:xfrm>
          <a:off x="3175000" y="1092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61739</xdr:rowOff>
    </xdr:from>
    <xdr:ext cx="762000" cy="259045"/>
    <xdr:sp macro="" textlink="">
      <xdr:nvSpPr>
        <xdr:cNvPr id="140" name="テキスト ボックス 139"/>
        <xdr:cNvSpPr txBox="1"/>
      </xdr:nvSpPr>
      <xdr:spPr>
        <a:xfrm>
          <a:off x="2844800" y="106916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66</xdr:row>
      <xdr:rowOff>77724</xdr:rowOff>
    </xdr:from>
    <xdr:to>
      <xdr:col>11</xdr:col>
      <xdr:colOff>31750</xdr:colOff>
      <xdr:row>67</xdr:row>
      <xdr:rowOff>17272</xdr:rowOff>
    </xdr:to>
    <xdr:cxnSp macro="">
      <xdr:nvCxnSpPr>
        <xdr:cNvPr id="141" name="直線コネクタ 140"/>
        <xdr:cNvCxnSpPr/>
      </xdr:nvCxnSpPr>
      <xdr:spPr>
        <a:xfrm flipV="1">
          <a:off x="1447800" y="11393424"/>
          <a:ext cx="889000" cy="110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143002</xdr:rowOff>
    </xdr:from>
    <xdr:to>
      <xdr:col>11</xdr:col>
      <xdr:colOff>82550</xdr:colOff>
      <xdr:row>65</xdr:row>
      <xdr:rowOff>73152</xdr:rowOff>
    </xdr:to>
    <xdr:sp macro="" textlink="">
      <xdr:nvSpPr>
        <xdr:cNvPr id="142" name="フローチャート: 判断 141"/>
        <xdr:cNvSpPr/>
      </xdr:nvSpPr>
      <xdr:spPr>
        <a:xfrm>
          <a:off x="2286000" y="11115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83329</xdr:rowOff>
    </xdr:from>
    <xdr:ext cx="762000" cy="259045"/>
    <xdr:sp macro="" textlink="">
      <xdr:nvSpPr>
        <xdr:cNvPr id="143" name="テキスト ボックス 142"/>
        <xdr:cNvSpPr txBox="1"/>
      </xdr:nvSpPr>
      <xdr:spPr>
        <a:xfrm>
          <a:off x="1955800" y="108846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147828</xdr:rowOff>
    </xdr:from>
    <xdr:to>
      <xdr:col>7</xdr:col>
      <xdr:colOff>31750</xdr:colOff>
      <xdr:row>65</xdr:row>
      <xdr:rowOff>77978</xdr:rowOff>
    </xdr:to>
    <xdr:sp macro="" textlink="">
      <xdr:nvSpPr>
        <xdr:cNvPr id="144" name="フローチャート: 判断 143"/>
        <xdr:cNvSpPr/>
      </xdr:nvSpPr>
      <xdr:spPr>
        <a:xfrm>
          <a:off x="1397000" y="11120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88155</xdr:rowOff>
    </xdr:from>
    <xdr:ext cx="762000" cy="259045"/>
    <xdr:sp macro="" textlink="">
      <xdr:nvSpPr>
        <xdr:cNvPr id="145" name="テキスト ボックス 144"/>
        <xdr:cNvSpPr txBox="1"/>
      </xdr:nvSpPr>
      <xdr:spPr>
        <a:xfrm>
          <a:off x="1066800" y="10889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66</xdr:row>
      <xdr:rowOff>2794</xdr:rowOff>
    </xdr:from>
    <xdr:to>
      <xdr:col>23</xdr:col>
      <xdr:colOff>184150</xdr:colOff>
      <xdr:row>66</xdr:row>
      <xdr:rowOff>104394</xdr:rowOff>
    </xdr:to>
    <xdr:sp macro="" textlink="">
      <xdr:nvSpPr>
        <xdr:cNvPr id="151" name="楕円 150"/>
        <xdr:cNvSpPr/>
      </xdr:nvSpPr>
      <xdr:spPr>
        <a:xfrm>
          <a:off x="4902200" y="11318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146321</xdr:rowOff>
    </xdr:from>
    <xdr:ext cx="762000" cy="259045"/>
    <xdr:sp macro="" textlink="">
      <xdr:nvSpPr>
        <xdr:cNvPr id="152" name="財政構造の弾力性該当値テキスト"/>
        <xdr:cNvSpPr txBox="1"/>
      </xdr:nvSpPr>
      <xdr:spPr>
        <a:xfrm>
          <a:off x="5041900" y="11290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66</xdr:row>
      <xdr:rowOff>2794</xdr:rowOff>
    </xdr:from>
    <xdr:to>
      <xdr:col>19</xdr:col>
      <xdr:colOff>184150</xdr:colOff>
      <xdr:row>66</xdr:row>
      <xdr:rowOff>104394</xdr:rowOff>
    </xdr:to>
    <xdr:sp macro="" textlink="">
      <xdr:nvSpPr>
        <xdr:cNvPr id="153" name="楕円 152"/>
        <xdr:cNvSpPr/>
      </xdr:nvSpPr>
      <xdr:spPr>
        <a:xfrm>
          <a:off x="4064000" y="11318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89171</xdr:rowOff>
    </xdr:from>
    <xdr:ext cx="736600" cy="259045"/>
    <xdr:sp macro="" textlink="">
      <xdr:nvSpPr>
        <xdr:cNvPr id="154" name="テキスト ボックス 153"/>
        <xdr:cNvSpPr txBox="1"/>
      </xdr:nvSpPr>
      <xdr:spPr>
        <a:xfrm>
          <a:off x="3733800" y="114048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65786</xdr:rowOff>
    </xdr:from>
    <xdr:to>
      <xdr:col>15</xdr:col>
      <xdr:colOff>133350</xdr:colOff>
      <xdr:row>64</xdr:row>
      <xdr:rowOff>167386</xdr:rowOff>
    </xdr:to>
    <xdr:sp macro="" textlink="">
      <xdr:nvSpPr>
        <xdr:cNvPr id="155" name="楕円 154"/>
        <xdr:cNvSpPr/>
      </xdr:nvSpPr>
      <xdr:spPr>
        <a:xfrm>
          <a:off x="3175000" y="11038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152163</xdr:rowOff>
    </xdr:from>
    <xdr:ext cx="762000" cy="259045"/>
    <xdr:sp macro="" textlink="">
      <xdr:nvSpPr>
        <xdr:cNvPr id="156" name="テキスト ボックス 155"/>
        <xdr:cNvSpPr txBox="1"/>
      </xdr:nvSpPr>
      <xdr:spPr>
        <a:xfrm>
          <a:off x="2844800" y="11124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66</xdr:row>
      <xdr:rowOff>26924</xdr:rowOff>
    </xdr:from>
    <xdr:to>
      <xdr:col>11</xdr:col>
      <xdr:colOff>82550</xdr:colOff>
      <xdr:row>66</xdr:row>
      <xdr:rowOff>128524</xdr:rowOff>
    </xdr:to>
    <xdr:sp macro="" textlink="">
      <xdr:nvSpPr>
        <xdr:cNvPr id="157" name="楕円 156"/>
        <xdr:cNvSpPr/>
      </xdr:nvSpPr>
      <xdr:spPr>
        <a:xfrm>
          <a:off x="2286000" y="11342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113301</xdr:rowOff>
    </xdr:from>
    <xdr:ext cx="762000" cy="259045"/>
    <xdr:sp macro="" textlink="">
      <xdr:nvSpPr>
        <xdr:cNvPr id="158" name="テキスト ボックス 157"/>
        <xdr:cNvSpPr txBox="1"/>
      </xdr:nvSpPr>
      <xdr:spPr>
        <a:xfrm>
          <a:off x="1955800" y="11429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66</xdr:row>
      <xdr:rowOff>137922</xdr:rowOff>
    </xdr:from>
    <xdr:to>
      <xdr:col>7</xdr:col>
      <xdr:colOff>31750</xdr:colOff>
      <xdr:row>67</xdr:row>
      <xdr:rowOff>68072</xdr:rowOff>
    </xdr:to>
    <xdr:sp macro="" textlink="">
      <xdr:nvSpPr>
        <xdr:cNvPr id="159" name="楕円 158"/>
        <xdr:cNvSpPr/>
      </xdr:nvSpPr>
      <xdr:spPr>
        <a:xfrm>
          <a:off x="1397000" y="11453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67</xdr:row>
      <xdr:rowOff>52849</xdr:rowOff>
    </xdr:from>
    <xdr:ext cx="762000" cy="259045"/>
    <xdr:sp macro="" textlink="">
      <xdr:nvSpPr>
        <xdr:cNvPr id="160" name="テキスト ボックス 159"/>
        <xdr:cNvSpPr txBox="1"/>
      </xdr:nvSpPr>
      <xdr:spPr>
        <a:xfrm>
          <a:off x="1066800" y="11539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[136,500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較し、定年延長による退職手当の減少等により人件費が減額となり、物件費も新型コロナウイルスワクチン接種経費やプレミアム付商品券発行事業経費などが減額となったため、人口１人当たりの人件費・物件費等の決算額は</a:t>
          </a:r>
          <a:r>
            <a:rPr kumimoji="1" lang="en-US" altLang="ja-JP" sz="1300">
              <a:latin typeface="ＭＳ Ｐゴシック" panose="020B0600070205080204" pitchFamily="50" charset="-128"/>
              <a:ea typeface="ＭＳ Ｐゴシック" panose="020B0600070205080204" pitchFamily="50" charset="-128"/>
            </a:rPr>
            <a:t>2,465</a:t>
          </a:r>
          <a:r>
            <a:rPr kumimoji="1" lang="ja-JP" altLang="en-US" sz="1300">
              <a:latin typeface="ＭＳ Ｐゴシック" panose="020B0600070205080204" pitchFamily="50" charset="-128"/>
              <a:ea typeface="ＭＳ Ｐゴシック" panose="020B0600070205080204" pitchFamily="50" charset="-128"/>
            </a:rPr>
            <a:t>円の減少となった。</a:t>
          </a:r>
        </a:p>
        <a:p>
          <a:r>
            <a:rPr kumimoji="1" lang="ja-JP" altLang="en-US" sz="1300">
              <a:latin typeface="ＭＳ Ｐゴシック" panose="020B0600070205080204" pitchFamily="50" charset="-128"/>
              <a:ea typeface="ＭＳ Ｐゴシック" panose="020B0600070205080204" pitchFamily="50" charset="-128"/>
            </a:rPr>
            <a:t>　類似団体に比べて高い理由として、幼保施設、清掃業務などの直営比率が高いために、人件費を含めた運営経費が類似団体より高いと考えられる。</a:t>
          </a:r>
        </a:p>
        <a:p>
          <a:r>
            <a:rPr kumimoji="1" lang="ja-JP" altLang="en-US" sz="1300">
              <a:latin typeface="ＭＳ Ｐゴシック" panose="020B0600070205080204" pitchFamily="50" charset="-128"/>
              <a:ea typeface="ＭＳ Ｐゴシック" panose="020B0600070205080204" pitchFamily="50" charset="-128"/>
            </a:rPr>
            <a:t>　幼保施設の民間移管の拡大を進めており、引き続きコスト削減に取り組む。</a:t>
          </a:r>
        </a:p>
      </xdr:txBody>
    </xdr:sp>
    <xdr:clientData/>
  </xdr:twoCellAnchor>
  <xdr:oneCellAnchor>
    <xdr:from>
      <xdr:col>3</xdr:col>
      <xdr:colOff>95250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151695</xdr:rowOff>
    </xdr:from>
    <xdr:to>
      <xdr:col>23</xdr:col>
      <xdr:colOff>133350</xdr:colOff>
      <xdr:row>88</xdr:row>
      <xdr:rowOff>38829</xdr:rowOff>
    </xdr:to>
    <xdr:cxnSp macro="">
      <xdr:nvCxnSpPr>
        <xdr:cNvPr id="190" name="直線コネクタ 189"/>
        <xdr:cNvCxnSpPr/>
      </xdr:nvCxnSpPr>
      <xdr:spPr>
        <a:xfrm flipV="1">
          <a:off x="4953000" y="13696245"/>
          <a:ext cx="0" cy="14301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10906</xdr:rowOff>
    </xdr:from>
    <xdr:ext cx="762000" cy="259045"/>
    <xdr:sp macro="" textlink="">
      <xdr:nvSpPr>
        <xdr:cNvPr id="191" name="人件費・物件費等の状況最小値テキスト"/>
        <xdr:cNvSpPr txBox="1"/>
      </xdr:nvSpPr>
      <xdr:spPr>
        <a:xfrm>
          <a:off x="5041900" y="15098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38829</xdr:rowOff>
    </xdr:from>
    <xdr:to>
      <xdr:col>24</xdr:col>
      <xdr:colOff>12700</xdr:colOff>
      <xdr:row>88</xdr:row>
      <xdr:rowOff>38829</xdr:rowOff>
    </xdr:to>
    <xdr:cxnSp macro="">
      <xdr:nvCxnSpPr>
        <xdr:cNvPr id="192" name="直線コネクタ 191"/>
        <xdr:cNvCxnSpPr/>
      </xdr:nvCxnSpPr>
      <xdr:spPr>
        <a:xfrm>
          <a:off x="4864100" y="15126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66622</xdr:rowOff>
    </xdr:from>
    <xdr:ext cx="762000" cy="259045"/>
    <xdr:sp macro="" textlink="">
      <xdr:nvSpPr>
        <xdr:cNvPr id="193" name="人件費・物件費等の状況最大値テキスト"/>
        <xdr:cNvSpPr txBox="1"/>
      </xdr:nvSpPr>
      <xdr:spPr>
        <a:xfrm>
          <a:off x="5041900" y="13439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151695</xdr:rowOff>
    </xdr:from>
    <xdr:to>
      <xdr:col>24</xdr:col>
      <xdr:colOff>12700</xdr:colOff>
      <xdr:row>79</xdr:row>
      <xdr:rowOff>151695</xdr:rowOff>
    </xdr:to>
    <xdr:cxnSp macro="">
      <xdr:nvCxnSpPr>
        <xdr:cNvPr id="194" name="直線コネクタ 193"/>
        <xdr:cNvCxnSpPr/>
      </xdr:nvCxnSpPr>
      <xdr:spPr>
        <a:xfrm>
          <a:off x="4864100" y="13696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132821</xdr:rowOff>
    </xdr:from>
    <xdr:to>
      <xdr:col>23</xdr:col>
      <xdr:colOff>133350</xdr:colOff>
      <xdr:row>85</xdr:row>
      <xdr:rowOff>10937</xdr:rowOff>
    </xdr:to>
    <xdr:cxnSp macro="">
      <xdr:nvCxnSpPr>
        <xdr:cNvPr id="195" name="直線コネクタ 194"/>
        <xdr:cNvCxnSpPr/>
      </xdr:nvCxnSpPr>
      <xdr:spPr>
        <a:xfrm flipV="1">
          <a:off x="4114800" y="14534621"/>
          <a:ext cx="838200" cy="49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101650</xdr:rowOff>
    </xdr:from>
    <xdr:ext cx="762000" cy="259045"/>
    <xdr:sp macro="" textlink="">
      <xdr:nvSpPr>
        <xdr:cNvPr id="196" name="人件費・物件費等の状況平均値テキスト"/>
        <xdr:cNvSpPr txBox="1"/>
      </xdr:nvSpPr>
      <xdr:spPr>
        <a:xfrm>
          <a:off x="5041900" y="1416055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85123</xdr:rowOff>
    </xdr:from>
    <xdr:to>
      <xdr:col>23</xdr:col>
      <xdr:colOff>184150</xdr:colOff>
      <xdr:row>84</xdr:row>
      <xdr:rowOff>15273</xdr:rowOff>
    </xdr:to>
    <xdr:sp macro="" textlink="">
      <xdr:nvSpPr>
        <xdr:cNvPr id="197" name="フローチャート: 判断 196"/>
        <xdr:cNvSpPr/>
      </xdr:nvSpPr>
      <xdr:spPr>
        <a:xfrm>
          <a:off x="4902200" y="14315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85</xdr:row>
      <xdr:rowOff>10937</xdr:rowOff>
    </xdr:from>
    <xdr:to>
      <xdr:col>19</xdr:col>
      <xdr:colOff>133350</xdr:colOff>
      <xdr:row>85</xdr:row>
      <xdr:rowOff>72992</xdr:rowOff>
    </xdr:to>
    <xdr:cxnSp macro="">
      <xdr:nvCxnSpPr>
        <xdr:cNvPr id="198" name="直線コネクタ 197"/>
        <xdr:cNvCxnSpPr/>
      </xdr:nvCxnSpPr>
      <xdr:spPr>
        <a:xfrm flipV="1">
          <a:off x="3225800" y="14584187"/>
          <a:ext cx="889000" cy="62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164009</xdr:rowOff>
    </xdr:from>
    <xdr:to>
      <xdr:col>19</xdr:col>
      <xdr:colOff>184150</xdr:colOff>
      <xdr:row>84</xdr:row>
      <xdr:rowOff>94159</xdr:rowOff>
    </xdr:to>
    <xdr:sp macro="" textlink="">
      <xdr:nvSpPr>
        <xdr:cNvPr id="199" name="フローチャート: 判断 198"/>
        <xdr:cNvSpPr/>
      </xdr:nvSpPr>
      <xdr:spPr>
        <a:xfrm>
          <a:off x="4064000" y="14394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104336</xdr:rowOff>
    </xdr:from>
    <xdr:ext cx="736600" cy="259045"/>
    <xdr:sp macro="" textlink="">
      <xdr:nvSpPr>
        <xdr:cNvPr id="200" name="テキスト ボックス 199"/>
        <xdr:cNvSpPr txBox="1"/>
      </xdr:nvSpPr>
      <xdr:spPr>
        <a:xfrm>
          <a:off x="3733800" y="141632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93717</xdr:rowOff>
    </xdr:from>
    <xdr:to>
      <xdr:col>15</xdr:col>
      <xdr:colOff>82550</xdr:colOff>
      <xdr:row>85</xdr:row>
      <xdr:rowOff>72992</xdr:rowOff>
    </xdr:to>
    <xdr:cxnSp macro="">
      <xdr:nvCxnSpPr>
        <xdr:cNvPr id="201" name="直線コネクタ 200"/>
        <xdr:cNvCxnSpPr/>
      </xdr:nvCxnSpPr>
      <xdr:spPr>
        <a:xfrm>
          <a:off x="2336800" y="14324067"/>
          <a:ext cx="889000" cy="322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70224</xdr:rowOff>
    </xdr:from>
    <xdr:to>
      <xdr:col>15</xdr:col>
      <xdr:colOff>133350</xdr:colOff>
      <xdr:row>84</xdr:row>
      <xdr:rowOff>374</xdr:rowOff>
    </xdr:to>
    <xdr:sp macro="" textlink="">
      <xdr:nvSpPr>
        <xdr:cNvPr id="202" name="フローチャート: 判断 201"/>
        <xdr:cNvSpPr/>
      </xdr:nvSpPr>
      <xdr:spPr>
        <a:xfrm>
          <a:off x="3175000" y="14300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10551</xdr:rowOff>
    </xdr:from>
    <xdr:ext cx="762000" cy="259045"/>
    <xdr:sp macro="" textlink="">
      <xdr:nvSpPr>
        <xdr:cNvPr id="203" name="テキスト ボックス 202"/>
        <xdr:cNvSpPr txBox="1"/>
      </xdr:nvSpPr>
      <xdr:spPr>
        <a:xfrm>
          <a:off x="2844800" y="14069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75425</xdr:rowOff>
    </xdr:from>
    <xdr:to>
      <xdr:col>11</xdr:col>
      <xdr:colOff>31750</xdr:colOff>
      <xdr:row>83</xdr:row>
      <xdr:rowOff>93717</xdr:rowOff>
    </xdr:to>
    <xdr:cxnSp macro="">
      <xdr:nvCxnSpPr>
        <xdr:cNvPr id="204" name="直線コネクタ 203"/>
        <xdr:cNvCxnSpPr/>
      </xdr:nvCxnSpPr>
      <xdr:spPr>
        <a:xfrm>
          <a:off x="1447800" y="14134325"/>
          <a:ext cx="889000" cy="189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80787</xdr:rowOff>
    </xdr:from>
    <xdr:to>
      <xdr:col>11</xdr:col>
      <xdr:colOff>82550</xdr:colOff>
      <xdr:row>83</xdr:row>
      <xdr:rowOff>10937</xdr:rowOff>
    </xdr:to>
    <xdr:sp macro="" textlink="">
      <xdr:nvSpPr>
        <xdr:cNvPr id="205" name="フローチャート: 判断 204"/>
        <xdr:cNvSpPr/>
      </xdr:nvSpPr>
      <xdr:spPr>
        <a:xfrm>
          <a:off x="2286000" y="14139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21114</xdr:rowOff>
    </xdr:from>
    <xdr:ext cx="762000" cy="259045"/>
    <xdr:sp macro="" textlink="">
      <xdr:nvSpPr>
        <xdr:cNvPr id="206" name="テキスト ボックス 205"/>
        <xdr:cNvSpPr txBox="1"/>
      </xdr:nvSpPr>
      <xdr:spPr>
        <a:xfrm>
          <a:off x="1955800" y="13908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88655</xdr:rowOff>
    </xdr:from>
    <xdr:to>
      <xdr:col>7</xdr:col>
      <xdr:colOff>31750</xdr:colOff>
      <xdr:row>82</xdr:row>
      <xdr:rowOff>18805</xdr:rowOff>
    </xdr:to>
    <xdr:sp macro="" textlink="">
      <xdr:nvSpPr>
        <xdr:cNvPr id="207" name="フローチャート: 判断 206"/>
        <xdr:cNvSpPr/>
      </xdr:nvSpPr>
      <xdr:spPr>
        <a:xfrm>
          <a:off x="1397000" y="13976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28982</xdr:rowOff>
    </xdr:from>
    <xdr:ext cx="762000" cy="259045"/>
    <xdr:sp macro="" textlink="">
      <xdr:nvSpPr>
        <xdr:cNvPr id="208" name="テキスト ボックス 207"/>
        <xdr:cNvSpPr txBox="1"/>
      </xdr:nvSpPr>
      <xdr:spPr>
        <a:xfrm>
          <a:off x="1066800" y="13744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82021</xdr:rowOff>
    </xdr:from>
    <xdr:to>
      <xdr:col>23</xdr:col>
      <xdr:colOff>184150</xdr:colOff>
      <xdr:row>85</xdr:row>
      <xdr:rowOff>12171</xdr:rowOff>
    </xdr:to>
    <xdr:sp macro="" textlink="">
      <xdr:nvSpPr>
        <xdr:cNvPr id="214" name="楕円 213"/>
        <xdr:cNvSpPr/>
      </xdr:nvSpPr>
      <xdr:spPr>
        <a:xfrm>
          <a:off x="4902200" y="14483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54098</xdr:rowOff>
    </xdr:from>
    <xdr:ext cx="762000" cy="259045"/>
    <xdr:sp macro="" textlink="">
      <xdr:nvSpPr>
        <xdr:cNvPr id="215" name="人件費・物件費等の状況該当値テキスト"/>
        <xdr:cNvSpPr txBox="1"/>
      </xdr:nvSpPr>
      <xdr:spPr>
        <a:xfrm>
          <a:off x="5041900" y="144558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131587</xdr:rowOff>
    </xdr:from>
    <xdr:to>
      <xdr:col>19</xdr:col>
      <xdr:colOff>184150</xdr:colOff>
      <xdr:row>85</xdr:row>
      <xdr:rowOff>61737</xdr:rowOff>
    </xdr:to>
    <xdr:sp macro="" textlink="">
      <xdr:nvSpPr>
        <xdr:cNvPr id="216" name="楕円 215"/>
        <xdr:cNvSpPr/>
      </xdr:nvSpPr>
      <xdr:spPr>
        <a:xfrm>
          <a:off x="4064000" y="14533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46514</xdr:rowOff>
    </xdr:from>
    <xdr:ext cx="736600" cy="259045"/>
    <xdr:sp macro="" textlink="">
      <xdr:nvSpPr>
        <xdr:cNvPr id="217" name="テキスト ボックス 216"/>
        <xdr:cNvSpPr txBox="1"/>
      </xdr:nvSpPr>
      <xdr:spPr>
        <a:xfrm>
          <a:off x="3733800" y="146197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85</xdr:row>
      <xdr:rowOff>22192</xdr:rowOff>
    </xdr:from>
    <xdr:to>
      <xdr:col>15</xdr:col>
      <xdr:colOff>133350</xdr:colOff>
      <xdr:row>85</xdr:row>
      <xdr:rowOff>123792</xdr:rowOff>
    </xdr:to>
    <xdr:sp macro="" textlink="">
      <xdr:nvSpPr>
        <xdr:cNvPr id="218" name="楕円 217"/>
        <xdr:cNvSpPr/>
      </xdr:nvSpPr>
      <xdr:spPr>
        <a:xfrm>
          <a:off x="3175000" y="14595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85</xdr:row>
      <xdr:rowOff>108569</xdr:rowOff>
    </xdr:from>
    <xdr:ext cx="762000" cy="259045"/>
    <xdr:sp macro="" textlink="">
      <xdr:nvSpPr>
        <xdr:cNvPr id="219" name="テキスト ボックス 218"/>
        <xdr:cNvSpPr txBox="1"/>
      </xdr:nvSpPr>
      <xdr:spPr>
        <a:xfrm>
          <a:off x="2844800" y="14681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42917</xdr:rowOff>
    </xdr:from>
    <xdr:to>
      <xdr:col>11</xdr:col>
      <xdr:colOff>82550</xdr:colOff>
      <xdr:row>83</xdr:row>
      <xdr:rowOff>144517</xdr:rowOff>
    </xdr:to>
    <xdr:sp macro="" textlink="">
      <xdr:nvSpPr>
        <xdr:cNvPr id="220" name="楕円 219"/>
        <xdr:cNvSpPr/>
      </xdr:nvSpPr>
      <xdr:spPr>
        <a:xfrm>
          <a:off x="2286000" y="14273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129294</xdr:rowOff>
    </xdr:from>
    <xdr:ext cx="762000" cy="259045"/>
    <xdr:sp macro="" textlink="">
      <xdr:nvSpPr>
        <xdr:cNvPr id="221" name="テキスト ボックス 220"/>
        <xdr:cNvSpPr txBox="1"/>
      </xdr:nvSpPr>
      <xdr:spPr>
        <a:xfrm>
          <a:off x="1955800" y="14359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24625</xdr:rowOff>
    </xdr:from>
    <xdr:to>
      <xdr:col>7</xdr:col>
      <xdr:colOff>31750</xdr:colOff>
      <xdr:row>82</xdr:row>
      <xdr:rowOff>126225</xdr:rowOff>
    </xdr:to>
    <xdr:sp macro="" textlink="">
      <xdr:nvSpPr>
        <xdr:cNvPr id="222" name="楕円 221"/>
        <xdr:cNvSpPr/>
      </xdr:nvSpPr>
      <xdr:spPr>
        <a:xfrm>
          <a:off x="1397000" y="14083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111002</xdr:rowOff>
    </xdr:from>
    <xdr:ext cx="762000" cy="259045"/>
    <xdr:sp macro="" textlink="">
      <xdr:nvSpPr>
        <xdr:cNvPr id="223" name="テキスト ボックス 222"/>
        <xdr:cNvSpPr txBox="1"/>
      </xdr:nvSpPr>
      <xdr:spPr>
        <a:xfrm>
          <a:off x="1066800" y="14169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令和元年度については、給与カット（</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）の影響等により</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ポイント減少し、</a:t>
          </a:r>
          <a:r>
            <a:rPr kumimoji="1" lang="en-US" altLang="ja-JP" sz="1300">
              <a:latin typeface="ＭＳ Ｐゴシック" panose="020B0600070205080204" pitchFamily="50" charset="-128"/>
              <a:ea typeface="ＭＳ Ｐゴシック" panose="020B0600070205080204" pitchFamily="50" charset="-128"/>
            </a:rPr>
            <a:t>98.1</a:t>
          </a:r>
          <a:r>
            <a:rPr kumimoji="1" lang="ja-JP" altLang="en-US" sz="1300">
              <a:latin typeface="ＭＳ Ｐゴシック" panose="020B0600070205080204" pitchFamily="50" charset="-128"/>
              <a:ea typeface="ＭＳ Ｐゴシック" panose="020B0600070205080204" pitchFamily="50" charset="-128"/>
            </a:rPr>
            <a:t>と低い指数となった。</a:t>
          </a:r>
        </a:p>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年度においては給料カットの終了に伴い指数は増加したが、令和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年度と同様に</a:t>
          </a:r>
          <a:r>
            <a:rPr kumimoji="1" lang="en-US" altLang="ja-JP" sz="1300">
              <a:latin typeface="ＭＳ Ｐゴシック" panose="020B0600070205080204" pitchFamily="50" charset="-128"/>
              <a:ea typeface="ＭＳ Ｐゴシック" panose="020B0600070205080204" pitchFamily="50" charset="-128"/>
            </a:rPr>
            <a:t>100</a:t>
          </a:r>
          <a:r>
            <a:rPr kumimoji="1" lang="ja-JP" altLang="en-US" sz="1300">
              <a:latin typeface="ＭＳ Ｐゴシック" panose="020B0600070205080204" pitchFamily="50" charset="-128"/>
              <a:ea typeface="ＭＳ Ｐゴシック" panose="020B0600070205080204" pitchFamily="50" charset="-128"/>
            </a:rPr>
            <a:t>を下回る結果となった。</a:t>
          </a:r>
        </a:p>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年度においては、制度改正等によりさらに低い指数となった。</a:t>
          </a:r>
        </a:p>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年度は、民間企業での大幅な賃上げを反映した制度改正もあり、指数が上昇することとなった。</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111478</xdr:rowOff>
    </xdr:from>
    <xdr:to>
      <xdr:col>81</xdr:col>
      <xdr:colOff>44450</xdr:colOff>
      <xdr:row>88</xdr:row>
      <xdr:rowOff>93839</xdr:rowOff>
    </xdr:to>
    <xdr:cxnSp macro="">
      <xdr:nvCxnSpPr>
        <xdr:cNvPr id="252" name="直線コネクタ 251"/>
        <xdr:cNvCxnSpPr/>
      </xdr:nvCxnSpPr>
      <xdr:spPr>
        <a:xfrm flipV="1">
          <a:off x="17018000" y="13827478"/>
          <a:ext cx="0" cy="13539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65916</xdr:rowOff>
    </xdr:from>
    <xdr:ext cx="762000" cy="259045"/>
    <xdr:sp macro="" textlink="">
      <xdr:nvSpPr>
        <xdr:cNvPr id="253" name="給与水準   （国との比較）最小値テキスト"/>
        <xdr:cNvSpPr txBox="1"/>
      </xdr:nvSpPr>
      <xdr:spPr>
        <a:xfrm>
          <a:off x="17106900" y="15153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93839</xdr:rowOff>
    </xdr:from>
    <xdr:to>
      <xdr:col>81</xdr:col>
      <xdr:colOff>133350</xdr:colOff>
      <xdr:row>88</xdr:row>
      <xdr:rowOff>93839</xdr:rowOff>
    </xdr:to>
    <xdr:cxnSp macro="">
      <xdr:nvCxnSpPr>
        <xdr:cNvPr id="254" name="直線コネクタ 253"/>
        <xdr:cNvCxnSpPr/>
      </xdr:nvCxnSpPr>
      <xdr:spPr>
        <a:xfrm>
          <a:off x="16929100" y="15181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26405</xdr:rowOff>
    </xdr:from>
    <xdr:ext cx="762000" cy="259045"/>
    <xdr:sp macro="" textlink="">
      <xdr:nvSpPr>
        <xdr:cNvPr id="255" name="給与水準   （国との比較）最大値テキスト"/>
        <xdr:cNvSpPr txBox="1"/>
      </xdr:nvSpPr>
      <xdr:spPr>
        <a:xfrm>
          <a:off x="17106900" y="13570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111478</xdr:rowOff>
    </xdr:from>
    <xdr:to>
      <xdr:col>81</xdr:col>
      <xdr:colOff>133350</xdr:colOff>
      <xdr:row>80</xdr:row>
      <xdr:rowOff>111478</xdr:rowOff>
    </xdr:to>
    <xdr:cxnSp macro="">
      <xdr:nvCxnSpPr>
        <xdr:cNvPr id="256" name="直線コネクタ 255"/>
        <xdr:cNvCxnSpPr/>
      </xdr:nvCxnSpPr>
      <xdr:spPr>
        <a:xfrm>
          <a:off x="16929100" y="13827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4939</xdr:rowOff>
    </xdr:from>
    <xdr:to>
      <xdr:col>81</xdr:col>
      <xdr:colOff>44450</xdr:colOff>
      <xdr:row>85</xdr:row>
      <xdr:rowOff>18345</xdr:rowOff>
    </xdr:to>
    <xdr:cxnSp macro="">
      <xdr:nvCxnSpPr>
        <xdr:cNvPr id="257" name="直線コネクタ 256"/>
        <xdr:cNvCxnSpPr/>
      </xdr:nvCxnSpPr>
      <xdr:spPr>
        <a:xfrm>
          <a:off x="16179800" y="14578189"/>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151288</xdr:rowOff>
    </xdr:from>
    <xdr:ext cx="762000" cy="259045"/>
    <xdr:sp macro="" textlink="">
      <xdr:nvSpPr>
        <xdr:cNvPr id="258" name="給与水準   （国との比較）平均値テキスト"/>
        <xdr:cNvSpPr txBox="1"/>
      </xdr:nvSpPr>
      <xdr:spPr>
        <a:xfrm>
          <a:off x="17106900" y="145530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7761</xdr:rowOff>
    </xdr:from>
    <xdr:to>
      <xdr:col>81</xdr:col>
      <xdr:colOff>95250</xdr:colOff>
      <xdr:row>85</xdr:row>
      <xdr:rowOff>109361</xdr:rowOff>
    </xdr:to>
    <xdr:sp macro="" textlink="">
      <xdr:nvSpPr>
        <xdr:cNvPr id="259" name="フローチャート: 判断 258"/>
        <xdr:cNvSpPr/>
      </xdr:nvSpPr>
      <xdr:spPr>
        <a:xfrm>
          <a:off x="169672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4939</xdr:rowOff>
    </xdr:from>
    <xdr:to>
      <xdr:col>77</xdr:col>
      <xdr:colOff>44450</xdr:colOff>
      <xdr:row>85</xdr:row>
      <xdr:rowOff>138995</xdr:rowOff>
    </xdr:to>
    <xdr:cxnSp macro="">
      <xdr:nvCxnSpPr>
        <xdr:cNvPr id="260" name="直線コネクタ 259"/>
        <xdr:cNvCxnSpPr/>
      </xdr:nvCxnSpPr>
      <xdr:spPr>
        <a:xfrm flipV="1">
          <a:off x="15290800" y="14578189"/>
          <a:ext cx="889000" cy="134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34572</xdr:rowOff>
    </xdr:from>
    <xdr:to>
      <xdr:col>77</xdr:col>
      <xdr:colOff>95250</xdr:colOff>
      <xdr:row>85</xdr:row>
      <xdr:rowOff>136172</xdr:rowOff>
    </xdr:to>
    <xdr:sp macro="" textlink="">
      <xdr:nvSpPr>
        <xdr:cNvPr id="261" name="フローチャート: 判断 260"/>
        <xdr:cNvSpPr/>
      </xdr:nvSpPr>
      <xdr:spPr>
        <a:xfrm>
          <a:off x="16129000" y="14607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120949</xdr:rowOff>
    </xdr:from>
    <xdr:ext cx="736600" cy="259045"/>
    <xdr:sp macro="" textlink="">
      <xdr:nvSpPr>
        <xdr:cNvPr id="262" name="テキスト ボックス 261"/>
        <xdr:cNvSpPr txBox="1"/>
      </xdr:nvSpPr>
      <xdr:spPr>
        <a:xfrm>
          <a:off x="15798800" y="146941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125589</xdr:rowOff>
    </xdr:from>
    <xdr:to>
      <xdr:col>72</xdr:col>
      <xdr:colOff>203200</xdr:colOff>
      <xdr:row>85</xdr:row>
      <xdr:rowOff>138995</xdr:rowOff>
    </xdr:to>
    <xdr:cxnSp macro="">
      <xdr:nvCxnSpPr>
        <xdr:cNvPr id="263" name="直線コネクタ 262"/>
        <xdr:cNvCxnSpPr/>
      </xdr:nvCxnSpPr>
      <xdr:spPr>
        <a:xfrm>
          <a:off x="14401800" y="14698839"/>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74789</xdr:rowOff>
    </xdr:from>
    <xdr:to>
      <xdr:col>73</xdr:col>
      <xdr:colOff>44450</xdr:colOff>
      <xdr:row>86</xdr:row>
      <xdr:rowOff>4939</xdr:rowOff>
    </xdr:to>
    <xdr:sp macro="" textlink="">
      <xdr:nvSpPr>
        <xdr:cNvPr id="264" name="フローチャート: 判断 263"/>
        <xdr:cNvSpPr/>
      </xdr:nvSpPr>
      <xdr:spPr>
        <a:xfrm>
          <a:off x="15240000" y="14648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15116</xdr:rowOff>
    </xdr:from>
    <xdr:ext cx="762000" cy="259045"/>
    <xdr:sp macro="" textlink="">
      <xdr:nvSpPr>
        <xdr:cNvPr id="265" name="テキスト ボックス 264"/>
        <xdr:cNvSpPr txBox="1"/>
      </xdr:nvSpPr>
      <xdr:spPr>
        <a:xfrm>
          <a:off x="14909800" y="14416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82550</xdr:rowOff>
    </xdr:from>
    <xdr:to>
      <xdr:col>68</xdr:col>
      <xdr:colOff>152400</xdr:colOff>
      <xdr:row>85</xdr:row>
      <xdr:rowOff>125589</xdr:rowOff>
    </xdr:to>
    <xdr:cxnSp macro="">
      <xdr:nvCxnSpPr>
        <xdr:cNvPr id="266" name="直線コネクタ 265"/>
        <xdr:cNvCxnSpPr/>
      </xdr:nvCxnSpPr>
      <xdr:spPr>
        <a:xfrm>
          <a:off x="13512800" y="14484350"/>
          <a:ext cx="889000" cy="214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101600</xdr:rowOff>
    </xdr:from>
    <xdr:to>
      <xdr:col>68</xdr:col>
      <xdr:colOff>203200</xdr:colOff>
      <xdr:row>86</xdr:row>
      <xdr:rowOff>31750</xdr:rowOff>
    </xdr:to>
    <xdr:sp macro="" textlink="">
      <xdr:nvSpPr>
        <xdr:cNvPr id="267" name="フローチャート: 判断 266"/>
        <xdr:cNvSpPr/>
      </xdr:nvSpPr>
      <xdr:spPr>
        <a:xfrm>
          <a:off x="14351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16527</xdr:rowOff>
    </xdr:from>
    <xdr:ext cx="762000" cy="259045"/>
    <xdr:sp macro="" textlink="">
      <xdr:nvSpPr>
        <xdr:cNvPr id="268" name="テキスト ボックス 267"/>
        <xdr:cNvSpPr txBox="1"/>
      </xdr:nvSpPr>
      <xdr:spPr>
        <a:xfrm>
          <a:off x="14020800" y="1476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115005</xdr:rowOff>
    </xdr:from>
    <xdr:to>
      <xdr:col>64</xdr:col>
      <xdr:colOff>152400</xdr:colOff>
      <xdr:row>86</xdr:row>
      <xdr:rowOff>45155</xdr:rowOff>
    </xdr:to>
    <xdr:sp macro="" textlink="">
      <xdr:nvSpPr>
        <xdr:cNvPr id="269" name="フローチャート: 判断 268"/>
        <xdr:cNvSpPr/>
      </xdr:nvSpPr>
      <xdr:spPr>
        <a:xfrm>
          <a:off x="13462000" y="1468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29932</xdr:rowOff>
    </xdr:from>
    <xdr:ext cx="762000" cy="259045"/>
    <xdr:sp macro="" textlink="">
      <xdr:nvSpPr>
        <xdr:cNvPr id="270" name="テキスト ボックス 269"/>
        <xdr:cNvSpPr txBox="1"/>
      </xdr:nvSpPr>
      <xdr:spPr>
        <a:xfrm>
          <a:off x="13131800" y="14774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138995</xdr:rowOff>
    </xdr:from>
    <xdr:to>
      <xdr:col>81</xdr:col>
      <xdr:colOff>95250</xdr:colOff>
      <xdr:row>85</xdr:row>
      <xdr:rowOff>69145</xdr:rowOff>
    </xdr:to>
    <xdr:sp macro="" textlink="">
      <xdr:nvSpPr>
        <xdr:cNvPr id="276" name="楕円 275"/>
        <xdr:cNvSpPr/>
      </xdr:nvSpPr>
      <xdr:spPr>
        <a:xfrm>
          <a:off x="16967200" y="14540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155522</xdr:rowOff>
    </xdr:from>
    <xdr:ext cx="762000" cy="259045"/>
    <xdr:sp macro="" textlink="">
      <xdr:nvSpPr>
        <xdr:cNvPr id="277" name="給与水準   （国との比較）該当値テキスト"/>
        <xdr:cNvSpPr txBox="1"/>
      </xdr:nvSpPr>
      <xdr:spPr>
        <a:xfrm>
          <a:off x="17106900" y="14385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125589</xdr:rowOff>
    </xdr:from>
    <xdr:to>
      <xdr:col>77</xdr:col>
      <xdr:colOff>95250</xdr:colOff>
      <xdr:row>85</xdr:row>
      <xdr:rowOff>55739</xdr:rowOff>
    </xdr:to>
    <xdr:sp macro="" textlink="">
      <xdr:nvSpPr>
        <xdr:cNvPr id="278" name="楕円 277"/>
        <xdr:cNvSpPr/>
      </xdr:nvSpPr>
      <xdr:spPr>
        <a:xfrm>
          <a:off x="16129000" y="14527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65916</xdr:rowOff>
    </xdr:from>
    <xdr:ext cx="736600" cy="259045"/>
    <xdr:sp macro="" textlink="">
      <xdr:nvSpPr>
        <xdr:cNvPr id="279" name="テキスト ボックス 278"/>
        <xdr:cNvSpPr txBox="1"/>
      </xdr:nvSpPr>
      <xdr:spPr>
        <a:xfrm>
          <a:off x="15798800" y="142962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88195</xdr:rowOff>
    </xdr:from>
    <xdr:to>
      <xdr:col>73</xdr:col>
      <xdr:colOff>44450</xdr:colOff>
      <xdr:row>86</xdr:row>
      <xdr:rowOff>18345</xdr:rowOff>
    </xdr:to>
    <xdr:sp macro="" textlink="">
      <xdr:nvSpPr>
        <xdr:cNvPr id="280" name="楕円 279"/>
        <xdr:cNvSpPr/>
      </xdr:nvSpPr>
      <xdr:spPr>
        <a:xfrm>
          <a:off x="15240000" y="1466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3122</xdr:rowOff>
    </xdr:from>
    <xdr:ext cx="762000" cy="259045"/>
    <xdr:sp macro="" textlink="">
      <xdr:nvSpPr>
        <xdr:cNvPr id="281" name="テキスト ボックス 280"/>
        <xdr:cNvSpPr txBox="1"/>
      </xdr:nvSpPr>
      <xdr:spPr>
        <a:xfrm>
          <a:off x="14909800" y="14747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74789</xdr:rowOff>
    </xdr:from>
    <xdr:to>
      <xdr:col>68</xdr:col>
      <xdr:colOff>203200</xdr:colOff>
      <xdr:row>86</xdr:row>
      <xdr:rowOff>4939</xdr:rowOff>
    </xdr:to>
    <xdr:sp macro="" textlink="">
      <xdr:nvSpPr>
        <xdr:cNvPr id="282" name="楕円 281"/>
        <xdr:cNvSpPr/>
      </xdr:nvSpPr>
      <xdr:spPr>
        <a:xfrm>
          <a:off x="14351000" y="14648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15116</xdr:rowOff>
    </xdr:from>
    <xdr:ext cx="762000" cy="259045"/>
    <xdr:sp macro="" textlink="">
      <xdr:nvSpPr>
        <xdr:cNvPr id="283" name="テキスト ボックス 282"/>
        <xdr:cNvSpPr txBox="1"/>
      </xdr:nvSpPr>
      <xdr:spPr>
        <a:xfrm>
          <a:off x="14020800" y="14416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31750</xdr:rowOff>
    </xdr:from>
    <xdr:to>
      <xdr:col>64</xdr:col>
      <xdr:colOff>152400</xdr:colOff>
      <xdr:row>84</xdr:row>
      <xdr:rowOff>133350</xdr:rowOff>
    </xdr:to>
    <xdr:sp macro="" textlink="">
      <xdr:nvSpPr>
        <xdr:cNvPr id="284" name="楕円 283"/>
        <xdr:cNvSpPr/>
      </xdr:nvSpPr>
      <xdr:spPr>
        <a:xfrm>
          <a:off x="13462000" y="1443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143527</xdr:rowOff>
    </xdr:from>
    <xdr:ext cx="762000" cy="259045"/>
    <xdr:sp macro="" textlink="">
      <xdr:nvSpPr>
        <xdr:cNvPr id="285" name="テキスト ボックス 284"/>
        <xdr:cNvSpPr txBox="1"/>
      </xdr:nvSpPr>
      <xdr:spPr>
        <a:xfrm>
          <a:off x="13131800" y="1420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[7.03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本市においては、定員適正化計画に基づく取組により職員数の適正化を進めているところであるが、類似団体と比較すると依然として人口</a:t>
          </a:r>
          <a:r>
            <a:rPr kumimoji="1" lang="en-US" altLang="ja-JP" sz="1100">
              <a:latin typeface="ＭＳ Ｐゴシック" panose="020B0600070205080204" pitchFamily="50" charset="-128"/>
              <a:ea typeface="ＭＳ Ｐゴシック" panose="020B0600070205080204" pitchFamily="50" charset="-128"/>
            </a:rPr>
            <a:t>1,000</a:t>
          </a:r>
          <a:r>
            <a:rPr kumimoji="1" lang="ja-JP" altLang="en-US" sz="1100">
              <a:latin typeface="ＭＳ Ｐゴシック" panose="020B0600070205080204" pitchFamily="50" charset="-128"/>
              <a:ea typeface="ＭＳ Ｐゴシック" panose="020B0600070205080204" pitchFamily="50" charset="-128"/>
            </a:rPr>
            <a:t>人当たり職員数が多い傾向にある。これらは、保育所・認定こども園・幼稚園などの幼保施設、清掃業務などの直営比率の高さが要因と思われる。また、小学校では、少人数学級や直営の給食調理などが実施されていることのほか、児童相談所の設置や、文化財保護のための人材確保も必要であり、職員数の超過が生じている側面がある。</a:t>
          </a:r>
        </a:p>
        <a:p>
          <a:r>
            <a:rPr kumimoji="1" lang="ja-JP" altLang="en-US" sz="1100">
              <a:latin typeface="ＭＳ Ｐゴシック" panose="020B0600070205080204" pitchFamily="50" charset="-128"/>
              <a:ea typeface="ＭＳ Ｐゴシック" panose="020B0600070205080204" pitchFamily="50" charset="-128"/>
            </a:rPr>
            <a:t>　幼保施設や清掃業務等については民間委託・民間移管の拡大、その他部門についても効率的な組織運営による職員の適正配置を進め、更なる適正化に取り組んでいる。</a:t>
          </a:r>
        </a:p>
      </xdr:txBody>
    </xdr:sp>
    <xdr:clientData/>
  </xdr:twoCellAnchor>
  <xdr:oneCellAnchor>
    <xdr:from>
      <xdr:col>61</xdr:col>
      <xdr:colOff>6350</xdr:colOff>
      <xdr:row>54</xdr:row>
      <xdr:rowOff>139700</xdr:rowOff>
    </xdr:from>
    <xdr:ext cx="349839" cy="225703"/>
    <xdr:sp macro="" textlink="">
      <xdr:nvSpPr>
        <xdr:cNvPr id="299" name="テキスト ボックス 298"/>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165735</xdr:rowOff>
    </xdr:from>
    <xdr:to>
      <xdr:col>81</xdr:col>
      <xdr:colOff>44450</xdr:colOff>
      <xdr:row>67</xdr:row>
      <xdr:rowOff>160444</xdr:rowOff>
    </xdr:to>
    <xdr:cxnSp macro="">
      <xdr:nvCxnSpPr>
        <xdr:cNvPr id="315" name="直線コネクタ 314"/>
        <xdr:cNvCxnSpPr/>
      </xdr:nvCxnSpPr>
      <xdr:spPr>
        <a:xfrm flipV="1">
          <a:off x="17018000" y="9938385"/>
          <a:ext cx="0" cy="17092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132521</xdr:rowOff>
    </xdr:from>
    <xdr:ext cx="762000" cy="259045"/>
    <xdr:sp macro="" textlink="">
      <xdr:nvSpPr>
        <xdr:cNvPr id="316" name="定員管理の状況最小値テキスト"/>
        <xdr:cNvSpPr txBox="1"/>
      </xdr:nvSpPr>
      <xdr:spPr>
        <a:xfrm>
          <a:off x="17106900" y="11619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160444</xdr:rowOff>
    </xdr:from>
    <xdr:to>
      <xdr:col>81</xdr:col>
      <xdr:colOff>133350</xdr:colOff>
      <xdr:row>67</xdr:row>
      <xdr:rowOff>160444</xdr:rowOff>
    </xdr:to>
    <xdr:cxnSp macro="">
      <xdr:nvCxnSpPr>
        <xdr:cNvPr id="317" name="直線コネクタ 316"/>
        <xdr:cNvCxnSpPr/>
      </xdr:nvCxnSpPr>
      <xdr:spPr>
        <a:xfrm>
          <a:off x="16929100" y="11647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80662</xdr:rowOff>
    </xdr:from>
    <xdr:ext cx="762000" cy="259045"/>
    <xdr:sp macro="" textlink="">
      <xdr:nvSpPr>
        <xdr:cNvPr id="318" name="定員管理の状況最大値テキスト"/>
        <xdr:cNvSpPr txBox="1"/>
      </xdr:nvSpPr>
      <xdr:spPr>
        <a:xfrm>
          <a:off x="17106900" y="9681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165735</xdr:rowOff>
    </xdr:from>
    <xdr:to>
      <xdr:col>81</xdr:col>
      <xdr:colOff>133350</xdr:colOff>
      <xdr:row>57</xdr:row>
      <xdr:rowOff>165735</xdr:rowOff>
    </xdr:to>
    <xdr:cxnSp macro="">
      <xdr:nvCxnSpPr>
        <xdr:cNvPr id="319" name="直線コネクタ 318"/>
        <xdr:cNvCxnSpPr/>
      </xdr:nvCxnSpPr>
      <xdr:spPr>
        <a:xfrm>
          <a:off x="16929100" y="9938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128905</xdr:rowOff>
    </xdr:from>
    <xdr:to>
      <xdr:col>81</xdr:col>
      <xdr:colOff>44450</xdr:colOff>
      <xdr:row>63</xdr:row>
      <xdr:rowOff>5715</xdr:rowOff>
    </xdr:to>
    <xdr:cxnSp macro="">
      <xdr:nvCxnSpPr>
        <xdr:cNvPr id="320" name="直線コネクタ 319"/>
        <xdr:cNvCxnSpPr/>
      </xdr:nvCxnSpPr>
      <xdr:spPr>
        <a:xfrm>
          <a:off x="16179800" y="10758805"/>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109237</xdr:rowOff>
    </xdr:from>
    <xdr:ext cx="762000" cy="259045"/>
    <xdr:sp macro="" textlink="">
      <xdr:nvSpPr>
        <xdr:cNvPr id="321" name="定員管理の状況平均値テキスト"/>
        <xdr:cNvSpPr txBox="1"/>
      </xdr:nvSpPr>
      <xdr:spPr>
        <a:xfrm>
          <a:off x="17106900" y="103962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92710</xdr:rowOff>
    </xdr:from>
    <xdr:to>
      <xdr:col>81</xdr:col>
      <xdr:colOff>95250</xdr:colOff>
      <xdr:row>62</xdr:row>
      <xdr:rowOff>22860</xdr:rowOff>
    </xdr:to>
    <xdr:sp macro="" textlink="">
      <xdr:nvSpPr>
        <xdr:cNvPr id="322" name="フローチャート: 判断 321"/>
        <xdr:cNvSpPr/>
      </xdr:nvSpPr>
      <xdr:spPr>
        <a:xfrm>
          <a:off x="16967200" y="1055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128905</xdr:rowOff>
    </xdr:from>
    <xdr:to>
      <xdr:col>77</xdr:col>
      <xdr:colOff>44450</xdr:colOff>
      <xdr:row>62</xdr:row>
      <xdr:rowOff>144992</xdr:rowOff>
    </xdr:to>
    <xdr:cxnSp macro="">
      <xdr:nvCxnSpPr>
        <xdr:cNvPr id="323" name="直線コネクタ 322"/>
        <xdr:cNvCxnSpPr/>
      </xdr:nvCxnSpPr>
      <xdr:spPr>
        <a:xfrm flipV="1">
          <a:off x="15290800" y="10758805"/>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68580</xdr:rowOff>
    </xdr:from>
    <xdr:to>
      <xdr:col>77</xdr:col>
      <xdr:colOff>95250</xdr:colOff>
      <xdr:row>61</xdr:row>
      <xdr:rowOff>170180</xdr:rowOff>
    </xdr:to>
    <xdr:sp macro="" textlink="">
      <xdr:nvSpPr>
        <xdr:cNvPr id="324" name="フローチャート: 判断 323"/>
        <xdr:cNvSpPr/>
      </xdr:nvSpPr>
      <xdr:spPr>
        <a:xfrm>
          <a:off x="16129000" y="10527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8907</xdr:rowOff>
    </xdr:from>
    <xdr:ext cx="736600" cy="259045"/>
    <xdr:sp macro="" textlink="">
      <xdr:nvSpPr>
        <xdr:cNvPr id="325" name="テキスト ボックス 324"/>
        <xdr:cNvSpPr txBox="1"/>
      </xdr:nvSpPr>
      <xdr:spPr>
        <a:xfrm>
          <a:off x="15798800" y="102959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132927</xdr:rowOff>
    </xdr:from>
    <xdr:to>
      <xdr:col>72</xdr:col>
      <xdr:colOff>203200</xdr:colOff>
      <xdr:row>62</xdr:row>
      <xdr:rowOff>144992</xdr:rowOff>
    </xdr:to>
    <xdr:cxnSp macro="">
      <xdr:nvCxnSpPr>
        <xdr:cNvPr id="326" name="直線コネクタ 325"/>
        <xdr:cNvCxnSpPr/>
      </xdr:nvCxnSpPr>
      <xdr:spPr>
        <a:xfrm>
          <a:off x="14401800" y="10762827"/>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48471</xdr:rowOff>
    </xdr:from>
    <xdr:to>
      <xdr:col>73</xdr:col>
      <xdr:colOff>44450</xdr:colOff>
      <xdr:row>61</xdr:row>
      <xdr:rowOff>150071</xdr:rowOff>
    </xdr:to>
    <xdr:sp macro="" textlink="">
      <xdr:nvSpPr>
        <xdr:cNvPr id="327" name="フローチャート: 判断 326"/>
        <xdr:cNvSpPr/>
      </xdr:nvSpPr>
      <xdr:spPr>
        <a:xfrm>
          <a:off x="15240000" y="10506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160248</xdr:rowOff>
    </xdr:from>
    <xdr:ext cx="762000" cy="259045"/>
    <xdr:sp macro="" textlink="">
      <xdr:nvSpPr>
        <xdr:cNvPr id="328" name="テキスト ボックス 327"/>
        <xdr:cNvSpPr txBox="1"/>
      </xdr:nvSpPr>
      <xdr:spPr>
        <a:xfrm>
          <a:off x="14909800" y="10275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132927</xdr:rowOff>
    </xdr:from>
    <xdr:to>
      <xdr:col>68</xdr:col>
      <xdr:colOff>152400</xdr:colOff>
      <xdr:row>63</xdr:row>
      <xdr:rowOff>41910</xdr:rowOff>
    </xdr:to>
    <xdr:cxnSp macro="">
      <xdr:nvCxnSpPr>
        <xdr:cNvPr id="329" name="直線コネクタ 328"/>
        <xdr:cNvCxnSpPr/>
      </xdr:nvCxnSpPr>
      <xdr:spPr>
        <a:xfrm flipV="1">
          <a:off x="13512800" y="10762827"/>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32385</xdr:rowOff>
    </xdr:from>
    <xdr:to>
      <xdr:col>68</xdr:col>
      <xdr:colOff>203200</xdr:colOff>
      <xdr:row>61</xdr:row>
      <xdr:rowOff>133985</xdr:rowOff>
    </xdr:to>
    <xdr:sp macro="" textlink="">
      <xdr:nvSpPr>
        <xdr:cNvPr id="330" name="フローチャート: 判断 329"/>
        <xdr:cNvSpPr/>
      </xdr:nvSpPr>
      <xdr:spPr>
        <a:xfrm>
          <a:off x="14351000" y="1049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144162</xdr:rowOff>
    </xdr:from>
    <xdr:ext cx="762000" cy="259045"/>
    <xdr:sp macro="" textlink="">
      <xdr:nvSpPr>
        <xdr:cNvPr id="331" name="テキスト ボックス 330"/>
        <xdr:cNvSpPr txBox="1"/>
      </xdr:nvSpPr>
      <xdr:spPr>
        <a:xfrm>
          <a:off x="14020800" y="102597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12277</xdr:rowOff>
    </xdr:from>
    <xdr:to>
      <xdr:col>64</xdr:col>
      <xdr:colOff>152400</xdr:colOff>
      <xdr:row>61</xdr:row>
      <xdr:rowOff>113877</xdr:rowOff>
    </xdr:to>
    <xdr:sp macro="" textlink="">
      <xdr:nvSpPr>
        <xdr:cNvPr id="332" name="フローチャート: 判断 331"/>
        <xdr:cNvSpPr/>
      </xdr:nvSpPr>
      <xdr:spPr>
        <a:xfrm>
          <a:off x="13462000" y="10470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124054</xdr:rowOff>
    </xdr:from>
    <xdr:ext cx="762000" cy="259045"/>
    <xdr:sp macro="" textlink="">
      <xdr:nvSpPr>
        <xdr:cNvPr id="333" name="テキスト ボックス 332"/>
        <xdr:cNvSpPr txBox="1"/>
      </xdr:nvSpPr>
      <xdr:spPr>
        <a:xfrm>
          <a:off x="13131800" y="102396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126365</xdr:rowOff>
    </xdr:from>
    <xdr:to>
      <xdr:col>81</xdr:col>
      <xdr:colOff>95250</xdr:colOff>
      <xdr:row>63</xdr:row>
      <xdr:rowOff>56515</xdr:rowOff>
    </xdr:to>
    <xdr:sp macro="" textlink="">
      <xdr:nvSpPr>
        <xdr:cNvPr id="339" name="楕円 338"/>
        <xdr:cNvSpPr/>
      </xdr:nvSpPr>
      <xdr:spPr>
        <a:xfrm>
          <a:off x="16967200" y="10756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98442</xdr:rowOff>
    </xdr:from>
    <xdr:ext cx="762000" cy="259045"/>
    <xdr:sp macro="" textlink="">
      <xdr:nvSpPr>
        <xdr:cNvPr id="340" name="定員管理の状況該当値テキスト"/>
        <xdr:cNvSpPr txBox="1"/>
      </xdr:nvSpPr>
      <xdr:spPr>
        <a:xfrm>
          <a:off x="17106900" y="10728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78105</xdr:rowOff>
    </xdr:from>
    <xdr:to>
      <xdr:col>77</xdr:col>
      <xdr:colOff>95250</xdr:colOff>
      <xdr:row>63</xdr:row>
      <xdr:rowOff>8255</xdr:rowOff>
    </xdr:to>
    <xdr:sp macro="" textlink="">
      <xdr:nvSpPr>
        <xdr:cNvPr id="341" name="楕円 340"/>
        <xdr:cNvSpPr/>
      </xdr:nvSpPr>
      <xdr:spPr>
        <a:xfrm>
          <a:off x="16129000" y="10708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164482</xdr:rowOff>
    </xdr:from>
    <xdr:ext cx="736600" cy="259045"/>
    <xdr:sp macro="" textlink="">
      <xdr:nvSpPr>
        <xdr:cNvPr id="342" name="テキスト ボックス 341"/>
        <xdr:cNvSpPr txBox="1"/>
      </xdr:nvSpPr>
      <xdr:spPr>
        <a:xfrm>
          <a:off x="15798800" y="107943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94192</xdr:rowOff>
    </xdr:from>
    <xdr:to>
      <xdr:col>73</xdr:col>
      <xdr:colOff>44450</xdr:colOff>
      <xdr:row>63</xdr:row>
      <xdr:rowOff>24342</xdr:rowOff>
    </xdr:to>
    <xdr:sp macro="" textlink="">
      <xdr:nvSpPr>
        <xdr:cNvPr id="343" name="楕円 342"/>
        <xdr:cNvSpPr/>
      </xdr:nvSpPr>
      <xdr:spPr>
        <a:xfrm>
          <a:off x="15240000" y="10724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9119</xdr:rowOff>
    </xdr:from>
    <xdr:ext cx="762000" cy="259045"/>
    <xdr:sp macro="" textlink="">
      <xdr:nvSpPr>
        <xdr:cNvPr id="344" name="テキスト ボックス 343"/>
        <xdr:cNvSpPr txBox="1"/>
      </xdr:nvSpPr>
      <xdr:spPr>
        <a:xfrm>
          <a:off x="14909800" y="10810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82127</xdr:rowOff>
    </xdr:from>
    <xdr:to>
      <xdr:col>68</xdr:col>
      <xdr:colOff>203200</xdr:colOff>
      <xdr:row>63</xdr:row>
      <xdr:rowOff>12277</xdr:rowOff>
    </xdr:to>
    <xdr:sp macro="" textlink="">
      <xdr:nvSpPr>
        <xdr:cNvPr id="345" name="楕円 344"/>
        <xdr:cNvSpPr/>
      </xdr:nvSpPr>
      <xdr:spPr>
        <a:xfrm>
          <a:off x="14351000" y="10712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168504</xdr:rowOff>
    </xdr:from>
    <xdr:ext cx="762000" cy="259045"/>
    <xdr:sp macro="" textlink="">
      <xdr:nvSpPr>
        <xdr:cNvPr id="346" name="テキスト ボックス 345"/>
        <xdr:cNvSpPr txBox="1"/>
      </xdr:nvSpPr>
      <xdr:spPr>
        <a:xfrm>
          <a:off x="14020800" y="10798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162560</xdr:rowOff>
    </xdr:from>
    <xdr:to>
      <xdr:col>64</xdr:col>
      <xdr:colOff>152400</xdr:colOff>
      <xdr:row>63</xdr:row>
      <xdr:rowOff>92710</xdr:rowOff>
    </xdr:to>
    <xdr:sp macro="" textlink="">
      <xdr:nvSpPr>
        <xdr:cNvPr id="347" name="楕円 346"/>
        <xdr:cNvSpPr/>
      </xdr:nvSpPr>
      <xdr:spPr>
        <a:xfrm>
          <a:off x="13462000" y="1079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77487</xdr:rowOff>
    </xdr:from>
    <xdr:ext cx="762000" cy="259045"/>
    <xdr:sp macro="" textlink="">
      <xdr:nvSpPr>
        <xdr:cNvPr id="348" name="テキスト ボックス 347"/>
        <xdr:cNvSpPr txBox="1"/>
      </xdr:nvSpPr>
      <xdr:spPr>
        <a:xfrm>
          <a:off x="13131800" y="1087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実質公債費比率については、単年度では</a:t>
          </a:r>
          <a:r>
            <a:rPr kumimoji="1" lang="en-US" altLang="ja-JP" sz="1300">
              <a:latin typeface="ＭＳ Ｐゴシック" panose="020B0600070205080204" pitchFamily="50" charset="-128"/>
              <a:ea typeface="ＭＳ Ｐゴシック" panose="020B0600070205080204" pitchFamily="50" charset="-128"/>
            </a:rPr>
            <a:t>10.2</a:t>
          </a:r>
          <a:r>
            <a:rPr kumimoji="1" lang="ja-JP" altLang="en-US" sz="1300">
              <a:latin typeface="ＭＳ Ｐゴシック" panose="020B0600070205080204" pitchFamily="50" charset="-128"/>
              <a:ea typeface="ＭＳ Ｐゴシック" panose="020B0600070205080204" pitchFamily="50" charset="-128"/>
            </a:rPr>
            <a:t>％と前年度比</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ポイント上昇し、３カ年平均についても</a:t>
          </a:r>
          <a:r>
            <a:rPr kumimoji="1" lang="en-US" altLang="ja-JP" sz="1300">
              <a:latin typeface="ＭＳ Ｐゴシック" panose="020B0600070205080204" pitchFamily="50" charset="-128"/>
              <a:ea typeface="ＭＳ Ｐゴシック" panose="020B0600070205080204" pitchFamily="50" charset="-128"/>
            </a:rPr>
            <a:t>9.8</a:t>
          </a:r>
          <a:r>
            <a:rPr kumimoji="1" lang="ja-JP" altLang="en-US" sz="1300">
              <a:latin typeface="ＭＳ Ｐゴシック" panose="020B0600070205080204" pitchFamily="50" charset="-128"/>
              <a:ea typeface="ＭＳ Ｐゴシック" panose="020B0600070205080204" pitchFamily="50" charset="-128"/>
            </a:rPr>
            <a:t>％と、前年度比</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ポイント上昇した。</a:t>
          </a:r>
        </a:p>
        <a:p>
          <a:r>
            <a:rPr kumimoji="1" lang="ja-JP" altLang="en-US" sz="1300">
              <a:latin typeface="ＭＳ Ｐゴシック" panose="020B0600070205080204" pitchFamily="50" charset="-128"/>
              <a:ea typeface="ＭＳ Ｐゴシック" panose="020B0600070205080204" pitchFamily="50" charset="-128"/>
            </a:rPr>
            <a:t>　主な要因として、地方債の元利償還金が増加するとともに、地方債の償還に充当される特定財源が減少したことが挙げられる。</a:t>
          </a:r>
        </a:p>
        <a:p>
          <a:r>
            <a:rPr kumimoji="1" lang="ja-JP" altLang="en-US" sz="1300">
              <a:latin typeface="ＭＳ Ｐゴシック" panose="020B0600070205080204" pitchFamily="50" charset="-128"/>
              <a:ea typeface="ＭＳ Ｐゴシック" panose="020B0600070205080204" pitchFamily="50" charset="-128"/>
            </a:rPr>
            <a:t>　影響の大きい土地開発公社解散のための第三セクター等改革推進債の償還が令和１４年度まで継続する見込みであり、類似団体平均よりも依然として高いため、今後も市債発行の抑制により改善に努める。</a:t>
          </a:r>
        </a:p>
      </xdr:txBody>
    </xdr:sp>
    <xdr:clientData/>
  </xdr:twoCellAnchor>
  <xdr:oneCellAnchor>
    <xdr:from>
      <xdr:col>61</xdr:col>
      <xdr:colOff>6350</xdr:colOff>
      <xdr:row>32</xdr:row>
      <xdr:rowOff>101600</xdr:rowOff>
    </xdr:from>
    <xdr:ext cx="298543" cy="225703"/>
    <xdr:sp macro="" textlink="">
      <xdr:nvSpPr>
        <xdr:cNvPr id="362" name="テキスト ボックス 36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62230</xdr:rowOff>
    </xdr:from>
    <xdr:to>
      <xdr:col>81</xdr:col>
      <xdr:colOff>44450</xdr:colOff>
      <xdr:row>44</xdr:row>
      <xdr:rowOff>76623</xdr:rowOff>
    </xdr:to>
    <xdr:cxnSp macro="">
      <xdr:nvCxnSpPr>
        <xdr:cNvPr id="376" name="直線コネクタ 375"/>
        <xdr:cNvCxnSpPr/>
      </xdr:nvCxnSpPr>
      <xdr:spPr>
        <a:xfrm flipV="1">
          <a:off x="17018000" y="6405880"/>
          <a:ext cx="0" cy="12145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48700</xdr:rowOff>
    </xdr:from>
    <xdr:ext cx="762000" cy="259045"/>
    <xdr:sp macro="" textlink="">
      <xdr:nvSpPr>
        <xdr:cNvPr id="377" name="公債費負担の状況最小値テキスト"/>
        <xdr:cNvSpPr txBox="1"/>
      </xdr:nvSpPr>
      <xdr:spPr>
        <a:xfrm>
          <a:off x="17106900" y="7592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76623</xdr:rowOff>
    </xdr:from>
    <xdr:to>
      <xdr:col>81</xdr:col>
      <xdr:colOff>133350</xdr:colOff>
      <xdr:row>44</xdr:row>
      <xdr:rowOff>76623</xdr:rowOff>
    </xdr:to>
    <xdr:cxnSp macro="">
      <xdr:nvCxnSpPr>
        <xdr:cNvPr id="378" name="直線コネクタ 377"/>
        <xdr:cNvCxnSpPr/>
      </xdr:nvCxnSpPr>
      <xdr:spPr>
        <a:xfrm>
          <a:off x="16929100" y="7620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148607</xdr:rowOff>
    </xdr:from>
    <xdr:ext cx="762000" cy="259045"/>
    <xdr:sp macro="" textlink="">
      <xdr:nvSpPr>
        <xdr:cNvPr id="379" name="公債費負担の状況最大値テキスト"/>
        <xdr:cNvSpPr txBox="1"/>
      </xdr:nvSpPr>
      <xdr:spPr>
        <a:xfrm>
          <a:off x="17106900" y="614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62230</xdr:rowOff>
    </xdr:from>
    <xdr:to>
      <xdr:col>81</xdr:col>
      <xdr:colOff>133350</xdr:colOff>
      <xdr:row>37</xdr:row>
      <xdr:rowOff>62230</xdr:rowOff>
    </xdr:to>
    <xdr:cxnSp macro="">
      <xdr:nvCxnSpPr>
        <xdr:cNvPr id="380" name="直線コネクタ 379"/>
        <xdr:cNvCxnSpPr/>
      </xdr:nvCxnSpPr>
      <xdr:spPr>
        <a:xfrm>
          <a:off x="16929100" y="6405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146050</xdr:rowOff>
    </xdr:from>
    <xdr:to>
      <xdr:col>81</xdr:col>
      <xdr:colOff>44450</xdr:colOff>
      <xdr:row>42</xdr:row>
      <xdr:rowOff>170180</xdr:rowOff>
    </xdr:to>
    <xdr:cxnSp macro="">
      <xdr:nvCxnSpPr>
        <xdr:cNvPr id="381" name="直線コネクタ 380"/>
        <xdr:cNvCxnSpPr/>
      </xdr:nvCxnSpPr>
      <xdr:spPr>
        <a:xfrm>
          <a:off x="16179800" y="7346950"/>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108814</xdr:rowOff>
    </xdr:from>
    <xdr:ext cx="762000" cy="259045"/>
    <xdr:sp macro="" textlink="">
      <xdr:nvSpPr>
        <xdr:cNvPr id="382" name="公債費負担の状況平均値テキスト"/>
        <xdr:cNvSpPr txBox="1"/>
      </xdr:nvSpPr>
      <xdr:spPr>
        <a:xfrm>
          <a:off x="17106900" y="67953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92287</xdr:rowOff>
    </xdr:from>
    <xdr:to>
      <xdr:col>81</xdr:col>
      <xdr:colOff>95250</xdr:colOff>
      <xdr:row>41</xdr:row>
      <xdr:rowOff>22437</xdr:rowOff>
    </xdr:to>
    <xdr:sp macro="" textlink="">
      <xdr:nvSpPr>
        <xdr:cNvPr id="383" name="フローチャート: 判断 382"/>
        <xdr:cNvSpPr/>
      </xdr:nvSpPr>
      <xdr:spPr>
        <a:xfrm>
          <a:off x="169672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146050</xdr:rowOff>
    </xdr:from>
    <xdr:to>
      <xdr:col>77</xdr:col>
      <xdr:colOff>44450</xdr:colOff>
      <xdr:row>43</xdr:row>
      <xdr:rowOff>6773</xdr:rowOff>
    </xdr:to>
    <xdr:cxnSp macro="">
      <xdr:nvCxnSpPr>
        <xdr:cNvPr id="384" name="直線コネクタ 383"/>
        <xdr:cNvCxnSpPr/>
      </xdr:nvCxnSpPr>
      <xdr:spPr>
        <a:xfrm flipV="1">
          <a:off x="15290800" y="7346950"/>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92287</xdr:rowOff>
    </xdr:from>
    <xdr:to>
      <xdr:col>77</xdr:col>
      <xdr:colOff>95250</xdr:colOff>
      <xdr:row>41</xdr:row>
      <xdr:rowOff>22437</xdr:rowOff>
    </xdr:to>
    <xdr:sp macro="" textlink="">
      <xdr:nvSpPr>
        <xdr:cNvPr id="385" name="フローチャート: 判断 384"/>
        <xdr:cNvSpPr/>
      </xdr:nvSpPr>
      <xdr:spPr>
        <a:xfrm>
          <a:off x="161290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32614</xdr:rowOff>
    </xdr:from>
    <xdr:ext cx="736600" cy="259045"/>
    <xdr:sp macro="" textlink="">
      <xdr:nvSpPr>
        <xdr:cNvPr id="386" name="テキスト ボックス 385"/>
        <xdr:cNvSpPr txBox="1"/>
      </xdr:nvSpPr>
      <xdr:spPr>
        <a:xfrm>
          <a:off x="15798800" y="67191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43</xdr:row>
      <xdr:rowOff>6773</xdr:rowOff>
    </xdr:from>
    <xdr:to>
      <xdr:col>72</xdr:col>
      <xdr:colOff>203200</xdr:colOff>
      <xdr:row>43</xdr:row>
      <xdr:rowOff>38946</xdr:rowOff>
    </xdr:to>
    <xdr:cxnSp macro="">
      <xdr:nvCxnSpPr>
        <xdr:cNvPr id="387" name="直線コネクタ 386"/>
        <xdr:cNvCxnSpPr/>
      </xdr:nvCxnSpPr>
      <xdr:spPr>
        <a:xfrm flipV="1">
          <a:off x="14401800" y="7379123"/>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92287</xdr:rowOff>
    </xdr:from>
    <xdr:to>
      <xdr:col>73</xdr:col>
      <xdr:colOff>44450</xdr:colOff>
      <xdr:row>41</xdr:row>
      <xdr:rowOff>22437</xdr:rowOff>
    </xdr:to>
    <xdr:sp macro="" textlink="">
      <xdr:nvSpPr>
        <xdr:cNvPr id="388" name="フローチャート: 判断 387"/>
        <xdr:cNvSpPr/>
      </xdr:nvSpPr>
      <xdr:spPr>
        <a:xfrm>
          <a:off x="152400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32614</xdr:rowOff>
    </xdr:from>
    <xdr:ext cx="762000" cy="259045"/>
    <xdr:sp macro="" textlink="">
      <xdr:nvSpPr>
        <xdr:cNvPr id="389" name="テキスト ボックス 388"/>
        <xdr:cNvSpPr txBox="1"/>
      </xdr:nvSpPr>
      <xdr:spPr>
        <a:xfrm>
          <a:off x="14909800" y="6719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38946</xdr:rowOff>
    </xdr:from>
    <xdr:to>
      <xdr:col>68</xdr:col>
      <xdr:colOff>152400</xdr:colOff>
      <xdr:row>43</xdr:row>
      <xdr:rowOff>111337</xdr:rowOff>
    </xdr:to>
    <xdr:cxnSp macro="">
      <xdr:nvCxnSpPr>
        <xdr:cNvPr id="390" name="直線コネクタ 389"/>
        <xdr:cNvCxnSpPr/>
      </xdr:nvCxnSpPr>
      <xdr:spPr>
        <a:xfrm flipV="1">
          <a:off x="13512800" y="7411296"/>
          <a:ext cx="889000" cy="7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108373</xdr:rowOff>
    </xdr:from>
    <xdr:to>
      <xdr:col>68</xdr:col>
      <xdr:colOff>203200</xdr:colOff>
      <xdr:row>41</xdr:row>
      <xdr:rowOff>38523</xdr:rowOff>
    </xdr:to>
    <xdr:sp macro="" textlink="">
      <xdr:nvSpPr>
        <xdr:cNvPr id="391" name="フローチャート: 判断 390"/>
        <xdr:cNvSpPr/>
      </xdr:nvSpPr>
      <xdr:spPr>
        <a:xfrm>
          <a:off x="14351000" y="696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48700</xdr:rowOff>
    </xdr:from>
    <xdr:ext cx="762000" cy="259045"/>
    <xdr:sp macro="" textlink="">
      <xdr:nvSpPr>
        <xdr:cNvPr id="392" name="テキスト ボックス 391"/>
        <xdr:cNvSpPr txBox="1"/>
      </xdr:nvSpPr>
      <xdr:spPr>
        <a:xfrm>
          <a:off x="14020800" y="67352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132504</xdr:rowOff>
    </xdr:from>
    <xdr:to>
      <xdr:col>64</xdr:col>
      <xdr:colOff>152400</xdr:colOff>
      <xdr:row>41</xdr:row>
      <xdr:rowOff>62654</xdr:rowOff>
    </xdr:to>
    <xdr:sp macro="" textlink="">
      <xdr:nvSpPr>
        <xdr:cNvPr id="393" name="フローチャート: 判断 392"/>
        <xdr:cNvSpPr/>
      </xdr:nvSpPr>
      <xdr:spPr>
        <a:xfrm>
          <a:off x="13462000" y="699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72831</xdr:rowOff>
    </xdr:from>
    <xdr:ext cx="762000" cy="259045"/>
    <xdr:sp macro="" textlink="">
      <xdr:nvSpPr>
        <xdr:cNvPr id="394" name="テキスト ボックス 393"/>
        <xdr:cNvSpPr txBox="1"/>
      </xdr:nvSpPr>
      <xdr:spPr>
        <a:xfrm>
          <a:off x="13131800" y="6759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119380</xdr:rowOff>
    </xdr:from>
    <xdr:to>
      <xdr:col>81</xdr:col>
      <xdr:colOff>95250</xdr:colOff>
      <xdr:row>43</xdr:row>
      <xdr:rowOff>49530</xdr:rowOff>
    </xdr:to>
    <xdr:sp macro="" textlink="">
      <xdr:nvSpPr>
        <xdr:cNvPr id="400" name="楕円 399"/>
        <xdr:cNvSpPr/>
      </xdr:nvSpPr>
      <xdr:spPr>
        <a:xfrm>
          <a:off x="16967200" y="732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91457</xdr:rowOff>
    </xdr:from>
    <xdr:ext cx="762000" cy="259045"/>
    <xdr:sp macro="" textlink="">
      <xdr:nvSpPr>
        <xdr:cNvPr id="401" name="公債費負担の状況該当値テキスト"/>
        <xdr:cNvSpPr txBox="1"/>
      </xdr:nvSpPr>
      <xdr:spPr>
        <a:xfrm>
          <a:off x="17106900" y="729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95250</xdr:rowOff>
    </xdr:from>
    <xdr:to>
      <xdr:col>77</xdr:col>
      <xdr:colOff>95250</xdr:colOff>
      <xdr:row>43</xdr:row>
      <xdr:rowOff>25400</xdr:rowOff>
    </xdr:to>
    <xdr:sp macro="" textlink="">
      <xdr:nvSpPr>
        <xdr:cNvPr id="402" name="楕円 401"/>
        <xdr:cNvSpPr/>
      </xdr:nvSpPr>
      <xdr:spPr>
        <a:xfrm>
          <a:off x="16129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10177</xdr:rowOff>
    </xdr:from>
    <xdr:ext cx="736600" cy="259045"/>
    <xdr:sp macro="" textlink="">
      <xdr:nvSpPr>
        <xdr:cNvPr id="403" name="テキスト ボックス 402"/>
        <xdr:cNvSpPr txBox="1"/>
      </xdr:nvSpPr>
      <xdr:spPr>
        <a:xfrm>
          <a:off x="15798800" y="7382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127423</xdr:rowOff>
    </xdr:from>
    <xdr:to>
      <xdr:col>73</xdr:col>
      <xdr:colOff>44450</xdr:colOff>
      <xdr:row>43</xdr:row>
      <xdr:rowOff>57573</xdr:rowOff>
    </xdr:to>
    <xdr:sp macro="" textlink="">
      <xdr:nvSpPr>
        <xdr:cNvPr id="404" name="楕円 403"/>
        <xdr:cNvSpPr/>
      </xdr:nvSpPr>
      <xdr:spPr>
        <a:xfrm>
          <a:off x="15240000" y="7328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42350</xdr:rowOff>
    </xdr:from>
    <xdr:ext cx="762000" cy="259045"/>
    <xdr:sp macro="" textlink="">
      <xdr:nvSpPr>
        <xdr:cNvPr id="405" name="テキスト ボックス 404"/>
        <xdr:cNvSpPr txBox="1"/>
      </xdr:nvSpPr>
      <xdr:spPr>
        <a:xfrm>
          <a:off x="14909800" y="74147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159596</xdr:rowOff>
    </xdr:from>
    <xdr:to>
      <xdr:col>68</xdr:col>
      <xdr:colOff>203200</xdr:colOff>
      <xdr:row>43</xdr:row>
      <xdr:rowOff>89746</xdr:rowOff>
    </xdr:to>
    <xdr:sp macro="" textlink="">
      <xdr:nvSpPr>
        <xdr:cNvPr id="406" name="楕円 405"/>
        <xdr:cNvSpPr/>
      </xdr:nvSpPr>
      <xdr:spPr>
        <a:xfrm>
          <a:off x="14351000" y="7360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74523</xdr:rowOff>
    </xdr:from>
    <xdr:ext cx="762000" cy="259045"/>
    <xdr:sp macro="" textlink="">
      <xdr:nvSpPr>
        <xdr:cNvPr id="407" name="テキスト ボックス 406"/>
        <xdr:cNvSpPr txBox="1"/>
      </xdr:nvSpPr>
      <xdr:spPr>
        <a:xfrm>
          <a:off x="14020800" y="7446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60537</xdr:rowOff>
    </xdr:from>
    <xdr:to>
      <xdr:col>64</xdr:col>
      <xdr:colOff>152400</xdr:colOff>
      <xdr:row>43</xdr:row>
      <xdr:rowOff>162137</xdr:rowOff>
    </xdr:to>
    <xdr:sp macro="" textlink="">
      <xdr:nvSpPr>
        <xdr:cNvPr id="408" name="楕円 407"/>
        <xdr:cNvSpPr/>
      </xdr:nvSpPr>
      <xdr:spPr>
        <a:xfrm>
          <a:off x="13462000" y="7432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146914</xdr:rowOff>
    </xdr:from>
    <xdr:ext cx="762000" cy="259045"/>
    <xdr:sp macro="" textlink="">
      <xdr:nvSpPr>
        <xdr:cNvPr id="409" name="テキスト ボックス 408"/>
        <xdr:cNvSpPr txBox="1"/>
      </xdr:nvSpPr>
      <xdr:spPr>
        <a:xfrm>
          <a:off x="13131800" y="75192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[81.7%]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将来負担比率については、</a:t>
          </a:r>
          <a:r>
            <a:rPr kumimoji="1" lang="en-US" altLang="ja-JP" sz="1300">
              <a:latin typeface="ＭＳ Ｐゴシック" panose="020B0600070205080204" pitchFamily="50" charset="-128"/>
              <a:ea typeface="ＭＳ Ｐゴシック" panose="020B0600070205080204" pitchFamily="50" charset="-128"/>
            </a:rPr>
            <a:t>81.7</a:t>
          </a:r>
          <a:r>
            <a:rPr kumimoji="1" lang="ja-JP" altLang="en-US" sz="1300">
              <a:latin typeface="ＭＳ Ｐゴシック" panose="020B0600070205080204" pitchFamily="50" charset="-128"/>
              <a:ea typeface="ＭＳ Ｐゴシック" panose="020B0600070205080204" pitchFamily="50" charset="-128"/>
            </a:rPr>
            <a:t>％となり、前年度比</a:t>
          </a:r>
          <a:r>
            <a:rPr kumimoji="1" lang="en-US" altLang="ja-JP" sz="1300">
              <a:latin typeface="ＭＳ Ｐゴシック" panose="020B0600070205080204" pitchFamily="50" charset="-128"/>
              <a:ea typeface="ＭＳ Ｐゴシック" panose="020B0600070205080204" pitchFamily="50" charset="-128"/>
            </a:rPr>
            <a:t>8.3</a:t>
          </a:r>
          <a:r>
            <a:rPr kumimoji="1" lang="ja-JP" altLang="en-US" sz="1300">
              <a:latin typeface="ＭＳ Ｐゴシック" panose="020B0600070205080204" pitchFamily="50" charset="-128"/>
              <a:ea typeface="ＭＳ Ｐゴシック" panose="020B0600070205080204" pitchFamily="50" charset="-128"/>
            </a:rPr>
            <a:t>ポイントの改善となった。　主な要因としては、地方債新規発行額が元金償還額を下回ったことで地方債現在高が減少したこと、公営企業債等繰入見込額が減少したことが挙げられる。</a:t>
          </a:r>
        </a:p>
        <a:p>
          <a:r>
            <a:rPr kumimoji="1" lang="ja-JP" altLang="en-US" sz="1300">
              <a:latin typeface="ＭＳ Ｐゴシック" panose="020B0600070205080204" pitchFamily="50" charset="-128"/>
              <a:ea typeface="ＭＳ Ｐゴシック" panose="020B0600070205080204" pitchFamily="50" charset="-128"/>
            </a:rPr>
            <a:t>　土地開発公社解散のための第三セクター等改革推進債の償還が今後も続くことで類似団体平均よりも依然として高いといえるが、その差は年々縮小しており、今後も市債発行の抑制や基金残高を確保することで数値の改善に努め、財政の健全化を図る。</a:t>
          </a:r>
        </a:p>
      </xdr:txBody>
    </xdr:sp>
    <xdr:clientData/>
  </xdr:twoCellAnchor>
  <xdr:oneCellAnchor>
    <xdr:from>
      <xdr:col>61</xdr:col>
      <xdr:colOff>6350</xdr:colOff>
      <xdr:row>10</xdr:row>
      <xdr:rowOff>63500</xdr:rowOff>
    </xdr:from>
    <xdr:ext cx="298543" cy="225703"/>
    <xdr:sp macro="" textlink="">
      <xdr:nvSpPr>
        <xdr:cNvPr id="423" name="テキスト ボックス 422"/>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6" name="直線コネクタ 425"/>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7" name="テキスト ボックス 426"/>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8" name="直線コネクタ 427"/>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9" name="テキスト ボックス 428"/>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0" name="直線コネクタ 429"/>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1" name="テキスト ボックス 430"/>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2" name="直線コネクタ 431"/>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3" name="テキスト ボックス 432"/>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22</xdr:row>
      <xdr:rowOff>156921</xdr:rowOff>
    </xdr:to>
    <xdr:cxnSp macro="">
      <xdr:nvCxnSpPr>
        <xdr:cNvPr id="436" name="直線コネクタ 435"/>
        <xdr:cNvCxnSpPr/>
      </xdr:nvCxnSpPr>
      <xdr:spPr>
        <a:xfrm flipV="1">
          <a:off x="17018000" y="2451100"/>
          <a:ext cx="0" cy="147772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128998</xdr:rowOff>
    </xdr:from>
    <xdr:ext cx="762000" cy="259045"/>
    <xdr:sp macro="" textlink="">
      <xdr:nvSpPr>
        <xdr:cNvPr id="437" name="将来負担の状況最小値テキスト"/>
        <xdr:cNvSpPr txBox="1"/>
      </xdr:nvSpPr>
      <xdr:spPr>
        <a:xfrm>
          <a:off x="17106900" y="39008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156921</xdr:rowOff>
    </xdr:from>
    <xdr:to>
      <xdr:col>81</xdr:col>
      <xdr:colOff>133350</xdr:colOff>
      <xdr:row>22</xdr:row>
      <xdr:rowOff>156921</xdr:rowOff>
    </xdr:to>
    <xdr:cxnSp macro="">
      <xdr:nvCxnSpPr>
        <xdr:cNvPr id="438" name="直線コネクタ 437"/>
        <xdr:cNvCxnSpPr/>
      </xdr:nvCxnSpPr>
      <xdr:spPr>
        <a:xfrm>
          <a:off x="16929100" y="39288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39"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0" name="直線コネクタ 439"/>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18</xdr:row>
      <xdr:rowOff>153568</xdr:rowOff>
    </xdr:from>
    <xdr:to>
      <xdr:col>81</xdr:col>
      <xdr:colOff>44450</xdr:colOff>
      <xdr:row>19</xdr:row>
      <xdr:rowOff>62230</xdr:rowOff>
    </xdr:to>
    <xdr:cxnSp macro="">
      <xdr:nvCxnSpPr>
        <xdr:cNvPr id="441" name="直線コネクタ 440"/>
        <xdr:cNvCxnSpPr/>
      </xdr:nvCxnSpPr>
      <xdr:spPr>
        <a:xfrm flipV="1">
          <a:off x="16179800" y="3239668"/>
          <a:ext cx="838200" cy="80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10126</xdr:rowOff>
    </xdr:from>
    <xdr:ext cx="762000" cy="259045"/>
    <xdr:sp macro="" textlink="">
      <xdr:nvSpPr>
        <xdr:cNvPr id="442" name="将来負担の状況平均値テキスト"/>
        <xdr:cNvSpPr txBox="1"/>
      </xdr:nvSpPr>
      <xdr:spPr>
        <a:xfrm>
          <a:off x="17106900" y="24104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165049</xdr:rowOff>
    </xdr:from>
    <xdr:to>
      <xdr:col>81</xdr:col>
      <xdr:colOff>95250</xdr:colOff>
      <xdr:row>15</xdr:row>
      <xdr:rowOff>95199</xdr:rowOff>
    </xdr:to>
    <xdr:sp macro="" textlink="">
      <xdr:nvSpPr>
        <xdr:cNvPr id="443" name="フローチャート: 判断 442"/>
        <xdr:cNvSpPr/>
      </xdr:nvSpPr>
      <xdr:spPr>
        <a:xfrm>
          <a:off x="16967200" y="2565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19</xdr:row>
      <xdr:rowOff>62230</xdr:rowOff>
    </xdr:from>
    <xdr:to>
      <xdr:col>77</xdr:col>
      <xdr:colOff>44450</xdr:colOff>
      <xdr:row>20</xdr:row>
      <xdr:rowOff>23013</xdr:rowOff>
    </xdr:to>
    <xdr:cxnSp macro="">
      <xdr:nvCxnSpPr>
        <xdr:cNvPr id="444" name="直線コネクタ 443"/>
        <xdr:cNvCxnSpPr/>
      </xdr:nvCxnSpPr>
      <xdr:spPr>
        <a:xfrm flipV="1">
          <a:off x="15290800" y="3319780"/>
          <a:ext cx="889000" cy="132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4216</xdr:rowOff>
    </xdr:from>
    <xdr:to>
      <xdr:col>77</xdr:col>
      <xdr:colOff>95250</xdr:colOff>
      <xdr:row>15</xdr:row>
      <xdr:rowOff>105816</xdr:rowOff>
    </xdr:to>
    <xdr:sp macro="" textlink="">
      <xdr:nvSpPr>
        <xdr:cNvPr id="445" name="フローチャート: 判断 444"/>
        <xdr:cNvSpPr/>
      </xdr:nvSpPr>
      <xdr:spPr>
        <a:xfrm>
          <a:off x="16129000" y="2575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115993</xdr:rowOff>
    </xdr:from>
    <xdr:ext cx="736600" cy="259045"/>
    <xdr:sp macro="" textlink="">
      <xdr:nvSpPr>
        <xdr:cNvPr id="446" name="テキスト ボックス 445"/>
        <xdr:cNvSpPr txBox="1"/>
      </xdr:nvSpPr>
      <xdr:spPr>
        <a:xfrm>
          <a:off x="15798800" y="23448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20</xdr:row>
      <xdr:rowOff>23013</xdr:rowOff>
    </xdr:from>
    <xdr:to>
      <xdr:col>72</xdr:col>
      <xdr:colOff>203200</xdr:colOff>
      <xdr:row>21</xdr:row>
      <xdr:rowOff>5994</xdr:rowOff>
    </xdr:to>
    <xdr:cxnSp macro="">
      <xdr:nvCxnSpPr>
        <xdr:cNvPr id="447" name="直線コネクタ 446"/>
        <xdr:cNvCxnSpPr/>
      </xdr:nvCxnSpPr>
      <xdr:spPr>
        <a:xfrm flipV="1">
          <a:off x="14401800" y="3452013"/>
          <a:ext cx="889000" cy="154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54407</xdr:rowOff>
    </xdr:from>
    <xdr:to>
      <xdr:col>73</xdr:col>
      <xdr:colOff>44450</xdr:colOff>
      <xdr:row>15</xdr:row>
      <xdr:rowOff>156007</xdr:rowOff>
    </xdr:to>
    <xdr:sp macro="" textlink="">
      <xdr:nvSpPr>
        <xdr:cNvPr id="448" name="フローチャート: 判断 447"/>
        <xdr:cNvSpPr/>
      </xdr:nvSpPr>
      <xdr:spPr>
        <a:xfrm>
          <a:off x="15240000" y="262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166184</xdr:rowOff>
    </xdr:from>
    <xdr:ext cx="762000" cy="259045"/>
    <xdr:sp macro="" textlink="">
      <xdr:nvSpPr>
        <xdr:cNvPr id="449" name="テキスト ボックス 448"/>
        <xdr:cNvSpPr txBox="1"/>
      </xdr:nvSpPr>
      <xdr:spPr>
        <a:xfrm>
          <a:off x="14909800" y="2395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21</xdr:row>
      <xdr:rowOff>5994</xdr:rowOff>
    </xdr:from>
    <xdr:to>
      <xdr:col>68</xdr:col>
      <xdr:colOff>152400</xdr:colOff>
      <xdr:row>22</xdr:row>
      <xdr:rowOff>4419</xdr:rowOff>
    </xdr:to>
    <xdr:cxnSp macro="">
      <xdr:nvCxnSpPr>
        <xdr:cNvPr id="450" name="直線コネクタ 449"/>
        <xdr:cNvCxnSpPr/>
      </xdr:nvCxnSpPr>
      <xdr:spPr>
        <a:xfrm flipV="1">
          <a:off x="13512800" y="3606444"/>
          <a:ext cx="889000" cy="169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132588</xdr:rowOff>
    </xdr:from>
    <xdr:to>
      <xdr:col>68</xdr:col>
      <xdr:colOff>203200</xdr:colOff>
      <xdr:row>16</xdr:row>
      <xdr:rowOff>62738</xdr:rowOff>
    </xdr:to>
    <xdr:sp macro="" textlink="">
      <xdr:nvSpPr>
        <xdr:cNvPr id="451" name="フローチャート: 判断 450"/>
        <xdr:cNvSpPr/>
      </xdr:nvSpPr>
      <xdr:spPr>
        <a:xfrm>
          <a:off x="14351000" y="2704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72915</xdr:rowOff>
    </xdr:from>
    <xdr:ext cx="762000" cy="259045"/>
    <xdr:sp macro="" textlink="">
      <xdr:nvSpPr>
        <xdr:cNvPr id="452" name="テキスト ボックス 451"/>
        <xdr:cNvSpPr txBox="1"/>
      </xdr:nvSpPr>
      <xdr:spPr>
        <a:xfrm>
          <a:off x="14020800" y="2473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155753</xdr:rowOff>
    </xdr:from>
    <xdr:to>
      <xdr:col>64</xdr:col>
      <xdr:colOff>152400</xdr:colOff>
      <xdr:row>16</xdr:row>
      <xdr:rowOff>85903</xdr:rowOff>
    </xdr:to>
    <xdr:sp macro="" textlink="">
      <xdr:nvSpPr>
        <xdr:cNvPr id="453" name="フローチャート: 判断 452"/>
        <xdr:cNvSpPr/>
      </xdr:nvSpPr>
      <xdr:spPr>
        <a:xfrm>
          <a:off x="13462000" y="2727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96080</xdr:rowOff>
    </xdr:from>
    <xdr:ext cx="762000" cy="259045"/>
    <xdr:sp macro="" textlink="">
      <xdr:nvSpPr>
        <xdr:cNvPr id="454" name="テキスト ボックス 453"/>
        <xdr:cNvSpPr txBox="1"/>
      </xdr:nvSpPr>
      <xdr:spPr>
        <a:xfrm>
          <a:off x="13131800" y="24963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102768</xdr:rowOff>
    </xdr:from>
    <xdr:to>
      <xdr:col>81</xdr:col>
      <xdr:colOff>95250</xdr:colOff>
      <xdr:row>19</xdr:row>
      <xdr:rowOff>32918</xdr:rowOff>
    </xdr:to>
    <xdr:sp macro="" textlink="">
      <xdr:nvSpPr>
        <xdr:cNvPr id="460" name="楕円 459"/>
        <xdr:cNvSpPr/>
      </xdr:nvSpPr>
      <xdr:spPr>
        <a:xfrm>
          <a:off x="16967200" y="3188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18</xdr:row>
      <xdr:rowOff>74845</xdr:rowOff>
    </xdr:from>
    <xdr:ext cx="762000" cy="259045"/>
    <xdr:sp macro="" textlink="">
      <xdr:nvSpPr>
        <xdr:cNvPr id="461" name="将来負担の状況該当値テキスト"/>
        <xdr:cNvSpPr txBox="1"/>
      </xdr:nvSpPr>
      <xdr:spPr>
        <a:xfrm>
          <a:off x="17106900" y="3160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19</xdr:row>
      <xdr:rowOff>11430</xdr:rowOff>
    </xdr:from>
    <xdr:to>
      <xdr:col>77</xdr:col>
      <xdr:colOff>95250</xdr:colOff>
      <xdr:row>19</xdr:row>
      <xdr:rowOff>113030</xdr:rowOff>
    </xdr:to>
    <xdr:sp macro="" textlink="">
      <xdr:nvSpPr>
        <xdr:cNvPr id="462" name="楕円 461"/>
        <xdr:cNvSpPr/>
      </xdr:nvSpPr>
      <xdr:spPr>
        <a:xfrm>
          <a:off x="16129000" y="326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19</xdr:row>
      <xdr:rowOff>97807</xdr:rowOff>
    </xdr:from>
    <xdr:ext cx="736600" cy="259045"/>
    <xdr:sp macro="" textlink="">
      <xdr:nvSpPr>
        <xdr:cNvPr id="463" name="テキスト ボックス 462"/>
        <xdr:cNvSpPr txBox="1"/>
      </xdr:nvSpPr>
      <xdr:spPr>
        <a:xfrm>
          <a:off x="15798800" y="3355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19</xdr:row>
      <xdr:rowOff>143663</xdr:rowOff>
    </xdr:from>
    <xdr:to>
      <xdr:col>73</xdr:col>
      <xdr:colOff>44450</xdr:colOff>
      <xdr:row>20</xdr:row>
      <xdr:rowOff>73813</xdr:rowOff>
    </xdr:to>
    <xdr:sp macro="" textlink="">
      <xdr:nvSpPr>
        <xdr:cNvPr id="464" name="楕円 463"/>
        <xdr:cNvSpPr/>
      </xdr:nvSpPr>
      <xdr:spPr>
        <a:xfrm>
          <a:off x="15240000" y="3401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20</xdr:row>
      <xdr:rowOff>58590</xdr:rowOff>
    </xdr:from>
    <xdr:ext cx="762000" cy="259045"/>
    <xdr:sp macro="" textlink="">
      <xdr:nvSpPr>
        <xdr:cNvPr id="465" name="テキスト ボックス 464"/>
        <xdr:cNvSpPr txBox="1"/>
      </xdr:nvSpPr>
      <xdr:spPr>
        <a:xfrm>
          <a:off x="14909800" y="3487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20</xdr:row>
      <xdr:rowOff>126644</xdr:rowOff>
    </xdr:from>
    <xdr:to>
      <xdr:col>68</xdr:col>
      <xdr:colOff>203200</xdr:colOff>
      <xdr:row>21</xdr:row>
      <xdr:rowOff>56794</xdr:rowOff>
    </xdr:to>
    <xdr:sp macro="" textlink="">
      <xdr:nvSpPr>
        <xdr:cNvPr id="466" name="楕円 465"/>
        <xdr:cNvSpPr/>
      </xdr:nvSpPr>
      <xdr:spPr>
        <a:xfrm>
          <a:off x="14351000" y="3555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21</xdr:row>
      <xdr:rowOff>41571</xdr:rowOff>
    </xdr:from>
    <xdr:ext cx="762000" cy="259045"/>
    <xdr:sp macro="" textlink="">
      <xdr:nvSpPr>
        <xdr:cNvPr id="467" name="テキスト ボックス 466"/>
        <xdr:cNvSpPr txBox="1"/>
      </xdr:nvSpPr>
      <xdr:spPr>
        <a:xfrm>
          <a:off x="14020800" y="3642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21</xdr:row>
      <xdr:rowOff>125069</xdr:rowOff>
    </xdr:from>
    <xdr:to>
      <xdr:col>64</xdr:col>
      <xdr:colOff>152400</xdr:colOff>
      <xdr:row>22</xdr:row>
      <xdr:rowOff>55219</xdr:rowOff>
    </xdr:to>
    <xdr:sp macro="" textlink="">
      <xdr:nvSpPr>
        <xdr:cNvPr id="468" name="楕円 467"/>
        <xdr:cNvSpPr/>
      </xdr:nvSpPr>
      <xdr:spPr>
        <a:xfrm>
          <a:off x="13462000" y="3725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22</xdr:row>
      <xdr:rowOff>39996</xdr:rowOff>
    </xdr:from>
    <xdr:ext cx="762000" cy="259045"/>
    <xdr:sp macro="" textlink="">
      <xdr:nvSpPr>
        <xdr:cNvPr id="469" name="テキスト ボックス 468"/>
        <xdr:cNvSpPr txBox="1"/>
      </xdr:nvSpPr>
      <xdr:spPr>
        <a:xfrm>
          <a:off x="13131800" y="3811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奈良県奈良市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349,385
344,664
276.94
155,802,904
151,032,697
3,760,956
82,177,434
183,434,260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9.8
81.7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令和５年度は前年度に比べ</a:t>
          </a:r>
          <a:r>
            <a:rPr kumimoji="1" lang="en-US" altLang="ja-JP" sz="1200">
              <a:latin typeface="ＭＳ Ｐゴシック" panose="020B0600070205080204" pitchFamily="50" charset="-128"/>
              <a:ea typeface="ＭＳ Ｐゴシック" panose="020B0600070205080204" pitchFamily="50" charset="-128"/>
            </a:rPr>
            <a:t>1.0</a:t>
          </a:r>
          <a:r>
            <a:rPr kumimoji="1" lang="ja-JP" altLang="en-US" sz="1200">
              <a:latin typeface="ＭＳ Ｐゴシック" panose="020B0600070205080204" pitchFamily="50" charset="-128"/>
              <a:ea typeface="ＭＳ Ｐゴシック" panose="020B0600070205080204" pitchFamily="50" charset="-128"/>
            </a:rPr>
            <a:t>ポイント減少した。主な要因としては、定年延長に伴う退職手当の減少や正規職員の人数減による給料の減少が挙げられ、類似団体平均との差は縮まった。</a:t>
          </a:r>
        </a:p>
        <a:p>
          <a:r>
            <a:rPr kumimoji="1" lang="ja-JP" altLang="en-US" sz="1200">
              <a:latin typeface="ＭＳ Ｐゴシック" panose="020B0600070205080204" pitchFamily="50" charset="-128"/>
              <a:ea typeface="ＭＳ Ｐゴシック" panose="020B0600070205080204" pitchFamily="50" charset="-128"/>
            </a:rPr>
            <a:t>　類似団体と比較し高い要因は、令和４年度から新たに児童相談所を設置したこと、また幼保施設、清掃業務などの直営比率が高く職員数が多いことが考えられる。幼保施設や清掃業務等については民間委託・民間移管の拡大、その他部門についても効率的な組織運営による職員の適正配置を進め、今後も人件費の削減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157480</xdr:rowOff>
    </xdr:from>
    <xdr:to>
      <xdr:col>24</xdr:col>
      <xdr:colOff>25400</xdr:colOff>
      <xdr:row>40</xdr:row>
      <xdr:rowOff>58420</xdr:rowOff>
    </xdr:to>
    <xdr:cxnSp macro="">
      <xdr:nvCxnSpPr>
        <xdr:cNvPr id="61" name="直線コネクタ 60"/>
        <xdr:cNvCxnSpPr/>
      </xdr:nvCxnSpPr>
      <xdr:spPr>
        <a:xfrm flipV="1">
          <a:off x="4826000" y="5643880"/>
          <a:ext cx="0" cy="1272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30497</xdr:rowOff>
    </xdr:from>
    <xdr:ext cx="762000" cy="259045"/>
    <xdr:sp macro="" textlink="">
      <xdr:nvSpPr>
        <xdr:cNvPr id="62" name="人件費最小値テキスト"/>
        <xdr:cNvSpPr txBox="1"/>
      </xdr:nvSpPr>
      <xdr:spPr>
        <a:xfrm>
          <a:off x="4914900" y="688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58420</xdr:rowOff>
    </xdr:from>
    <xdr:to>
      <xdr:col>24</xdr:col>
      <xdr:colOff>114300</xdr:colOff>
      <xdr:row>40</xdr:row>
      <xdr:rowOff>58420</xdr:rowOff>
    </xdr:to>
    <xdr:cxnSp macro="">
      <xdr:nvCxnSpPr>
        <xdr:cNvPr id="63" name="直線コネクタ 62"/>
        <xdr:cNvCxnSpPr/>
      </xdr:nvCxnSpPr>
      <xdr:spPr>
        <a:xfrm>
          <a:off x="4737100" y="691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72407</xdr:rowOff>
    </xdr:from>
    <xdr:ext cx="762000" cy="259045"/>
    <xdr:sp macro="" textlink="">
      <xdr:nvSpPr>
        <xdr:cNvPr id="64" name="人件費最大値テキスト"/>
        <xdr:cNvSpPr txBox="1"/>
      </xdr:nvSpPr>
      <xdr:spPr>
        <a:xfrm>
          <a:off x="4914900" y="5387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157480</xdr:rowOff>
    </xdr:from>
    <xdr:to>
      <xdr:col>24</xdr:col>
      <xdr:colOff>114300</xdr:colOff>
      <xdr:row>32</xdr:row>
      <xdr:rowOff>157480</xdr:rowOff>
    </xdr:to>
    <xdr:cxnSp macro="">
      <xdr:nvCxnSpPr>
        <xdr:cNvPr id="65" name="直線コネクタ 64"/>
        <xdr:cNvCxnSpPr/>
      </xdr:nvCxnSpPr>
      <xdr:spPr>
        <a:xfrm>
          <a:off x="4737100" y="5643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153670</xdr:rowOff>
    </xdr:from>
    <xdr:to>
      <xdr:col>24</xdr:col>
      <xdr:colOff>25400</xdr:colOff>
      <xdr:row>38</xdr:row>
      <xdr:rowOff>58420</xdr:rowOff>
    </xdr:to>
    <xdr:cxnSp macro="">
      <xdr:nvCxnSpPr>
        <xdr:cNvPr id="66" name="直線コネクタ 65"/>
        <xdr:cNvCxnSpPr/>
      </xdr:nvCxnSpPr>
      <xdr:spPr>
        <a:xfrm flipV="1">
          <a:off x="3987800" y="649732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92727</xdr:rowOff>
    </xdr:from>
    <xdr:ext cx="762000" cy="259045"/>
    <xdr:sp macro="" textlink="">
      <xdr:nvSpPr>
        <xdr:cNvPr id="67" name="人件費平均値テキスト"/>
        <xdr:cNvSpPr txBox="1"/>
      </xdr:nvSpPr>
      <xdr:spPr>
        <a:xfrm>
          <a:off x="4914900" y="6093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76200</xdr:rowOff>
    </xdr:from>
    <xdr:to>
      <xdr:col>24</xdr:col>
      <xdr:colOff>76200</xdr:colOff>
      <xdr:row>37</xdr:row>
      <xdr:rowOff>6350</xdr:rowOff>
    </xdr:to>
    <xdr:sp macro="" textlink="">
      <xdr:nvSpPr>
        <xdr:cNvPr id="68" name="フローチャート: 判断 67"/>
        <xdr:cNvSpPr/>
      </xdr:nvSpPr>
      <xdr:spPr>
        <a:xfrm>
          <a:off x="47752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168910</xdr:rowOff>
    </xdr:from>
    <xdr:to>
      <xdr:col>19</xdr:col>
      <xdr:colOff>187325</xdr:colOff>
      <xdr:row>38</xdr:row>
      <xdr:rowOff>58420</xdr:rowOff>
    </xdr:to>
    <xdr:cxnSp macro="">
      <xdr:nvCxnSpPr>
        <xdr:cNvPr id="69" name="直線コネクタ 68"/>
        <xdr:cNvCxnSpPr/>
      </xdr:nvCxnSpPr>
      <xdr:spPr>
        <a:xfrm>
          <a:off x="3098800" y="651256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114300</xdr:rowOff>
    </xdr:from>
    <xdr:to>
      <xdr:col>20</xdr:col>
      <xdr:colOff>38100</xdr:colOff>
      <xdr:row>37</xdr:row>
      <xdr:rowOff>44450</xdr:rowOff>
    </xdr:to>
    <xdr:sp macro="" textlink="">
      <xdr:nvSpPr>
        <xdr:cNvPr id="70" name="フローチャート: 判断 69"/>
        <xdr:cNvSpPr/>
      </xdr:nvSpPr>
      <xdr:spPr>
        <a:xfrm>
          <a:off x="3937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54627</xdr:rowOff>
    </xdr:from>
    <xdr:ext cx="736600" cy="259045"/>
    <xdr:sp macro="" textlink="">
      <xdr:nvSpPr>
        <xdr:cNvPr id="71" name="テキスト ボックス 70"/>
        <xdr:cNvSpPr txBox="1"/>
      </xdr:nvSpPr>
      <xdr:spPr>
        <a:xfrm>
          <a:off x="3606800" y="6055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168910</xdr:rowOff>
    </xdr:from>
    <xdr:to>
      <xdr:col>15</xdr:col>
      <xdr:colOff>98425</xdr:colOff>
      <xdr:row>39</xdr:row>
      <xdr:rowOff>77470</xdr:rowOff>
    </xdr:to>
    <xdr:cxnSp macro="">
      <xdr:nvCxnSpPr>
        <xdr:cNvPr id="72" name="直線コネクタ 71"/>
        <xdr:cNvCxnSpPr/>
      </xdr:nvCxnSpPr>
      <xdr:spPr>
        <a:xfrm flipV="1">
          <a:off x="2209800" y="6512560"/>
          <a:ext cx="889000" cy="251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76200</xdr:rowOff>
    </xdr:from>
    <xdr:to>
      <xdr:col>15</xdr:col>
      <xdr:colOff>149225</xdr:colOff>
      <xdr:row>37</xdr:row>
      <xdr:rowOff>6350</xdr:rowOff>
    </xdr:to>
    <xdr:sp macro="" textlink="">
      <xdr:nvSpPr>
        <xdr:cNvPr id="73" name="フローチャート: 判断 72"/>
        <xdr:cNvSpPr/>
      </xdr:nvSpPr>
      <xdr:spPr>
        <a:xfrm>
          <a:off x="3048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16527</xdr:rowOff>
    </xdr:from>
    <xdr:ext cx="762000" cy="259045"/>
    <xdr:sp macro="" textlink="">
      <xdr:nvSpPr>
        <xdr:cNvPr id="74" name="テキスト ボックス 73"/>
        <xdr:cNvSpPr txBox="1"/>
      </xdr:nvSpPr>
      <xdr:spPr>
        <a:xfrm>
          <a:off x="2717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35560</xdr:rowOff>
    </xdr:from>
    <xdr:to>
      <xdr:col>11</xdr:col>
      <xdr:colOff>9525</xdr:colOff>
      <xdr:row>39</xdr:row>
      <xdr:rowOff>77470</xdr:rowOff>
    </xdr:to>
    <xdr:cxnSp macro="">
      <xdr:nvCxnSpPr>
        <xdr:cNvPr id="75" name="直線コネクタ 74"/>
        <xdr:cNvCxnSpPr/>
      </xdr:nvCxnSpPr>
      <xdr:spPr>
        <a:xfrm>
          <a:off x="1320800" y="6550660"/>
          <a:ext cx="889000" cy="213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3810</xdr:rowOff>
    </xdr:from>
    <xdr:to>
      <xdr:col>11</xdr:col>
      <xdr:colOff>60325</xdr:colOff>
      <xdr:row>37</xdr:row>
      <xdr:rowOff>105410</xdr:rowOff>
    </xdr:to>
    <xdr:sp macro="" textlink="">
      <xdr:nvSpPr>
        <xdr:cNvPr id="76" name="フローチャート: 判断 75"/>
        <xdr:cNvSpPr/>
      </xdr:nvSpPr>
      <xdr:spPr>
        <a:xfrm>
          <a:off x="215900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115587</xdr:rowOff>
    </xdr:from>
    <xdr:ext cx="762000" cy="259045"/>
    <xdr:sp macro="" textlink="">
      <xdr:nvSpPr>
        <xdr:cNvPr id="77" name="テキスト ボックス 76"/>
        <xdr:cNvSpPr txBox="1"/>
      </xdr:nvSpPr>
      <xdr:spPr>
        <a:xfrm>
          <a:off x="1828800" y="611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76200</xdr:rowOff>
    </xdr:from>
    <xdr:to>
      <xdr:col>6</xdr:col>
      <xdr:colOff>171450</xdr:colOff>
      <xdr:row>37</xdr:row>
      <xdr:rowOff>6350</xdr:rowOff>
    </xdr:to>
    <xdr:sp macro="" textlink="">
      <xdr:nvSpPr>
        <xdr:cNvPr id="78" name="フローチャート: 判断 77"/>
        <xdr:cNvSpPr/>
      </xdr:nvSpPr>
      <xdr:spPr>
        <a:xfrm>
          <a:off x="1270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16527</xdr:rowOff>
    </xdr:from>
    <xdr:ext cx="762000" cy="259045"/>
    <xdr:sp macro="" textlink="">
      <xdr:nvSpPr>
        <xdr:cNvPr id="79" name="テキスト ボックス 78"/>
        <xdr:cNvSpPr txBox="1"/>
      </xdr:nvSpPr>
      <xdr:spPr>
        <a:xfrm>
          <a:off x="939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102870</xdr:rowOff>
    </xdr:from>
    <xdr:to>
      <xdr:col>24</xdr:col>
      <xdr:colOff>76200</xdr:colOff>
      <xdr:row>38</xdr:row>
      <xdr:rowOff>33020</xdr:rowOff>
    </xdr:to>
    <xdr:sp macro="" textlink="">
      <xdr:nvSpPr>
        <xdr:cNvPr id="85" name="楕円 84"/>
        <xdr:cNvSpPr/>
      </xdr:nvSpPr>
      <xdr:spPr>
        <a:xfrm>
          <a:off x="4775200" y="644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74947</xdr:rowOff>
    </xdr:from>
    <xdr:ext cx="762000" cy="259045"/>
    <xdr:sp macro="" textlink="">
      <xdr:nvSpPr>
        <xdr:cNvPr id="86" name="人件費該当値テキスト"/>
        <xdr:cNvSpPr txBox="1"/>
      </xdr:nvSpPr>
      <xdr:spPr>
        <a:xfrm>
          <a:off x="4914900" y="641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7620</xdr:rowOff>
    </xdr:from>
    <xdr:to>
      <xdr:col>20</xdr:col>
      <xdr:colOff>38100</xdr:colOff>
      <xdr:row>38</xdr:row>
      <xdr:rowOff>109220</xdr:rowOff>
    </xdr:to>
    <xdr:sp macro="" textlink="">
      <xdr:nvSpPr>
        <xdr:cNvPr id="87" name="楕円 86"/>
        <xdr:cNvSpPr/>
      </xdr:nvSpPr>
      <xdr:spPr>
        <a:xfrm>
          <a:off x="3937000" y="652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93997</xdr:rowOff>
    </xdr:from>
    <xdr:ext cx="736600" cy="259045"/>
    <xdr:sp macro="" textlink="">
      <xdr:nvSpPr>
        <xdr:cNvPr id="88" name="テキスト ボックス 87"/>
        <xdr:cNvSpPr txBox="1"/>
      </xdr:nvSpPr>
      <xdr:spPr>
        <a:xfrm>
          <a:off x="3606800" y="6609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118110</xdr:rowOff>
    </xdr:from>
    <xdr:to>
      <xdr:col>15</xdr:col>
      <xdr:colOff>149225</xdr:colOff>
      <xdr:row>38</xdr:row>
      <xdr:rowOff>48260</xdr:rowOff>
    </xdr:to>
    <xdr:sp macro="" textlink="">
      <xdr:nvSpPr>
        <xdr:cNvPr id="89" name="楕円 88"/>
        <xdr:cNvSpPr/>
      </xdr:nvSpPr>
      <xdr:spPr>
        <a:xfrm>
          <a:off x="3048000" y="6461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33037</xdr:rowOff>
    </xdr:from>
    <xdr:ext cx="762000" cy="259045"/>
    <xdr:sp macro="" textlink="">
      <xdr:nvSpPr>
        <xdr:cNvPr id="90" name="テキスト ボックス 89"/>
        <xdr:cNvSpPr txBox="1"/>
      </xdr:nvSpPr>
      <xdr:spPr>
        <a:xfrm>
          <a:off x="2717800" y="654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39</xdr:row>
      <xdr:rowOff>26670</xdr:rowOff>
    </xdr:from>
    <xdr:to>
      <xdr:col>11</xdr:col>
      <xdr:colOff>60325</xdr:colOff>
      <xdr:row>39</xdr:row>
      <xdr:rowOff>128270</xdr:rowOff>
    </xdr:to>
    <xdr:sp macro="" textlink="">
      <xdr:nvSpPr>
        <xdr:cNvPr id="91" name="楕円 90"/>
        <xdr:cNvSpPr/>
      </xdr:nvSpPr>
      <xdr:spPr>
        <a:xfrm>
          <a:off x="2159000" y="6713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113047</xdr:rowOff>
    </xdr:from>
    <xdr:ext cx="762000" cy="259045"/>
    <xdr:sp macro="" textlink="">
      <xdr:nvSpPr>
        <xdr:cNvPr id="92" name="テキスト ボックス 91"/>
        <xdr:cNvSpPr txBox="1"/>
      </xdr:nvSpPr>
      <xdr:spPr>
        <a:xfrm>
          <a:off x="1828800" y="679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156210</xdr:rowOff>
    </xdr:from>
    <xdr:to>
      <xdr:col>6</xdr:col>
      <xdr:colOff>171450</xdr:colOff>
      <xdr:row>38</xdr:row>
      <xdr:rowOff>86360</xdr:rowOff>
    </xdr:to>
    <xdr:sp macro="" textlink="">
      <xdr:nvSpPr>
        <xdr:cNvPr id="93" name="楕円 92"/>
        <xdr:cNvSpPr/>
      </xdr:nvSpPr>
      <xdr:spPr>
        <a:xfrm>
          <a:off x="1270000" y="649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71137</xdr:rowOff>
    </xdr:from>
    <xdr:ext cx="762000" cy="259045"/>
    <xdr:sp macro="" textlink="">
      <xdr:nvSpPr>
        <xdr:cNvPr id="94" name="テキスト ボックス 93"/>
        <xdr:cNvSpPr txBox="1"/>
      </xdr:nvSpPr>
      <xdr:spPr>
        <a:xfrm>
          <a:off x="939800" y="658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元年度までは、幼保施設等における非正規職員の雇用が多いことなどから類似団体平均に比べ高止まりしていたが、令和２年度に会計年度任用職員制度の導入により人件費に振り替わり、令和３年度まで類似団体と同水準となっていた。</a:t>
          </a:r>
        </a:p>
        <a:p>
          <a:r>
            <a:rPr kumimoji="1" lang="ja-JP" altLang="en-US" sz="1300">
              <a:latin typeface="ＭＳ Ｐゴシック" panose="020B0600070205080204" pitchFamily="50" charset="-128"/>
              <a:ea typeface="ＭＳ Ｐゴシック" panose="020B0600070205080204" pitchFamily="50" charset="-128"/>
            </a:rPr>
            <a:t>　令和５年度は学校における</a:t>
          </a:r>
          <a:r>
            <a:rPr kumimoji="1" lang="en-US" altLang="ja-JP" sz="1300">
              <a:latin typeface="ＭＳ Ｐゴシック" panose="020B0600070205080204" pitchFamily="50" charset="-128"/>
              <a:ea typeface="ＭＳ Ｐゴシック" panose="020B0600070205080204" pitchFamily="50" charset="-128"/>
            </a:rPr>
            <a:t>ICT</a:t>
          </a:r>
          <a:r>
            <a:rPr kumimoji="1" lang="ja-JP" altLang="en-US" sz="1300">
              <a:latin typeface="ＭＳ Ｐゴシック" panose="020B0600070205080204" pitchFamily="50" charset="-128"/>
              <a:ea typeface="ＭＳ Ｐゴシック" panose="020B0600070205080204" pitchFamily="50" charset="-128"/>
            </a:rPr>
            <a:t>環境の整備など、一般財源負担が増え前年度に比べ</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ポイント増加したが、類似団体平均との差は縮まった。</a:t>
          </a: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66040</xdr:rowOff>
    </xdr:from>
    <xdr:to>
      <xdr:col>82</xdr:col>
      <xdr:colOff>107950</xdr:colOff>
      <xdr:row>21</xdr:row>
      <xdr:rowOff>130810</xdr:rowOff>
    </xdr:to>
    <xdr:cxnSp macro="">
      <xdr:nvCxnSpPr>
        <xdr:cNvPr id="122" name="直線コネクタ 121"/>
        <xdr:cNvCxnSpPr/>
      </xdr:nvCxnSpPr>
      <xdr:spPr>
        <a:xfrm flipV="1">
          <a:off x="16510000" y="2466340"/>
          <a:ext cx="0" cy="1264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102887</xdr:rowOff>
    </xdr:from>
    <xdr:ext cx="762000" cy="259045"/>
    <xdr:sp macro="" textlink="">
      <xdr:nvSpPr>
        <xdr:cNvPr id="123" name="物件費最小値テキスト"/>
        <xdr:cNvSpPr txBox="1"/>
      </xdr:nvSpPr>
      <xdr:spPr>
        <a:xfrm>
          <a:off x="16598900" y="370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130810</xdr:rowOff>
    </xdr:from>
    <xdr:to>
      <xdr:col>82</xdr:col>
      <xdr:colOff>196850</xdr:colOff>
      <xdr:row>21</xdr:row>
      <xdr:rowOff>130810</xdr:rowOff>
    </xdr:to>
    <xdr:cxnSp macro="">
      <xdr:nvCxnSpPr>
        <xdr:cNvPr id="124" name="直線コネクタ 123"/>
        <xdr:cNvCxnSpPr/>
      </xdr:nvCxnSpPr>
      <xdr:spPr>
        <a:xfrm>
          <a:off x="16421100" y="3731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152417</xdr:rowOff>
    </xdr:from>
    <xdr:ext cx="762000" cy="259045"/>
    <xdr:sp macro="" textlink="">
      <xdr:nvSpPr>
        <xdr:cNvPr id="125" name="物件費最大値テキスト"/>
        <xdr:cNvSpPr txBox="1"/>
      </xdr:nvSpPr>
      <xdr:spPr>
        <a:xfrm>
          <a:off x="16598900" y="2209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66040</xdr:rowOff>
    </xdr:from>
    <xdr:to>
      <xdr:col>82</xdr:col>
      <xdr:colOff>196850</xdr:colOff>
      <xdr:row>14</xdr:row>
      <xdr:rowOff>66040</xdr:rowOff>
    </xdr:to>
    <xdr:cxnSp macro="">
      <xdr:nvCxnSpPr>
        <xdr:cNvPr id="126" name="直線コネクタ 125"/>
        <xdr:cNvCxnSpPr/>
      </xdr:nvCxnSpPr>
      <xdr:spPr>
        <a:xfrm>
          <a:off x="16421100" y="2466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168910</xdr:rowOff>
    </xdr:from>
    <xdr:to>
      <xdr:col>82</xdr:col>
      <xdr:colOff>107950</xdr:colOff>
      <xdr:row>18</xdr:row>
      <xdr:rowOff>5080</xdr:rowOff>
    </xdr:to>
    <xdr:cxnSp macro="">
      <xdr:nvCxnSpPr>
        <xdr:cNvPr id="127" name="直線コネクタ 126"/>
        <xdr:cNvCxnSpPr/>
      </xdr:nvCxnSpPr>
      <xdr:spPr>
        <a:xfrm>
          <a:off x="15671800" y="308356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104157</xdr:rowOff>
    </xdr:from>
    <xdr:ext cx="762000" cy="259045"/>
    <xdr:sp macro="" textlink="">
      <xdr:nvSpPr>
        <xdr:cNvPr id="128" name="物件費平均値テキスト"/>
        <xdr:cNvSpPr txBox="1"/>
      </xdr:nvSpPr>
      <xdr:spPr>
        <a:xfrm>
          <a:off x="16598900" y="28473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87630</xdr:rowOff>
    </xdr:from>
    <xdr:to>
      <xdr:col>82</xdr:col>
      <xdr:colOff>158750</xdr:colOff>
      <xdr:row>18</xdr:row>
      <xdr:rowOff>17780</xdr:rowOff>
    </xdr:to>
    <xdr:sp macro="" textlink="">
      <xdr:nvSpPr>
        <xdr:cNvPr id="129" name="フローチャート: 判断 128"/>
        <xdr:cNvSpPr/>
      </xdr:nvSpPr>
      <xdr:spPr>
        <a:xfrm>
          <a:off x="16459200" y="3002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39370</xdr:rowOff>
    </xdr:from>
    <xdr:to>
      <xdr:col>78</xdr:col>
      <xdr:colOff>69850</xdr:colOff>
      <xdr:row>17</xdr:row>
      <xdr:rowOff>168910</xdr:rowOff>
    </xdr:to>
    <xdr:cxnSp macro="">
      <xdr:nvCxnSpPr>
        <xdr:cNvPr id="130" name="直線コネクタ 129"/>
        <xdr:cNvCxnSpPr/>
      </xdr:nvCxnSpPr>
      <xdr:spPr>
        <a:xfrm>
          <a:off x="14782800" y="295402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64770</xdr:rowOff>
    </xdr:from>
    <xdr:to>
      <xdr:col>78</xdr:col>
      <xdr:colOff>120650</xdr:colOff>
      <xdr:row>17</xdr:row>
      <xdr:rowOff>166370</xdr:rowOff>
    </xdr:to>
    <xdr:sp macro="" textlink="">
      <xdr:nvSpPr>
        <xdr:cNvPr id="131" name="フローチャート: 判断 130"/>
        <xdr:cNvSpPr/>
      </xdr:nvSpPr>
      <xdr:spPr>
        <a:xfrm>
          <a:off x="15621000" y="297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5097</xdr:rowOff>
    </xdr:from>
    <xdr:ext cx="736600" cy="259045"/>
    <xdr:sp macro="" textlink="">
      <xdr:nvSpPr>
        <xdr:cNvPr id="132" name="テキスト ボックス 131"/>
        <xdr:cNvSpPr txBox="1"/>
      </xdr:nvSpPr>
      <xdr:spPr>
        <a:xfrm>
          <a:off x="15290800" y="2748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39370</xdr:rowOff>
    </xdr:from>
    <xdr:to>
      <xdr:col>73</xdr:col>
      <xdr:colOff>180975</xdr:colOff>
      <xdr:row>17</xdr:row>
      <xdr:rowOff>100330</xdr:rowOff>
    </xdr:to>
    <xdr:cxnSp macro="">
      <xdr:nvCxnSpPr>
        <xdr:cNvPr id="133" name="直線コネクタ 132"/>
        <xdr:cNvCxnSpPr/>
      </xdr:nvCxnSpPr>
      <xdr:spPr>
        <a:xfrm flipV="1">
          <a:off x="13893800" y="295402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152400</xdr:rowOff>
    </xdr:from>
    <xdr:to>
      <xdr:col>74</xdr:col>
      <xdr:colOff>31750</xdr:colOff>
      <xdr:row>17</xdr:row>
      <xdr:rowOff>82550</xdr:rowOff>
    </xdr:to>
    <xdr:sp macro="" textlink="">
      <xdr:nvSpPr>
        <xdr:cNvPr id="134" name="フローチャート: 判断 133"/>
        <xdr:cNvSpPr/>
      </xdr:nvSpPr>
      <xdr:spPr>
        <a:xfrm>
          <a:off x="147320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92727</xdr:rowOff>
    </xdr:from>
    <xdr:ext cx="762000" cy="259045"/>
    <xdr:sp macro="" textlink="">
      <xdr:nvSpPr>
        <xdr:cNvPr id="135" name="テキスト ボックス 134"/>
        <xdr:cNvSpPr txBox="1"/>
      </xdr:nvSpPr>
      <xdr:spPr>
        <a:xfrm>
          <a:off x="14401800" y="266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100330</xdr:rowOff>
    </xdr:from>
    <xdr:to>
      <xdr:col>69</xdr:col>
      <xdr:colOff>92075</xdr:colOff>
      <xdr:row>18</xdr:row>
      <xdr:rowOff>111760</xdr:rowOff>
    </xdr:to>
    <xdr:cxnSp macro="">
      <xdr:nvCxnSpPr>
        <xdr:cNvPr id="136" name="直線コネクタ 135"/>
        <xdr:cNvCxnSpPr/>
      </xdr:nvCxnSpPr>
      <xdr:spPr>
        <a:xfrm flipV="1">
          <a:off x="13004800" y="3014980"/>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26670</xdr:rowOff>
    </xdr:from>
    <xdr:to>
      <xdr:col>69</xdr:col>
      <xdr:colOff>142875</xdr:colOff>
      <xdr:row>17</xdr:row>
      <xdr:rowOff>128270</xdr:rowOff>
    </xdr:to>
    <xdr:sp macro="" textlink="">
      <xdr:nvSpPr>
        <xdr:cNvPr id="137" name="フローチャート: 判断 136"/>
        <xdr:cNvSpPr/>
      </xdr:nvSpPr>
      <xdr:spPr>
        <a:xfrm>
          <a:off x="13843000" y="2941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138447</xdr:rowOff>
    </xdr:from>
    <xdr:ext cx="762000" cy="259045"/>
    <xdr:sp macro="" textlink="">
      <xdr:nvSpPr>
        <xdr:cNvPr id="138" name="テキスト ボックス 137"/>
        <xdr:cNvSpPr txBox="1"/>
      </xdr:nvSpPr>
      <xdr:spPr>
        <a:xfrm>
          <a:off x="13512800" y="2710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49530</xdr:rowOff>
    </xdr:from>
    <xdr:to>
      <xdr:col>65</xdr:col>
      <xdr:colOff>53975</xdr:colOff>
      <xdr:row>17</xdr:row>
      <xdr:rowOff>151130</xdr:rowOff>
    </xdr:to>
    <xdr:sp macro="" textlink="">
      <xdr:nvSpPr>
        <xdr:cNvPr id="139" name="フローチャート: 判断 138"/>
        <xdr:cNvSpPr/>
      </xdr:nvSpPr>
      <xdr:spPr>
        <a:xfrm>
          <a:off x="12954000" y="2964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161307</xdr:rowOff>
    </xdr:from>
    <xdr:ext cx="762000" cy="259045"/>
    <xdr:sp macro="" textlink="">
      <xdr:nvSpPr>
        <xdr:cNvPr id="140" name="テキスト ボックス 139"/>
        <xdr:cNvSpPr txBox="1"/>
      </xdr:nvSpPr>
      <xdr:spPr>
        <a:xfrm>
          <a:off x="12623800" y="2733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125730</xdr:rowOff>
    </xdr:from>
    <xdr:to>
      <xdr:col>82</xdr:col>
      <xdr:colOff>158750</xdr:colOff>
      <xdr:row>18</xdr:row>
      <xdr:rowOff>55880</xdr:rowOff>
    </xdr:to>
    <xdr:sp macro="" textlink="">
      <xdr:nvSpPr>
        <xdr:cNvPr id="146" name="楕円 145"/>
        <xdr:cNvSpPr/>
      </xdr:nvSpPr>
      <xdr:spPr>
        <a:xfrm>
          <a:off x="16459200" y="3040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97807</xdr:rowOff>
    </xdr:from>
    <xdr:ext cx="762000" cy="259045"/>
    <xdr:sp macro="" textlink="">
      <xdr:nvSpPr>
        <xdr:cNvPr id="147" name="物件費該当値テキスト"/>
        <xdr:cNvSpPr txBox="1"/>
      </xdr:nvSpPr>
      <xdr:spPr>
        <a:xfrm>
          <a:off x="16598900" y="301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118110</xdr:rowOff>
    </xdr:from>
    <xdr:to>
      <xdr:col>78</xdr:col>
      <xdr:colOff>120650</xdr:colOff>
      <xdr:row>18</xdr:row>
      <xdr:rowOff>48260</xdr:rowOff>
    </xdr:to>
    <xdr:sp macro="" textlink="">
      <xdr:nvSpPr>
        <xdr:cNvPr id="148" name="楕円 147"/>
        <xdr:cNvSpPr/>
      </xdr:nvSpPr>
      <xdr:spPr>
        <a:xfrm>
          <a:off x="15621000" y="3032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33037</xdr:rowOff>
    </xdr:from>
    <xdr:ext cx="736600" cy="259045"/>
    <xdr:sp macro="" textlink="">
      <xdr:nvSpPr>
        <xdr:cNvPr id="149" name="テキスト ボックス 148"/>
        <xdr:cNvSpPr txBox="1"/>
      </xdr:nvSpPr>
      <xdr:spPr>
        <a:xfrm>
          <a:off x="15290800" y="3119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160020</xdr:rowOff>
    </xdr:from>
    <xdr:to>
      <xdr:col>74</xdr:col>
      <xdr:colOff>31750</xdr:colOff>
      <xdr:row>17</xdr:row>
      <xdr:rowOff>90170</xdr:rowOff>
    </xdr:to>
    <xdr:sp macro="" textlink="">
      <xdr:nvSpPr>
        <xdr:cNvPr id="150" name="楕円 149"/>
        <xdr:cNvSpPr/>
      </xdr:nvSpPr>
      <xdr:spPr>
        <a:xfrm>
          <a:off x="14732000" y="2903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74947</xdr:rowOff>
    </xdr:from>
    <xdr:ext cx="762000" cy="259045"/>
    <xdr:sp macro="" textlink="">
      <xdr:nvSpPr>
        <xdr:cNvPr id="151" name="テキスト ボックス 150"/>
        <xdr:cNvSpPr txBox="1"/>
      </xdr:nvSpPr>
      <xdr:spPr>
        <a:xfrm>
          <a:off x="14401800" y="298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49530</xdr:rowOff>
    </xdr:from>
    <xdr:to>
      <xdr:col>69</xdr:col>
      <xdr:colOff>142875</xdr:colOff>
      <xdr:row>17</xdr:row>
      <xdr:rowOff>151130</xdr:rowOff>
    </xdr:to>
    <xdr:sp macro="" textlink="">
      <xdr:nvSpPr>
        <xdr:cNvPr id="152" name="楕円 151"/>
        <xdr:cNvSpPr/>
      </xdr:nvSpPr>
      <xdr:spPr>
        <a:xfrm>
          <a:off x="13843000" y="2964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135907</xdr:rowOff>
    </xdr:from>
    <xdr:ext cx="762000" cy="259045"/>
    <xdr:sp macro="" textlink="">
      <xdr:nvSpPr>
        <xdr:cNvPr id="153" name="テキスト ボックス 152"/>
        <xdr:cNvSpPr txBox="1"/>
      </xdr:nvSpPr>
      <xdr:spPr>
        <a:xfrm>
          <a:off x="13512800" y="305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60960</xdr:rowOff>
    </xdr:from>
    <xdr:to>
      <xdr:col>65</xdr:col>
      <xdr:colOff>53975</xdr:colOff>
      <xdr:row>18</xdr:row>
      <xdr:rowOff>162560</xdr:rowOff>
    </xdr:to>
    <xdr:sp macro="" textlink="">
      <xdr:nvSpPr>
        <xdr:cNvPr id="154" name="楕円 153"/>
        <xdr:cNvSpPr/>
      </xdr:nvSpPr>
      <xdr:spPr>
        <a:xfrm>
          <a:off x="12954000" y="3147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147337</xdr:rowOff>
    </xdr:from>
    <xdr:ext cx="762000" cy="259045"/>
    <xdr:sp macro="" textlink="">
      <xdr:nvSpPr>
        <xdr:cNvPr id="155" name="テキスト ボックス 154"/>
        <xdr:cNvSpPr txBox="1"/>
      </xdr:nvSpPr>
      <xdr:spPr>
        <a:xfrm>
          <a:off x="12623800" y="3233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前年度に比べ、保育料第二子以降無償化による認定こども園施設型給付費の増、障害福祉関連の給付費の増など、比率は</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ポイント増加した。</a:t>
          </a:r>
        </a:p>
        <a:p>
          <a:r>
            <a:rPr kumimoji="1" lang="ja-JP" altLang="en-US" sz="1300">
              <a:latin typeface="ＭＳ Ｐゴシック" panose="020B0600070205080204" pitchFamily="50" charset="-128"/>
              <a:ea typeface="ＭＳ Ｐゴシック" panose="020B0600070205080204" pitchFamily="50" charset="-128"/>
            </a:rPr>
            <a:t>　今後も社会保障関係費が高水準で推移することが予想されるが、扶助費の不正請求の抑制に努める等、引き続き負担増加に対応していく。</a:t>
          </a: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37193</xdr:rowOff>
    </xdr:from>
    <xdr:to>
      <xdr:col>24</xdr:col>
      <xdr:colOff>25400</xdr:colOff>
      <xdr:row>61</xdr:row>
      <xdr:rowOff>4535</xdr:rowOff>
    </xdr:to>
    <xdr:cxnSp macro="">
      <xdr:nvCxnSpPr>
        <xdr:cNvPr id="185" name="直線コネクタ 184"/>
        <xdr:cNvCxnSpPr/>
      </xdr:nvCxnSpPr>
      <xdr:spPr>
        <a:xfrm flipV="1">
          <a:off x="4826000" y="9124043"/>
          <a:ext cx="0" cy="13389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148062</xdr:rowOff>
    </xdr:from>
    <xdr:ext cx="762000" cy="259045"/>
    <xdr:sp macro="" textlink="">
      <xdr:nvSpPr>
        <xdr:cNvPr id="186" name="扶助費最小値テキスト"/>
        <xdr:cNvSpPr txBox="1"/>
      </xdr:nvSpPr>
      <xdr:spPr>
        <a:xfrm>
          <a:off x="4914900" y="10435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4535</xdr:rowOff>
    </xdr:from>
    <xdr:to>
      <xdr:col>24</xdr:col>
      <xdr:colOff>114300</xdr:colOff>
      <xdr:row>61</xdr:row>
      <xdr:rowOff>4535</xdr:rowOff>
    </xdr:to>
    <xdr:cxnSp macro="">
      <xdr:nvCxnSpPr>
        <xdr:cNvPr id="187" name="直線コネクタ 186"/>
        <xdr:cNvCxnSpPr/>
      </xdr:nvCxnSpPr>
      <xdr:spPr>
        <a:xfrm>
          <a:off x="4737100" y="10462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123570</xdr:rowOff>
    </xdr:from>
    <xdr:ext cx="762000" cy="259045"/>
    <xdr:sp macro="" textlink="">
      <xdr:nvSpPr>
        <xdr:cNvPr id="188" name="扶助費最大値テキスト"/>
        <xdr:cNvSpPr txBox="1"/>
      </xdr:nvSpPr>
      <xdr:spPr>
        <a:xfrm>
          <a:off x="4914900" y="8867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37193</xdr:rowOff>
    </xdr:from>
    <xdr:to>
      <xdr:col>24</xdr:col>
      <xdr:colOff>114300</xdr:colOff>
      <xdr:row>53</xdr:row>
      <xdr:rowOff>37193</xdr:rowOff>
    </xdr:to>
    <xdr:cxnSp macro="">
      <xdr:nvCxnSpPr>
        <xdr:cNvPr id="189" name="直線コネクタ 188"/>
        <xdr:cNvCxnSpPr/>
      </xdr:nvCxnSpPr>
      <xdr:spPr>
        <a:xfrm>
          <a:off x="4737100" y="9124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42635</xdr:rowOff>
    </xdr:from>
    <xdr:to>
      <xdr:col>24</xdr:col>
      <xdr:colOff>25400</xdr:colOff>
      <xdr:row>55</xdr:row>
      <xdr:rowOff>86178</xdr:rowOff>
    </xdr:to>
    <xdr:cxnSp macro="">
      <xdr:nvCxnSpPr>
        <xdr:cNvPr id="190" name="直線コネクタ 189"/>
        <xdr:cNvCxnSpPr/>
      </xdr:nvCxnSpPr>
      <xdr:spPr>
        <a:xfrm>
          <a:off x="3987800" y="9472385"/>
          <a:ext cx="8382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108149</xdr:rowOff>
    </xdr:from>
    <xdr:ext cx="762000" cy="259045"/>
    <xdr:sp macro="" textlink="">
      <xdr:nvSpPr>
        <xdr:cNvPr id="191" name="扶助費平均値テキスト"/>
        <xdr:cNvSpPr txBox="1"/>
      </xdr:nvSpPr>
      <xdr:spPr>
        <a:xfrm>
          <a:off x="4914900" y="9709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136072</xdr:rowOff>
    </xdr:from>
    <xdr:to>
      <xdr:col>24</xdr:col>
      <xdr:colOff>76200</xdr:colOff>
      <xdr:row>57</xdr:row>
      <xdr:rowOff>66222</xdr:rowOff>
    </xdr:to>
    <xdr:sp macro="" textlink="">
      <xdr:nvSpPr>
        <xdr:cNvPr id="192" name="フローチャート: 判断 191"/>
        <xdr:cNvSpPr/>
      </xdr:nvSpPr>
      <xdr:spPr>
        <a:xfrm>
          <a:off x="4775200" y="9737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39915</xdr:rowOff>
    </xdr:from>
    <xdr:to>
      <xdr:col>19</xdr:col>
      <xdr:colOff>187325</xdr:colOff>
      <xdr:row>55</xdr:row>
      <xdr:rowOff>42635</xdr:rowOff>
    </xdr:to>
    <xdr:cxnSp macro="">
      <xdr:nvCxnSpPr>
        <xdr:cNvPr id="193" name="直線コネクタ 192"/>
        <xdr:cNvCxnSpPr/>
      </xdr:nvCxnSpPr>
      <xdr:spPr>
        <a:xfrm>
          <a:off x="3098800" y="9298215"/>
          <a:ext cx="889000" cy="174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38100</xdr:rowOff>
    </xdr:from>
    <xdr:to>
      <xdr:col>20</xdr:col>
      <xdr:colOff>38100</xdr:colOff>
      <xdr:row>56</xdr:row>
      <xdr:rowOff>139700</xdr:rowOff>
    </xdr:to>
    <xdr:sp macro="" textlink="">
      <xdr:nvSpPr>
        <xdr:cNvPr id="194" name="フローチャート: 判断 193"/>
        <xdr:cNvSpPr/>
      </xdr:nvSpPr>
      <xdr:spPr>
        <a:xfrm>
          <a:off x="3937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124477</xdr:rowOff>
    </xdr:from>
    <xdr:ext cx="736600" cy="259045"/>
    <xdr:sp macro="" textlink="">
      <xdr:nvSpPr>
        <xdr:cNvPr id="195" name="テキスト ボックス 194"/>
        <xdr:cNvSpPr txBox="1"/>
      </xdr:nvSpPr>
      <xdr:spPr>
        <a:xfrm>
          <a:off x="3606800" y="9725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39915</xdr:rowOff>
    </xdr:from>
    <xdr:to>
      <xdr:col>15</xdr:col>
      <xdr:colOff>98425</xdr:colOff>
      <xdr:row>54</xdr:row>
      <xdr:rowOff>83457</xdr:rowOff>
    </xdr:to>
    <xdr:cxnSp macro="">
      <xdr:nvCxnSpPr>
        <xdr:cNvPr id="196" name="直線コネクタ 195"/>
        <xdr:cNvCxnSpPr/>
      </xdr:nvCxnSpPr>
      <xdr:spPr>
        <a:xfrm flipV="1">
          <a:off x="2209800" y="9298215"/>
          <a:ext cx="889000" cy="4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155122</xdr:rowOff>
    </xdr:from>
    <xdr:to>
      <xdr:col>15</xdr:col>
      <xdr:colOff>149225</xdr:colOff>
      <xdr:row>56</xdr:row>
      <xdr:rowOff>85272</xdr:rowOff>
    </xdr:to>
    <xdr:sp macro="" textlink="">
      <xdr:nvSpPr>
        <xdr:cNvPr id="197" name="フローチャート: 判断 196"/>
        <xdr:cNvSpPr/>
      </xdr:nvSpPr>
      <xdr:spPr>
        <a:xfrm>
          <a:off x="3048000" y="9584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70049</xdr:rowOff>
    </xdr:from>
    <xdr:ext cx="762000" cy="259045"/>
    <xdr:sp macro="" textlink="">
      <xdr:nvSpPr>
        <xdr:cNvPr id="198" name="テキスト ボックス 197"/>
        <xdr:cNvSpPr txBox="1"/>
      </xdr:nvSpPr>
      <xdr:spPr>
        <a:xfrm>
          <a:off x="2717800" y="9671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83457</xdr:rowOff>
    </xdr:from>
    <xdr:to>
      <xdr:col>11</xdr:col>
      <xdr:colOff>9525</xdr:colOff>
      <xdr:row>55</xdr:row>
      <xdr:rowOff>162378</xdr:rowOff>
    </xdr:to>
    <xdr:cxnSp macro="">
      <xdr:nvCxnSpPr>
        <xdr:cNvPr id="199" name="直線コネクタ 198"/>
        <xdr:cNvCxnSpPr/>
      </xdr:nvCxnSpPr>
      <xdr:spPr>
        <a:xfrm flipV="1">
          <a:off x="1320800" y="9341757"/>
          <a:ext cx="889000" cy="250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27215</xdr:rowOff>
    </xdr:from>
    <xdr:to>
      <xdr:col>11</xdr:col>
      <xdr:colOff>60325</xdr:colOff>
      <xdr:row>56</xdr:row>
      <xdr:rowOff>128815</xdr:rowOff>
    </xdr:to>
    <xdr:sp macro="" textlink="">
      <xdr:nvSpPr>
        <xdr:cNvPr id="200" name="フローチャート: 判断 199"/>
        <xdr:cNvSpPr/>
      </xdr:nvSpPr>
      <xdr:spPr>
        <a:xfrm>
          <a:off x="21590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113592</xdr:rowOff>
    </xdr:from>
    <xdr:ext cx="762000" cy="259045"/>
    <xdr:sp macro="" textlink="">
      <xdr:nvSpPr>
        <xdr:cNvPr id="201" name="テキスト ボックス 200"/>
        <xdr:cNvSpPr txBox="1"/>
      </xdr:nvSpPr>
      <xdr:spPr>
        <a:xfrm>
          <a:off x="1828800" y="9714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114300</xdr:rowOff>
    </xdr:from>
    <xdr:to>
      <xdr:col>6</xdr:col>
      <xdr:colOff>171450</xdr:colOff>
      <xdr:row>57</xdr:row>
      <xdr:rowOff>44450</xdr:rowOff>
    </xdr:to>
    <xdr:sp macro="" textlink="">
      <xdr:nvSpPr>
        <xdr:cNvPr id="202" name="フローチャート: 判断 201"/>
        <xdr:cNvSpPr/>
      </xdr:nvSpPr>
      <xdr:spPr>
        <a:xfrm>
          <a:off x="1270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29227</xdr:rowOff>
    </xdr:from>
    <xdr:ext cx="762000" cy="259045"/>
    <xdr:sp macro="" textlink="">
      <xdr:nvSpPr>
        <xdr:cNvPr id="203" name="テキスト ボックス 202"/>
        <xdr:cNvSpPr txBox="1"/>
      </xdr:nvSpPr>
      <xdr:spPr>
        <a:xfrm>
          <a:off x="939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35378</xdr:rowOff>
    </xdr:from>
    <xdr:to>
      <xdr:col>24</xdr:col>
      <xdr:colOff>76200</xdr:colOff>
      <xdr:row>55</xdr:row>
      <xdr:rowOff>136978</xdr:rowOff>
    </xdr:to>
    <xdr:sp macro="" textlink="">
      <xdr:nvSpPr>
        <xdr:cNvPr id="209" name="楕円 208"/>
        <xdr:cNvSpPr/>
      </xdr:nvSpPr>
      <xdr:spPr>
        <a:xfrm>
          <a:off x="4775200" y="946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51905</xdr:rowOff>
    </xdr:from>
    <xdr:ext cx="762000" cy="259045"/>
    <xdr:sp macro="" textlink="">
      <xdr:nvSpPr>
        <xdr:cNvPr id="210" name="扶助費該当値テキスト"/>
        <xdr:cNvSpPr txBox="1"/>
      </xdr:nvSpPr>
      <xdr:spPr>
        <a:xfrm>
          <a:off x="4914900" y="931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163285</xdr:rowOff>
    </xdr:from>
    <xdr:to>
      <xdr:col>20</xdr:col>
      <xdr:colOff>38100</xdr:colOff>
      <xdr:row>55</xdr:row>
      <xdr:rowOff>93435</xdr:rowOff>
    </xdr:to>
    <xdr:sp macro="" textlink="">
      <xdr:nvSpPr>
        <xdr:cNvPr id="211" name="楕円 210"/>
        <xdr:cNvSpPr/>
      </xdr:nvSpPr>
      <xdr:spPr>
        <a:xfrm>
          <a:off x="3937000" y="9421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103612</xdr:rowOff>
    </xdr:from>
    <xdr:ext cx="736600" cy="259045"/>
    <xdr:sp macro="" textlink="">
      <xdr:nvSpPr>
        <xdr:cNvPr id="212" name="テキスト ボックス 211"/>
        <xdr:cNvSpPr txBox="1"/>
      </xdr:nvSpPr>
      <xdr:spPr>
        <a:xfrm>
          <a:off x="3606800" y="91904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160565</xdr:rowOff>
    </xdr:from>
    <xdr:to>
      <xdr:col>15</xdr:col>
      <xdr:colOff>149225</xdr:colOff>
      <xdr:row>54</xdr:row>
      <xdr:rowOff>90715</xdr:rowOff>
    </xdr:to>
    <xdr:sp macro="" textlink="">
      <xdr:nvSpPr>
        <xdr:cNvPr id="213" name="楕円 212"/>
        <xdr:cNvSpPr/>
      </xdr:nvSpPr>
      <xdr:spPr>
        <a:xfrm>
          <a:off x="3048000" y="9247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100892</xdr:rowOff>
    </xdr:from>
    <xdr:ext cx="762000" cy="259045"/>
    <xdr:sp macro="" textlink="">
      <xdr:nvSpPr>
        <xdr:cNvPr id="214" name="テキスト ボックス 213"/>
        <xdr:cNvSpPr txBox="1"/>
      </xdr:nvSpPr>
      <xdr:spPr>
        <a:xfrm>
          <a:off x="2717800" y="9016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32657</xdr:rowOff>
    </xdr:from>
    <xdr:to>
      <xdr:col>11</xdr:col>
      <xdr:colOff>60325</xdr:colOff>
      <xdr:row>54</xdr:row>
      <xdr:rowOff>134257</xdr:rowOff>
    </xdr:to>
    <xdr:sp macro="" textlink="">
      <xdr:nvSpPr>
        <xdr:cNvPr id="215" name="楕円 214"/>
        <xdr:cNvSpPr/>
      </xdr:nvSpPr>
      <xdr:spPr>
        <a:xfrm>
          <a:off x="2159000" y="9290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144434</xdr:rowOff>
    </xdr:from>
    <xdr:ext cx="762000" cy="259045"/>
    <xdr:sp macro="" textlink="">
      <xdr:nvSpPr>
        <xdr:cNvPr id="216" name="テキスト ボックス 215"/>
        <xdr:cNvSpPr txBox="1"/>
      </xdr:nvSpPr>
      <xdr:spPr>
        <a:xfrm>
          <a:off x="1828800" y="9059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111578</xdr:rowOff>
    </xdr:from>
    <xdr:to>
      <xdr:col>6</xdr:col>
      <xdr:colOff>171450</xdr:colOff>
      <xdr:row>56</xdr:row>
      <xdr:rowOff>41728</xdr:rowOff>
    </xdr:to>
    <xdr:sp macro="" textlink="">
      <xdr:nvSpPr>
        <xdr:cNvPr id="217" name="楕円 216"/>
        <xdr:cNvSpPr/>
      </xdr:nvSpPr>
      <xdr:spPr>
        <a:xfrm>
          <a:off x="1270000" y="9541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51905</xdr:rowOff>
    </xdr:from>
    <xdr:ext cx="762000" cy="259045"/>
    <xdr:sp macro="" textlink="">
      <xdr:nvSpPr>
        <xdr:cNvPr id="218" name="テキスト ボックス 217"/>
        <xdr:cNvSpPr txBox="1"/>
      </xdr:nvSpPr>
      <xdr:spPr>
        <a:xfrm>
          <a:off x="939800" y="931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前年度に比べ、社会保障関係費増加に伴う後期高齢者医療費負担金が増加し、後期高齢者医療特別会計や国民健康保険特別会計、介護保険特別会計への繰出金が増加したことで、比率は</a:t>
          </a:r>
          <a:r>
            <a:rPr kumimoji="1" lang="en-US" altLang="ja-JP" sz="1200">
              <a:latin typeface="ＭＳ Ｐゴシック" panose="020B0600070205080204" pitchFamily="50" charset="-128"/>
              <a:ea typeface="ＭＳ Ｐゴシック" panose="020B0600070205080204" pitchFamily="50" charset="-128"/>
            </a:rPr>
            <a:t>0.7</a:t>
          </a:r>
          <a:r>
            <a:rPr kumimoji="1" lang="ja-JP" altLang="en-US" sz="1200">
              <a:latin typeface="ＭＳ Ｐゴシック" panose="020B0600070205080204" pitchFamily="50" charset="-128"/>
              <a:ea typeface="ＭＳ Ｐゴシック" panose="020B0600070205080204" pitchFamily="50" charset="-128"/>
            </a:rPr>
            <a:t>ポイント増加した。前年度までは類似団体平均以下であったが、令和５年度は平均を上回っている。</a:t>
          </a:r>
        </a:p>
        <a:p>
          <a:r>
            <a:rPr kumimoji="1" lang="ja-JP" altLang="en-US" sz="1200">
              <a:latin typeface="ＭＳ Ｐゴシック" panose="020B0600070205080204" pitchFamily="50" charset="-128"/>
              <a:ea typeface="ＭＳ Ｐゴシック" panose="020B0600070205080204" pitchFamily="50" charset="-128"/>
            </a:rPr>
            <a:t>　今後も高齢化等に伴う社会保障関係費の増加等により特別会計への負担増が予想されるが、給付費の適正化、予防事業の強化等により負担額の抑制に努める。</a:t>
          </a:r>
        </a:p>
      </xdr:txBody>
    </xdr:sp>
    <xdr:clientData/>
  </xdr:twoCellAnchor>
  <xdr:oneCellAnchor>
    <xdr:from>
      <xdr:col>62</xdr:col>
      <xdr:colOff>6350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82550</xdr:rowOff>
    </xdr:from>
    <xdr:to>
      <xdr:col>82</xdr:col>
      <xdr:colOff>107950</xdr:colOff>
      <xdr:row>62</xdr:row>
      <xdr:rowOff>0</xdr:rowOff>
    </xdr:to>
    <xdr:cxnSp macro="">
      <xdr:nvCxnSpPr>
        <xdr:cNvPr id="246" name="直線コネクタ 245"/>
        <xdr:cNvCxnSpPr/>
      </xdr:nvCxnSpPr>
      <xdr:spPr>
        <a:xfrm flipV="1">
          <a:off x="16510000" y="9169400"/>
          <a:ext cx="0" cy="1460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143527</xdr:rowOff>
    </xdr:from>
    <xdr:ext cx="762000" cy="259045"/>
    <xdr:sp macro="" textlink="">
      <xdr:nvSpPr>
        <xdr:cNvPr id="247" name="その他最小値テキスト"/>
        <xdr:cNvSpPr txBox="1"/>
      </xdr:nvSpPr>
      <xdr:spPr>
        <a:xfrm>
          <a:off x="16598900" y="1060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0</xdr:rowOff>
    </xdr:from>
    <xdr:to>
      <xdr:col>82</xdr:col>
      <xdr:colOff>196850</xdr:colOff>
      <xdr:row>62</xdr:row>
      <xdr:rowOff>0</xdr:rowOff>
    </xdr:to>
    <xdr:cxnSp macro="">
      <xdr:nvCxnSpPr>
        <xdr:cNvPr id="248" name="直線コネクタ 247"/>
        <xdr:cNvCxnSpPr/>
      </xdr:nvCxnSpPr>
      <xdr:spPr>
        <a:xfrm>
          <a:off x="16421100" y="10629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168927</xdr:rowOff>
    </xdr:from>
    <xdr:ext cx="762000" cy="259045"/>
    <xdr:sp macro="" textlink="">
      <xdr:nvSpPr>
        <xdr:cNvPr id="249" name="その他最大値テキスト"/>
        <xdr:cNvSpPr txBox="1"/>
      </xdr:nvSpPr>
      <xdr:spPr>
        <a:xfrm>
          <a:off x="16598900" y="891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82550</xdr:rowOff>
    </xdr:from>
    <xdr:to>
      <xdr:col>82</xdr:col>
      <xdr:colOff>196850</xdr:colOff>
      <xdr:row>53</xdr:row>
      <xdr:rowOff>82550</xdr:rowOff>
    </xdr:to>
    <xdr:cxnSp macro="">
      <xdr:nvCxnSpPr>
        <xdr:cNvPr id="250" name="直線コネクタ 249"/>
        <xdr:cNvCxnSpPr/>
      </xdr:nvCxnSpPr>
      <xdr:spPr>
        <a:xfrm>
          <a:off x="16421100" y="9169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76200</xdr:rowOff>
    </xdr:from>
    <xdr:to>
      <xdr:col>82</xdr:col>
      <xdr:colOff>107950</xdr:colOff>
      <xdr:row>58</xdr:row>
      <xdr:rowOff>165100</xdr:rowOff>
    </xdr:to>
    <xdr:cxnSp macro="">
      <xdr:nvCxnSpPr>
        <xdr:cNvPr id="251" name="直線コネクタ 250"/>
        <xdr:cNvCxnSpPr/>
      </xdr:nvCxnSpPr>
      <xdr:spPr>
        <a:xfrm>
          <a:off x="15671800" y="10020300"/>
          <a:ext cx="8382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80027</xdr:rowOff>
    </xdr:from>
    <xdr:ext cx="762000" cy="259045"/>
    <xdr:sp macro="" textlink="">
      <xdr:nvSpPr>
        <xdr:cNvPr id="252" name="その他平均値テキスト"/>
        <xdr:cNvSpPr txBox="1"/>
      </xdr:nvSpPr>
      <xdr:spPr>
        <a:xfrm>
          <a:off x="16598900" y="9852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63500</xdr:rowOff>
    </xdr:from>
    <xdr:to>
      <xdr:col>82</xdr:col>
      <xdr:colOff>158750</xdr:colOff>
      <xdr:row>58</xdr:row>
      <xdr:rowOff>165100</xdr:rowOff>
    </xdr:to>
    <xdr:sp macro="" textlink="">
      <xdr:nvSpPr>
        <xdr:cNvPr id="253" name="フローチャート: 判断 252"/>
        <xdr:cNvSpPr/>
      </xdr:nvSpPr>
      <xdr:spPr>
        <a:xfrm>
          <a:off x="16459200" y="100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95250</xdr:rowOff>
    </xdr:from>
    <xdr:to>
      <xdr:col>78</xdr:col>
      <xdr:colOff>69850</xdr:colOff>
      <xdr:row>58</xdr:row>
      <xdr:rowOff>76200</xdr:rowOff>
    </xdr:to>
    <xdr:cxnSp macro="">
      <xdr:nvCxnSpPr>
        <xdr:cNvPr id="254" name="直線コネクタ 253"/>
        <xdr:cNvCxnSpPr/>
      </xdr:nvCxnSpPr>
      <xdr:spPr>
        <a:xfrm>
          <a:off x="14782800" y="98679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25400</xdr:rowOff>
    </xdr:from>
    <xdr:to>
      <xdr:col>78</xdr:col>
      <xdr:colOff>120650</xdr:colOff>
      <xdr:row>58</xdr:row>
      <xdr:rowOff>127000</xdr:rowOff>
    </xdr:to>
    <xdr:sp macro="" textlink="">
      <xdr:nvSpPr>
        <xdr:cNvPr id="255" name="フローチャート: 判断 254"/>
        <xdr:cNvSpPr/>
      </xdr:nvSpPr>
      <xdr:spPr>
        <a:xfrm>
          <a:off x="15621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137177</xdr:rowOff>
    </xdr:from>
    <xdr:ext cx="736600" cy="259045"/>
    <xdr:sp macro="" textlink="">
      <xdr:nvSpPr>
        <xdr:cNvPr id="256" name="テキスト ボックス 255"/>
        <xdr:cNvSpPr txBox="1"/>
      </xdr:nvSpPr>
      <xdr:spPr>
        <a:xfrm>
          <a:off x="15290800" y="9738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95250</xdr:rowOff>
    </xdr:from>
    <xdr:to>
      <xdr:col>73</xdr:col>
      <xdr:colOff>180975</xdr:colOff>
      <xdr:row>57</xdr:row>
      <xdr:rowOff>146050</xdr:rowOff>
    </xdr:to>
    <xdr:cxnSp macro="">
      <xdr:nvCxnSpPr>
        <xdr:cNvPr id="257" name="直線コネクタ 256"/>
        <xdr:cNvCxnSpPr/>
      </xdr:nvCxnSpPr>
      <xdr:spPr>
        <a:xfrm flipV="1">
          <a:off x="13893800" y="98679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133350</xdr:rowOff>
    </xdr:from>
    <xdr:to>
      <xdr:col>74</xdr:col>
      <xdr:colOff>31750</xdr:colOff>
      <xdr:row>58</xdr:row>
      <xdr:rowOff>63500</xdr:rowOff>
    </xdr:to>
    <xdr:sp macro="" textlink="">
      <xdr:nvSpPr>
        <xdr:cNvPr id="258" name="フローチャート: 判断 257"/>
        <xdr:cNvSpPr/>
      </xdr:nvSpPr>
      <xdr:spPr>
        <a:xfrm>
          <a:off x="14732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48277</xdr:rowOff>
    </xdr:from>
    <xdr:ext cx="762000" cy="259045"/>
    <xdr:sp macro="" textlink="">
      <xdr:nvSpPr>
        <xdr:cNvPr id="259" name="テキスト ボックス 258"/>
        <xdr:cNvSpPr txBox="1"/>
      </xdr:nvSpPr>
      <xdr:spPr>
        <a:xfrm>
          <a:off x="14401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146050</xdr:rowOff>
    </xdr:from>
    <xdr:to>
      <xdr:col>69</xdr:col>
      <xdr:colOff>92075</xdr:colOff>
      <xdr:row>57</xdr:row>
      <xdr:rowOff>158750</xdr:rowOff>
    </xdr:to>
    <xdr:cxnSp macro="">
      <xdr:nvCxnSpPr>
        <xdr:cNvPr id="260" name="直線コネクタ 259"/>
        <xdr:cNvCxnSpPr/>
      </xdr:nvCxnSpPr>
      <xdr:spPr>
        <a:xfrm flipV="1">
          <a:off x="13004800" y="99187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25400</xdr:rowOff>
    </xdr:from>
    <xdr:to>
      <xdr:col>69</xdr:col>
      <xdr:colOff>142875</xdr:colOff>
      <xdr:row>58</xdr:row>
      <xdr:rowOff>127000</xdr:rowOff>
    </xdr:to>
    <xdr:sp macro="" textlink="">
      <xdr:nvSpPr>
        <xdr:cNvPr id="261" name="フローチャート: 判断 260"/>
        <xdr:cNvSpPr/>
      </xdr:nvSpPr>
      <xdr:spPr>
        <a:xfrm>
          <a:off x="13843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111777</xdr:rowOff>
    </xdr:from>
    <xdr:ext cx="762000" cy="259045"/>
    <xdr:sp macro="" textlink="">
      <xdr:nvSpPr>
        <xdr:cNvPr id="262" name="テキスト ボックス 261"/>
        <xdr:cNvSpPr txBox="1"/>
      </xdr:nvSpPr>
      <xdr:spPr>
        <a:xfrm>
          <a:off x="13512800" y="1005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25400</xdr:rowOff>
    </xdr:from>
    <xdr:to>
      <xdr:col>65</xdr:col>
      <xdr:colOff>53975</xdr:colOff>
      <xdr:row>58</xdr:row>
      <xdr:rowOff>127000</xdr:rowOff>
    </xdr:to>
    <xdr:sp macro="" textlink="">
      <xdr:nvSpPr>
        <xdr:cNvPr id="263" name="フローチャート: 判断 262"/>
        <xdr:cNvSpPr/>
      </xdr:nvSpPr>
      <xdr:spPr>
        <a:xfrm>
          <a:off x="12954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111777</xdr:rowOff>
    </xdr:from>
    <xdr:ext cx="762000" cy="259045"/>
    <xdr:sp macro="" textlink="">
      <xdr:nvSpPr>
        <xdr:cNvPr id="264" name="テキスト ボックス 263"/>
        <xdr:cNvSpPr txBox="1"/>
      </xdr:nvSpPr>
      <xdr:spPr>
        <a:xfrm>
          <a:off x="12623800" y="1005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114300</xdr:rowOff>
    </xdr:from>
    <xdr:to>
      <xdr:col>82</xdr:col>
      <xdr:colOff>158750</xdr:colOff>
      <xdr:row>59</xdr:row>
      <xdr:rowOff>44450</xdr:rowOff>
    </xdr:to>
    <xdr:sp macro="" textlink="">
      <xdr:nvSpPr>
        <xdr:cNvPr id="270" name="楕円 269"/>
        <xdr:cNvSpPr/>
      </xdr:nvSpPr>
      <xdr:spPr>
        <a:xfrm>
          <a:off x="16459200" y="1005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86377</xdr:rowOff>
    </xdr:from>
    <xdr:ext cx="762000" cy="259045"/>
    <xdr:sp macro="" textlink="">
      <xdr:nvSpPr>
        <xdr:cNvPr id="271" name="その他該当値テキスト"/>
        <xdr:cNvSpPr txBox="1"/>
      </xdr:nvSpPr>
      <xdr:spPr>
        <a:xfrm>
          <a:off x="165989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25400</xdr:rowOff>
    </xdr:from>
    <xdr:to>
      <xdr:col>78</xdr:col>
      <xdr:colOff>120650</xdr:colOff>
      <xdr:row>58</xdr:row>
      <xdr:rowOff>127000</xdr:rowOff>
    </xdr:to>
    <xdr:sp macro="" textlink="">
      <xdr:nvSpPr>
        <xdr:cNvPr id="272" name="楕円 271"/>
        <xdr:cNvSpPr/>
      </xdr:nvSpPr>
      <xdr:spPr>
        <a:xfrm>
          <a:off x="15621000" y="996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111777</xdr:rowOff>
    </xdr:from>
    <xdr:ext cx="736600" cy="259045"/>
    <xdr:sp macro="" textlink="">
      <xdr:nvSpPr>
        <xdr:cNvPr id="273" name="テキスト ボックス 272"/>
        <xdr:cNvSpPr txBox="1"/>
      </xdr:nvSpPr>
      <xdr:spPr>
        <a:xfrm>
          <a:off x="15290800" y="10055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44450</xdr:rowOff>
    </xdr:from>
    <xdr:to>
      <xdr:col>74</xdr:col>
      <xdr:colOff>31750</xdr:colOff>
      <xdr:row>57</xdr:row>
      <xdr:rowOff>146050</xdr:rowOff>
    </xdr:to>
    <xdr:sp macro="" textlink="">
      <xdr:nvSpPr>
        <xdr:cNvPr id="274" name="楕円 273"/>
        <xdr:cNvSpPr/>
      </xdr:nvSpPr>
      <xdr:spPr>
        <a:xfrm>
          <a:off x="14732000" y="981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156227</xdr:rowOff>
    </xdr:from>
    <xdr:ext cx="762000" cy="259045"/>
    <xdr:sp macro="" textlink="">
      <xdr:nvSpPr>
        <xdr:cNvPr id="275" name="テキスト ボックス 274"/>
        <xdr:cNvSpPr txBox="1"/>
      </xdr:nvSpPr>
      <xdr:spPr>
        <a:xfrm>
          <a:off x="14401800" y="958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95250</xdr:rowOff>
    </xdr:from>
    <xdr:to>
      <xdr:col>69</xdr:col>
      <xdr:colOff>142875</xdr:colOff>
      <xdr:row>58</xdr:row>
      <xdr:rowOff>25400</xdr:rowOff>
    </xdr:to>
    <xdr:sp macro="" textlink="">
      <xdr:nvSpPr>
        <xdr:cNvPr id="276" name="楕円 275"/>
        <xdr:cNvSpPr/>
      </xdr:nvSpPr>
      <xdr:spPr>
        <a:xfrm>
          <a:off x="13843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35577</xdr:rowOff>
    </xdr:from>
    <xdr:ext cx="762000" cy="259045"/>
    <xdr:sp macro="" textlink="">
      <xdr:nvSpPr>
        <xdr:cNvPr id="277" name="テキスト ボックス 276"/>
        <xdr:cNvSpPr txBox="1"/>
      </xdr:nvSpPr>
      <xdr:spPr>
        <a:xfrm>
          <a:off x="13512800" y="963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107950</xdr:rowOff>
    </xdr:from>
    <xdr:to>
      <xdr:col>65</xdr:col>
      <xdr:colOff>53975</xdr:colOff>
      <xdr:row>58</xdr:row>
      <xdr:rowOff>38100</xdr:rowOff>
    </xdr:to>
    <xdr:sp macro="" textlink="">
      <xdr:nvSpPr>
        <xdr:cNvPr id="278" name="楕円 277"/>
        <xdr:cNvSpPr/>
      </xdr:nvSpPr>
      <xdr:spPr>
        <a:xfrm>
          <a:off x="12954000" y="988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48277</xdr:rowOff>
    </xdr:from>
    <xdr:ext cx="762000" cy="259045"/>
    <xdr:sp macro="" textlink="">
      <xdr:nvSpPr>
        <xdr:cNvPr id="279" name="テキスト ボックス 278"/>
        <xdr:cNvSpPr txBox="1"/>
      </xdr:nvSpPr>
      <xdr:spPr>
        <a:xfrm>
          <a:off x="12623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前年度に比べ、水道事業への繰出経費に基金を活用したことや、下水道事業会計への繰出を見直す等、一般財源負担の減少を図ったことで、比率は</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ポイント減少した。</a:t>
          </a:r>
        </a:p>
        <a:p>
          <a:r>
            <a:rPr kumimoji="1" lang="ja-JP" altLang="en-US" sz="1300">
              <a:latin typeface="ＭＳ Ｐゴシック" panose="020B0600070205080204" pitchFamily="50" charset="-128"/>
              <a:ea typeface="ＭＳ Ｐゴシック" panose="020B0600070205080204" pitchFamily="50" charset="-128"/>
            </a:rPr>
            <a:t>　当市では消防業務を直営していることなどにより、類似団体よりも低い割合で推移しているが、私立保育所や認定こども園の待機児童対策等の重要な施策に対しては、補助金内容を充実させている。</a:t>
          </a:r>
        </a:p>
      </xdr:txBody>
    </xdr:sp>
    <xdr:clientData/>
  </xdr:twoCellAnchor>
  <xdr:oneCellAnchor>
    <xdr:from>
      <xdr:col>62</xdr:col>
      <xdr:colOff>6350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3" name="テキスト ボックス 302"/>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33274</xdr:rowOff>
    </xdr:from>
    <xdr:to>
      <xdr:col>82</xdr:col>
      <xdr:colOff>107950</xdr:colOff>
      <xdr:row>41</xdr:row>
      <xdr:rowOff>170434</xdr:rowOff>
    </xdr:to>
    <xdr:cxnSp macro="">
      <xdr:nvCxnSpPr>
        <xdr:cNvPr id="305" name="直線コネクタ 304"/>
        <xdr:cNvCxnSpPr/>
      </xdr:nvCxnSpPr>
      <xdr:spPr>
        <a:xfrm flipV="1">
          <a:off x="16510000" y="5691124"/>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142511</xdr:rowOff>
    </xdr:from>
    <xdr:ext cx="762000" cy="259045"/>
    <xdr:sp macro="" textlink="">
      <xdr:nvSpPr>
        <xdr:cNvPr id="306" name="補助費等最小値テキスト"/>
        <xdr:cNvSpPr txBox="1"/>
      </xdr:nvSpPr>
      <xdr:spPr>
        <a:xfrm>
          <a:off x="16598900" y="7171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170434</xdr:rowOff>
    </xdr:from>
    <xdr:to>
      <xdr:col>82</xdr:col>
      <xdr:colOff>196850</xdr:colOff>
      <xdr:row>41</xdr:row>
      <xdr:rowOff>170434</xdr:rowOff>
    </xdr:to>
    <xdr:cxnSp macro="">
      <xdr:nvCxnSpPr>
        <xdr:cNvPr id="307" name="直線コネクタ 306"/>
        <xdr:cNvCxnSpPr/>
      </xdr:nvCxnSpPr>
      <xdr:spPr>
        <a:xfrm>
          <a:off x="16421100" y="7199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119651</xdr:rowOff>
    </xdr:from>
    <xdr:ext cx="762000" cy="259045"/>
    <xdr:sp macro="" textlink="">
      <xdr:nvSpPr>
        <xdr:cNvPr id="308" name="補助費等最大値テキスト"/>
        <xdr:cNvSpPr txBox="1"/>
      </xdr:nvSpPr>
      <xdr:spPr>
        <a:xfrm>
          <a:off x="16598900" y="5434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33274</xdr:rowOff>
    </xdr:from>
    <xdr:to>
      <xdr:col>82</xdr:col>
      <xdr:colOff>196850</xdr:colOff>
      <xdr:row>33</xdr:row>
      <xdr:rowOff>33274</xdr:rowOff>
    </xdr:to>
    <xdr:cxnSp macro="">
      <xdr:nvCxnSpPr>
        <xdr:cNvPr id="309" name="直線コネクタ 308"/>
        <xdr:cNvCxnSpPr/>
      </xdr:nvCxnSpPr>
      <xdr:spPr>
        <a:xfrm>
          <a:off x="16421100" y="5691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33</xdr:row>
      <xdr:rowOff>78994</xdr:rowOff>
    </xdr:from>
    <xdr:to>
      <xdr:col>82</xdr:col>
      <xdr:colOff>107950</xdr:colOff>
      <xdr:row>33</xdr:row>
      <xdr:rowOff>124714</xdr:rowOff>
    </xdr:to>
    <xdr:cxnSp macro="">
      <xdr:nvCxnSpPr>
        <xdr:cNvPr id="310" name="直線コネクタ 309"/>
        <xdr:cNvCxnSpPr/>
      </xdr:nvCxnSpPr>
      <xdr:spPr>
        <a:xfrm flipV="1">
          <a:off x="15671800" y="5736844"/>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34</xdr:row>
      <xdr:rowOff>158005</xdr:rowOff>
    </xdr:from>
    <xdr:ext cx="762000" cy="259045"/>
    <xdr:sp macro="" textlink="">
      <xdr:nvSpPr>
        <xdr:cNvPr id="311" name="補助費等平均値テキスト"/>
        <xdr:cNvSpPr txBox="1"/>
      </xdr:nvSpPr>
      <xdr:spPr>
        <a:xfrm>
          <a:off x="16598900" y="59873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14478</xdr:rowOff>
    </xdr:from>
    <xdr:to>
      <xdr:col>82</xdr:col>
      <xdr:colOff>158750</xdr:colOff>
      <xdr:row>35</xdr:row>
      <xdr:rowOff>116078</xdr:rowOff>
    </xdr:to>
    <xdr:sp macro="" textlink="">
      <xdr:nvSpPr>
        <xdr:cNvPr id="312" name="フローチャート: 判断 311"/>
        <xdr:cNvSpPr/>
      </xdr:nvSpPr>
      <xdr:spPr>
        <a:xfrm>
          <a:off x="16459200" y="6015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33</xdr:row>
      <xdr:rowOff>97282</xdr:rowOff>
    </xdr:from>
    <xdr:to>
      <xdr:col>78</xdr:col>
      <xdr:colOff>69850</xdr:colOff>
      <xdr:row>33</xdr:row>
      <xdr:rowOff>124714</xdr:rowOff>
    </xdr:to>
    <xdr:cxnSp macro="">
      <xdr:nvCxnSpPr>
        <xdr:cNvPr id="313" name="直線コネクタ 312"/>
        <xdr:cNvCxnSpPr/>
      </xdr:nvCxnSpPr>
      <xdr:spPr>
        <a:xfrm>
          <a:off x="14782800" y="575513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5334</xdr:rowOff>
    </xdr:from>
    <xdr:to>
      <xdr:col>78</xdr:col>
      <xdr:colOff>120650</xdr:colOff>
      <xdr:row>35</xdr:row>
      <xdr:rowOff>106934</xdr:rowOff>
    </xdr:to>
    <xdr:sp macro="" textlink="">
      <xdr:nvSpPr>
        <xdr:cNvPr id="314" name="フローチャート: 判断 313"/>
        <xdr:cNvSpPr/>
      </xdr:nvSpPr>
      <xdr:spPr>
        <a:xfrm>
          <a:off x="15621000" y="6006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91711</xdr:rowOff>
    </xdr:from>
    <xdr:ext cx="736600" cy="259045"/>
    <xdr:sp macro="" textlink="">
      <xdr:nvSpPr>
        <xdr:cNvPr id="315" name="テキスト ボックス 314"/>
        <xdr:cNvSpPr txBox="1"/>
      </xdr:nvSpPr>
      <xdr:spPr>
        <a:xfrm>
          <a:off x="15290800" y="60924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33</xdr:row>
      <xdr:rowOff>97282</xdr:rowOff>
    </xdr:from>
    <xdr:to>
      <xdr:col>73</xdr:col>
      <xdr:colOff>180975</xdr:colOff>
      <xdr:row>33</xdr:row>
      <xdr:rowOff>124714</xdr:rowOff>
    </xdr:to>
    <xdr:cxnSp macro="">
      <xdr:nvCxnSpPr>
        <xdr:cNvPr id="316" name="直線コネクタ 315"/>
        <xdr:cNvCxnSpPr/>
      </xdr:nvCxnSpPr>
      <xdr:spPr>
        <a:xfrm flipV="1">
          <a:off x="13893800" y="575513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34</xdr:row>
      <xdr:rowOff>149352</xdr:rowOff>
    </xdr:from>
    <xdr:to>
      <xdr:col>74</xdr:col>
      <xdr:colOff>31750</xdr:colOff>
      <xdr:row>35</xdr:row>
      <xdr:rowOff>79502</xdr:rowOff>
    </xdr:to>
    <xdr:sp macro="" textlink="">
      <xdr:nvSpPr>
        <xdr:cNvPr id="317" name="フローチャート: 判断 316"/>
        <xdr:cNvSpPr/>
      </xdr:nvSpPr>
      <xdr:spPr>
        <a:xfrm>
          <a:off x="14732000" y="5978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64279</xdr:rowOff>
    </xdr:from>
    <xdr:ext cx="762000" cy="259045"/>
    <xdr:sp macro="" textlink="">
      <xdr:nvSpPr>
        <xdr:cNvPr id="318" name="テキスト ボックス 317"/>
        <xdr:cNvSpPr txBox="1"/>
      </xdr:nvSpPr>
      <xdr:spPr>
        <a:xfrm>
          <a:off x="14401800" y="6065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33</xdr:row>
      <xdr:rowOff>97282</xdr:rowOff>
    </xdr:from>
    <xdr:to>
      <xdr:col>69</xdr:col>
      <xdr:colOff>92075</xdr:colOff>
      <xdr:row>33</xdr:row>
      <xdr:rowOff>124714</xdr:rowOff>
    </xdr:to>
    <xdr:cxnSp macro="">
      <xdr:nvCxnSpPr>
        <xdr:cNvPr id="319" name="直線コネクタ 318"/>
        <xdr:cNvCxnSpPr/>
      </xdr:nvCxnSpPr>
      <xdr:spPr>
        <a:xfrm>
          <a:off x="13004800" y="575513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14478</xdr:rowOff>
    </xdr:from>
    <xdr:to>
      <xdr:col>69</xdr:col>
      <xdr:colOff>142875</xdr:colOff>
      <xdr:row>35</xdr:row>
      <xdr:rowOff>116078</xdr:rowOff>
    </xdr:to>
    <xdr:sp macro="" textlink="">
      <xdr:nvSpPr>
        <xdr:cNvPr id="320" name="フローチャート: 判断 319"/>
        <xdr:cNvSpPr/>
      </xdr:nvSpPr>
      <xdr:spPr>
        <a:xfrm>
          <a:off x="13843000" y="6015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100855</xdr:rowOff>
    </xdr:from>
    <xdr:ext cx="762000" cy="259045"/>
    <xdr:sp macro="" textlink="">
      <xdr:nvSpPr>
        <xdr:cNvPr id="321" name="テキスト ボックス 320"/>
        <xdr:cNvSpPr txBox="1"/>
      </xdr:nvSpPr>
      <xdr:spPr>
        <a:xfrm>
          <a:off x="13512800" y="610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14478</xdr:rowOff>
    </xdr:from>
    <xdr:to>
      <xdr:col>65</xdr:col>
      <xdr:colOff>53975</xdr:colOff>
      <xdr:row>35</xdr:row>
      <xdr:rowOff>116078</xdr:rowOff>
    </xdr:to>
    <xdr:sp macro="" textlink="">
      <xdr:nvSpPr>
        <xdr:cNvPr id="322" name="フローチャート: 判断 321"/>
        <xdr:cNvSpPr/>
      </xdr:nvSpPr>
      <xdr:spPr>
        <a:xfrm>
          <a:off x="12954000" y="6015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100855</xdr:rowOff>
    </xdr:from>
    <xdr:ext cx="762000" cy="259045"/>
    <xdr:sp macro="" textlink="">
      <xdr:nvSpPr>
        <xdr:cNvPr id="323" name="テキスト ボックス 322"/>
        <xdr:cNvSpPr txBox="1"/>
      </xdr:nvSpPr>
      <xdr:spPr>
        <a:xfrm>
          <a:off x="12623800" y="610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33</xdr:row>
      <xdr:rowOff>28194</xdr:rowOff>
    </xdr:from>
    <xdr:to>
      <xdr:col>82</xdr:col>
      <xdr:colOff>158750</xdr:colOff>
      <xdr:row>33</xdr:row>
      <xdr:rowOff>129794</xdr:rowOff>
    </xdr:to>
    <xdr:sp macro="" textlink="">
      <xdr:nvSpPr>
        <xdr:cNvPr id="329" name="楕円 328"/>
        <xdr:cNvSpPr/>
      </xdr:nvSpPr>
      <xdr:spPr>
        <a:xfrm>
          <a:off x="16459200" y="5686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32</xdr:row>
      <xdr:rowOff>108221</xdr:rowOff>
    </xdr:from>
    <xdr:ext cx="762000" cy="259045"/>
    <xdr:sp macro="" textlink="">
      <xdr:nvSpPr>
        <xdr:cNvPr id="330" name="補助費等該当値テキスト"/>
        <xdr:cNvSpPr txBox="1"/>
      </xdr:nvSpPr>
      <xdr:spPr>
        <a:xfrm>
          <a:off x="16598900" y="5594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33</xdr:row>
      <xdr:rowOff>73914</xdr:rowOff>
    </xdr:from>
    <xdr:to>
      <xdr:col>78</xdr:col>
      <xdr:colOff>120650</xdr:colOff>
      <xdr:row>34</xdr:row>
      <xdr:rowOff>4064</xdr:rowOff>
    </xdr:to>
    <xdr:sp macro="" textlink="">
      <xdr:nvSpPr>
        <xdr:cNvPr id="331" name="楕円 330"/>
        <xdr:cNvSpPr/>
      </xdr:nvSpPr>
      <xdr:spPr>
        <a:xfrm>
          <a:off x="15621000" y="5731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14241</xdr:rowOff>
    </xdr:from>
    <xdr:ext cx="736600" cy="259045"/>
    <xdr:sp macro="" textlink="">
      <xdr:nvSpPr>
        <xdr:cNvPr id="332" name="テキスト ボックス 331"/>
        <xdr:cNvSpPr txBox="1"/>
      </xdr:nvSpPr>
      <xdr:spPr>
        <a:xfrm>
          <a:off x="15290800" y="55006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33</xdr:row>
      <xdr:rowOff>46482</xdr:rowOff>
    </xdr:from>
    <xdr:to>
      <xdr:col>74</xdr:col>
      <xdr:colOff>31750</xdr:colOff>
      <xdr:row>33</xdr:row>
      <xdr:rowOff>148082</xdr:rowOff>
    </xdr:to>
    <xdr:sp macro="" textlink="">
      <xdr:nvSpPr>
        <xdr:cNvPr id="333" name="楕円 332"/>
        <xdr:cNvSpPr/>
      </xdr:nvSpPr>
      <xdr:spPr>
        <a:xfrm>
          <a:off x="14732000" y="5704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31</xdr:row>
      <xdr:rowOff>158259</xdr:rowOff>
    </xdr:from>
    <xdr:ext cx="762000" cy="259045"/>
    <xdr:sp macro="" textlink="">
      <xdr:nvSpPr>
        <xdr:cNvPr id="334" name="テキスト ボックス 333"/>
        <xdr:cNvSpPr txBox="1"/>
      </xdr:nvSpPr>
      <xdr:spPr>
        <a:xfrm>
          <a:off x="14401800" y="5473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33</xdr:row>
      <xdr:rowOff>73914</xdr:rowOff>
    </xdr:from>
    <xdr:to>
      <xdr:col>69</xdr:col>
      <xdr:colOff>142875</xdr:colOff>
      <xdr:row>34</xdr:row>
      <xdr:rowOff>4064</xdr:rowOff>
    </xdr:to>
    <xdr:sp macro="" textlink="">
      <xdr:nvSpPr>
        <xdr:cNvPr id="335" name="楕円 334"/>
        <xdr:cNvSpPr/>
      </xdr:nvSpPr>
      <xdr:spPr>
        <a:xfrm>
          <a:off x="13843000" y="5731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14241</xdr:rowOff>
    </xdr:from>
    <xdr:ext cx="762000" cy="259045"/>
    <xdr:sp macro="" textlink="">
      <xdr:nvSpPr>
        <xdr:cNvPr id="336" name="テキスト ボックス 335"/>
        <xdr:cNvSpPr txBox="1"/>
      </xdr:nvSpPr>
      <xdr:spPr>
        <a:xfrm>
          <a:off x="13512800" y="5500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33</xdr:row>
      <xdr:rowOff>46482</xdr:rowOff>
    </xdr:from>
    <xdr:to>
      <xdr:col>65</xdr:col>
      <xdr:colOff>53975</xdr:colOff>
      <xdr:row>33</xdr:row>
      <xdr:rowOff>148082</xdr:rowOff>
    </xdr:to>
    <xdr:sp macro="" textlink="">
      <xdr:nvSpPr>
        <xdr:cNvPr id="337" name="楕円 336"/>
        <xdr:cNvSpPr/>
      </xdr:nvSpPr>
      <xdr:spPr>
        <a:xfrm>
          <a:off x="12954000" y="5704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31</xdr:row>
      <xdr:rowOff>158259</xdr:rowOff>
    </xdr:from>
    <xdr:ext cx="762000" cy="259045"/>
    <xdr:sp macro="" textlink="">
      <xdr:nvSpPr>
        <xdr:cNvPr id="338" name="テキスト ボックス 337"/>
        <xdr:cNvSpPr txBox="1"/>
      </xdr:nvSpPr>
      <xdr:spPr>
        <a:xfrm>
          <a:off x="12623800" y="5473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前年度に比べ、利子支払額は借換による利率の低下により減少したが、元金支払額が増加したため比率は</a:t>
          </a:r>
          <a:r>
            <a:rPr kumimoji="1" lang="en-US" altLang="ja-JP" sz="1100">
              <a:latin typeface="ＭＳ Ｐゴシック" panose="020B0600070205080204" pitchFamily="50" charset="-128"/>
              <a:ea typeface="ＭＳ Ｐゴシック" panose="020B0600070205080204" pitchFamily="50" charset="-128"/>
            </a:rPr>
            <a:t>0.3</a:t>
          </a:r>
          <a:r>
            <a:rPr kumimoji="1" lang="ja-JP" altLang="en-US" sz="1100">
              <a:latin typeface="ＭＳ Ｐゴシック" panose="020B0600070205080204" pitchFamily="50" charset="-128"/>
              <a:ea typeface="ＭＳ Ｐゴシック" panose="020B0600070205080204" pitchFamily="50" charset="-128"/>
            </a:rPr>
            <a:t>ポイント増加した。</a:t>
          </a:r>
        </a:p>
        <a:p>
          <a:r>
            <a:rPr kumimoji="1" lang="ja-JP" altLang="en-US" sz="1100">
              <a:latin typeface="ＭＳ Ｐゴシック" panose="020B0600070205080204" pitchFamily="50" charset="-128"/>
              <a:ea typeface="ＭＳ Ｐゴシック" panose="020B0600070205080204" pitchFamily="50" charset="-128"/>
            </a:rPr>
            <a:t>　当市は過去の保健所等複合施設建設や文化振興施設整備等の大型投資的事業の実施による地方債残高が多く、公債費に係る経常収支比率が類似団体よりも高いまま推移している。令和５年度においても、土地開発公社解散のための第三セクター等改革推進債の影響もあり、類似団体平均を</a:t>
          </a:r>
          <a:r>
            <a:rPr kumimoji="1" lang="en-US" altLang="ja-JP" sz="1100">
              <a:latin typeface="ＭＳ Ｐゴシック" panose="020B0600070205080204" pitchFamily="50" charset="-128"/>
              <a:ea typeface="ＭＳ Ｐゴシック" panose="020B0600070205080204" pitchFamily="50" charset="-128"/>
            </a:rPr>
            <a:t>6.5</a:t>
          </a:r>
          <a:r>
            <a:rPr kumimoji="1" lang="ja-JP" altLang="en-US" sz="1100">
              <a:latin typeface="ＭＳ Ｐゴシック" panose="020B0600070205080204" pitchFamily="50" charset="-128"/>
              <a:ea typeface="ＭＳ Ｐゴシック" panose="020B0600070205080204" pitchFamily="50" charset="-128"/>
            </a:rPr>
            <a:t>ポイント上回っているため、今後も普通建設事業の精査による市債発行の適正化を図り、市債残高の抑制に努める。</a:t>
          </a:r>
        </a:p>
      </xdr:txBody>
    </xdr:sp>
    <xdr:clientData/>
  </xdr:twoCellAnchor>
  <xdr:oneCellAnchor>
    <xdr:from>
      <xdr:col>3</xdr:col>
      <xdr:colOff>123825</xdr:colOff>
      <xdr:row>69</xdr:row>
      <xdr:rowOff>107950</xdr:rowOff>
    </xdr:from>
    <xdr:ext cx="298543" cy="225703"/>
    <xdr:sp macro="" textlink="">
      <xdr:nvSpPr>
        <xdr:cNvPr id="350" name="テキスト ボックス 349"/>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3" name="直線コネクタ 352"/>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4" name="テキスト ボックス 353"/>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5" name="直線コネクタ 354"/>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6" name="テキスト ボックス 355"/>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7" name="直線コネクタ 356"/>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8" name="テキスト ボックス 357"/>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9" name="直線コネクタ 358"/>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0" name="テキスト ボックス 359"/>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1" name="直線コネクタ 360"/>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2" name="テキスト ボックス 361"/>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4" name="テキスト ボックス 363"/>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54610</xdr:rowOff>
    </xdr:from>
    <xdr:to>
      <xdr:col>24</xdr:col>
      <xdr:colOff>25400</xdr:colOff>
      <xdr:row>80</xdr:row>
      <xdr:rowOff>157480</xdr:rowOff>
    </xdr:to>
    <xdr:cxnSp macro="">
      <xdr:nvCxnSpPr>
        <xdr:cNvPr id="366" name="直線コネクタ 365"/>
        <xdr:cNvCxnSpPr/>
      </xdr:nvCxnSpPr>
      <xdr:spPr>
        <a:xfrm flipV="1">
          <a:off x="4826000" y="1257046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129557</xdr:rowOff>
    </xdr:from>
    <xdr:ext cx="762000" cy="259045"/>
    <xdr:sp macro="" textlink="">
      <xdr:nvSpPr>
        <xdr:cNvPr id="367" name="公債費最小値テキスト"/>
        <xdr:cNvSpPr txBox="1"/>
      </xdr:nvSpPr>
      <xdr:spPr>
        <a:xfrm>
          <a:off x="4914900" y="13845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157480</xdr:rowOff>
    </xdr:from>
    <xdr:to>
      <xdr:col>24</xdr:col>
      <xdr:colOff>114300</xdr:colOff>
      <xdr:row>80</xdr:row>
      <xdr:rowOff>157480</xdr:rowOff>
    </xdr:to>
    <xdr:cxnSp macro="">
      <xdr:nvCxnSpPr>
        <xdr:cNvPr id="368" name="直線コネクタ 367"/>
        <xdr:cNvCxnSpPr/>
      </xdr:nvCxnSpPr>
      <xdr:spPr>
        <a:xfrm>
          <a:off x="4737100" y="13873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140987</xdr:rowOff>
    </xdr:from>
    <xdr:ext cx="762000" cy="259045"/>
    <xdr:sp macro="" textlink="">
      <xdr:nvSpPr>
        <xdr:cNvPr id="369" name="公債費最大値テキスト"/>
        <xdr:cNvSpPr txBox="1"/>
      </xdr:nvSpPr>
      <xdr:spPr>
        <a:xfrm>
          <a:off x="4914900" y="12313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54610</xdr:rowOff>
    </xdr:from>
    <xdr:to>
      <xdr:col>24</xdr:col>
      <xdr:colOff>114300</xdr:colOff>
      <xdr:row>73</xdr:row>
      <xdr:rowOff>54610</xdr:rowOff>
    </xdr:to>
    <xdr:cxnSp macro="">
      <xdr:nvCxnSpPr>
        <xdr:cNvPr id="370" name="直線コネクタ 369"/>
        <xdr:cNvCxnSpPr/>
      </xdr:nvCxnSpPr>
      <xdr:spPr>
        <a:xfrm>
          <a:off x="4737100" y="12570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80</xdr:row>
      <xdr:rowOff>43180</xdr:rowOff>
    </xdr:from>
    <xdr:to>
      <xdr:col>24</xdr:col>
      <xdr:colOff>25400</xdr:colOff>
      <xdr:row>80</xdr:row>
      <xdr:rowOff>66039</xdr:rowOff>
    </xdr:to>
    <xdr:cxnSp macro="">
      <xdr:nvCxnSpPr>
        <xdr:cNvPr id="371" name="直線コネクタ 370"/>
        <xdr:cNvCxnSpPr/>
      </xdr:nvCxnSpPr>
      <xdr:spPr>
        <a:xfrm>
          <a:off x="3987800" y="13759180"/>
          <a:ext cx="8382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50816</xdr:rowOff>
    </xdr:from>
    <xdr:ext cx="762000" cy="259045"/>
    <xdr:sp macro="" textlink="">
      <xdr:nvSpPr>
        <xdr:cNvPr id="372" name="公債費平均値テキスト"/>
        <xdr:cNvSpPr txBox="1"/>
      </xdr:nvSpPr>
      <xdr:spPr>
        <a:xfrm>
          <a:off x="4914900" y="130810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34289</xdr:rowOff>
    </xdr:from>
    <xdr:to>
      <xdr:col>24</xdr:col>
      <xdr:colOff>76200</xdr:colOff>
      <xdr:row>77</xdr:row>
      <xdr:rowOff>135889</xdr:rowOff>
    </xdr:to>
    <xdr:sp macro="" textlink="">
      <xdr:nvSpPr>
        <xdr:cNvPr id="373" name="フローチャート: 判断 372"/>
        <xdr:cNvSpPr/>
      </xdr:nvSpPr>
      <xdr:spPr>
        <a:xfrm>
          <a:off x="47752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80</xdr:row>
      <xdr:rowOff>27939</xdr:rowOff>
    </xdr:from>
    <xdr:to>
      <xdr:col>19</xdr:col>
      <xdr:colOff>187325</xdr:colOff>
      <xdr:row>80</xdr:row>
      <xdr:rowOff>43180</xdr:rowOff>
    </xdr:to>
    <xdr:cxnSp macro="">
      <xdr:nvCxnSpPr>
        <xdr:cNvPr id="374" name="直線コネクタ 373"/>
        <xdr:cNvCxnSpPr/>
      </xdr:nvCxnSpPr>
      <xdr:spPr>
        <a:xfrm>
          <a:off x="3098800" y="13743939"/>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41911</xdr:rowOff>
    </xdr:from>
    <xdr:to>
      <xdr:col>20</xdr:col>
      <xdr:colOff>38100</xdr:colOff>
      <xdr:row>77</xdr:row>
      <xdr:rowOff>143511</xdr:rowOff>
    </xdr:to>
    <xdr:sp macro="" textlink="">
      <xdr:nvSpPr>
        <xdr:cNvPr id="375" name="フローチャート: 判断 374"/>
        <xdr:cNvSpPr/>
      </xdr:nvSpPr>
      <xdr:spPr>
        <a:xfrm>
          <a:off x="3937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153688</xdr:rowOff>
    </xdr:from>
    <xdr:ext cx="736600" cy="259045"/>
    <xdr:sp macro="" textlink="">
      <xdr:nvSpPr>
        <xdr:cNvPr id="376" name="テキスト ボックス 375"/>
        <xdr:cNvSpPr txBox="1"/>
      </xdr:nvSpPr>
      <xdr:spPr>
        <a:xfrm>
          <a:off x="3606800" y="130124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80</xdr:row>
      <xdr:rowOff>27939</xdr:rowOff>
    </xdr:from>
    <xdr:to>
      <xdr:col>15</xdr:col>
      <xdr:colOff>98425</xdr:colOff>
      <xdr:row>80</xdr:row>
      <xdr:rowOff>111761</xdr:rowOff>
    </xdr:to>
    <xdr:cxnSp macro="">
      <xdr:nvCxnSpPr>
        <xdr:cNvPr id="377" name="直線コネクタ 376"/>
        <xdr:cNvCxnSpPr/>
      </xdr:nvCxnSpPr>
      <xdr:spPr>
        <a:xfrm flipV="1">
          <a:off x="2209800" y="13743939"/>
          <a:ext cx="889000" cy="83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11430</xdr:rowOff>
    </xdr:from>
    <xdr:to>
      <xdr:col>15</xdr:col>
      <xdr:colOff>149225</xdr:colOff>
      <xdr:row>77</xdr:row>
      <xdr:rowOff>113030</xdr:rowOff>
    </xdr:to>
    <xdr:sp macro="" textlink="">
      <xdr:nvSpPr>
        <xdr:cNvPr id="378" name="フローチャート: 判断 377"/>
        <xdr:cNvSpPr/>
      </xdr:nvSpPr>
      <xdr:spPr>
        <a:xfrm>
          <a:off x="3048000" y="1321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123207</xdr:rowOff>
    </xdr:from>
    <xdr:ext cx="762000" cy="259045"/>
    <xdr:sp macro="" textlink="">
      <xdr:nvSpPr>
        <xdr:cNvPr id="379" name="テキスト ボックス 378"/>
        <xdr:cNvSpPr txBox="1"/>
      </xdr:nvSpPr>
      <xdr:spPr>
        <a:xfrm>
          <a:off x="2717800" y="1298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80</xdr:row>
      <xdr:rowOff>111761</xdr:rowOff>
    </xdr:from>
    <xdr:to>
      <xdr:col>11</xdr:col>
      <xdr:colOff>9525</xdr:colOff>
      <xdr:row>80</xdr:row>
      <xdr:rowOff>157480</xdr:rowOff>
    </xdr:to>
    <xdr:cxnSp macro="">
      <xdr:nvCxnSpPr>
        <xdr:cNvPr id="380" name="直線コネクタ 379"/>
        <xdr:cNvCxnSpPr/>
      </xdr:nvCxnSpPr>
      <xdr:spPr>
        <a:xfrm flipV="1">
          <a:off x="1320800" y="13827761"/>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72389</xdr:rowOff>
    </xdr:from>
    <xdr:to>
      <xdr:col>11</xdr:col>
      <xdr:colOff>60325</xdr:colOff>
      <xdr:row>78</xdr:row>
      <xdr:rowOff>2539</xdr:rowOff>
    </xdr:to>
    <xdr:sp macro="" textlink="">
      <xdr:nvSpPr>
        <xdr:cNvPr id="381" name="フローチャート: 判断 380"/>
        <xdr:cNvSpPr/>
      </xdr:nvSpPr>
      <xdr:spPr>
        <a:xfrm>
          <a:off x="2159000" y="13274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12716</xdr:rowOff>
    </xdr:from>
    <xdr:ext cx="762000" cy="259045"/>
    <xdr:sp macro="" textlink="">
      <xdr:nvSpPr>
        <xdr:cNvPr id="382" name="テキスト ボックス 381"/>
        <xdr:cNvSpPr txBox="1"/>
      </xdr:nvSpPr>
      <xdr:spPr>
        <a:xfrm>
          <a:off x="1828800" y="13042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95250</xdr:rowOff>
    </xdr:from>
    <xdr:to>
      <xdr:col>6</xdr:col>
      <xdr:colOff>171450</xdr:colOff>
      <xdr:row>78</xdr:row>
      <xdr:rowOff>25400</xdr:rowOff>
    </xdr:to>
    <xdr:sp macro="" textlink="">
      <xdr:nvSpPr>
        <xdr:cNvPr id="383" name="フローチャート: 判断 382"/>
        <xdr:cNvSpPr/>
      </xdr:nvSpPr>
      <xdr:spPr>
        <a:xfrm>
          <a:off x="12700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35577</xdr:rowOff>
    </xdr:from>
    <xdr:ext cx="762000" cy="259045"/>
    <xdr:sp macro="" textlink="">
      <xdr:nvSpPr>
        <xdr:cNvPr id="384" name="テキスト ボックス 383"/>
        <xdr:cNvSpPr txBox="1"/>
      </xdr:nvSpPr>
      <xdr:spPr>
        <a:xfrm>
          <a:off x="939800" y="1306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80</xdr:row>
      <xdr:rowOff>15239</xdr:rowOff>
    </xdr:from>
    <xdr:to>
      <xdr:col>24</xdr:col>
      <xdr:colOff>76200</xdr:colOff>
      <xdr:row>80</xdr:row>
      <xdr:rowOff>116839</xdr:rowOff>
    </xdr:to>
    <xdr:sp macro="" textlink="">
      <xdr:nvSpPr>
        <xdr:cNvPr id="390" name="楕円 389"/>
        <xdr:cNvSpPr/>
      </xdr:nvSpPr>
      <xdr:spPr>
        <a:xfrm>
          <a:off x="4775200" y="13731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79</xdr:row>
      <xdr:rowOff>95266</xdr:rowOff>
    </xdr:from>
    <xdr:ext cx="762000" cy="259045"/>
    <xdr:sp macro="" textlink="">
      <xdr:nvSpPr>
        <xdr:cNvPr id="391" name="公債費該当値テキスト"/>
        <xdr:cNvSpPr txBox="1"/>
      </xdr:nvSpPr>
      <xdr:spPr>
        <a:xfrm>
          <a:off x="4914900" y="13639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79</xdr:row>
      <xdr:rowOff>163830</xdr:rowOff>
    </xdr:from>
    <xdr:to>
      <xdr:col>20</xdr:col>
      <xdr:colOff>38100</xdr:colOff>
      <xdr:row>80</xdr:row>
      <xdr:rowOff>93980</xdr:rowOff>
    </xdr:to>
    <xdr:sp macro="" textlink="">
      <xdr:nvSpPr>
        <xdr:cNvPr id="392" name="楕円 391"/>
        <xdr:cNvSpPr/>
      </xdr:nvSpPr>
      <xdr:spPr>
        <a:xfrm>
          <a:off x="3937000" y="1370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80</xdr:row>
      <xdr:rowOff>78757</xdr:rowOff>
    </xdr:from>
    <xdr:ext cx="736600" cy="259045"/>
    <xdr:sp macro="" textlink="">
      <xdr:nvSpPr>
        <xdr:cNvPr id="393" name="テキスト ボックス 392"/>
        <xdr:cNvSpPr txBox="1"/>
      </xdr:nvSpPr>
      <xdr:spPr>
        <a:xfrm>
          <a:off x="3606800" y="13794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79</xdr:row>
      <xdr:rowOff>148589</xdr:rowOff>
    </xdr:from>
    <xdr:to>
      <xdr:col>15</xdr:col>
      <xdr:colOff>149225</xdr:colOff>
      <xdr:row>80</xdr:row>
      <xdr:rowOff>78739</xdr:rowOff>
    </xdr:to>
    <xdr:sp macro="" textlink="">
      <xdr:nvSpPr>
        <xdr:cNvPr id="394" name="楕円 393"/>
        <xdr:cNvSpPr/>
      </xdr:nvSpPr>
      <xdr:spPr>
        <a:xfrm>
          <a:off x="3048000" y="13693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80</xdr:row>
      <xdr:rowOff>63516</xdr:rowOff>
    </xdr:from>
    <xdr:ext cx="762000" cy="259045"/>
    <xdr:sp macro="" textlink="">
      <xdr:nvSpPr>
        <xdr:cNvPr id="395" name="テキスト ボックス 394"/>
        <xdr:cNvSpPr txBox="1"/>
      </xdr:nvSpPr>
      <xdr:spPr>
        <a:xfrm>
          <a:off x="2717800" y="13779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80</xdr:row>
      <xdr:rowOff>60961</xdr:rowOff>
    </xdr:from>
    <xdr:to>
      <xdr:col>11</xdr:col>
      <xdr:colOff>60325</xdr:colOff>
      <xdr:row>80</xdr:row>
      <xdr:rowOff>162561</xdr:rowOff>
    </xdr:to>
    <xdr:sp macro="" textlink="">
      <xdr:nvSpPr>
        <xdr:cNvPr id="396" name="楕円 395"/>
        <xdr:cNvSpPr/>
      </xdr:nvSpPr>
      <xdr:spPr>
        <a:xfrm>
          <a:off x="2159000" y="13776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80</xdr:row>
      <xdr:rowOff>147338</xdr:rowOff>
    </xdr:from>
    <xdr:ext cx="762000" cy="259045"/>
    <xdr:sp macro="" textlink="">
      <xdr:nvSpPr>
        <xdr:cNvPr id="397" name="テキスト ボックス 396"/>
        <xdr:cNvSpPr txBox="1"/>
      </xdr:nvSpPr>
      <xdr:spPr>
        <a:xfrm>
          <a:off x="1828800" y="13863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80</xdr:row>
      <xdr:rowOff>106680</xdr:rowOff>
    </xdr:from>
    <xdr:to>
      <xdr:col>6</xdr:col>
      <xdr:colOff>171450</xdr:colOff>
      <xdr:row>81</xdr:row>
      <xdr:rowOff>36830</xdr:rowOff>
    </xdr:to>
    <xdr:sp macro="" textlink="">
      <xdr:nvSpPr>
        <xdr:cNvPr id="398" name="楕円 397"/>
        <xdr:cNvSpPr/>
      </xdr:nvSpPr>
      <xdr:spPr>
        <a:xfrm>
          <a:off x="1270000" y="1382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81</xdr:row>
      <xdr:rowOff>21607</xdr:rowOff>
    </xdr:from>
    <xdr:ext cx="762000" cy="259045"/>
    <xdr:sp macro="" textlink="">
      <xdr:nvSpPr>
        <xdr:cNvPr id="399" name="テキスト ボックス 398"/>
        <xdr:cNvSpPr txBox="1"/>
      </xdr:nvSpPr>
      <xdr:spPr>
        <a:xfrm>
          <a:off x="939800" y="1390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前年度に比べ、臨時財政対策債は減少したが、市税や地方交付税が増加したことにより、分母となる経常一般財源が増加した。その結果、令和５年度は類似団体平均が増加する中で</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ポイント減少した。</a:t>
          </a:r>
        </a:p>
        <a:p>
          <a:r>
            <a:rPr kumimoji="1" lang="ja-JP" altLang="en-US" sz="1300">
              <a:latin typeface="ＭＳ Ｐゴシック" panose="020B0600070205080204" pitchFamily="50" charset="-128"/>
              <a:ea typeface="ＭＳ Ｐゴシック" panose="020B0600070205080204" pitchFamily="50" charset="-128"/>
            </a:rPr>
            <a:t>　人件費が類似団体平均を上回っていることから、今後も改善を進めるべく、職員数の適正化や事業の内容・手法の見直し等を推進し、財政の健全化に努める。</a:t>
          </a:r>
        </a:p>
      </xdr:txBody>
    </xdr:sp>
    <xdr:clientData/>
  </xdr:twoCellAnchor>
  <xdr:oneCellAnchor>
    <xdr:from>
      <xdr:col>62</xdr:col>
      <xdr:colOff>6350</xdr:colOff>
      <xdr:row>69</xdr:row>
      <xdr:rowOff>107950</xdr:rowOff>
    </xdr:from>
    <xdr:ext cx="298543" cy="225703"/>
    <xdr:sp macro="" textlink="">
      <xdr:nvSpPr>
        <xdr:cNvPr id="411" name="テキスト ボックス 410"/>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4" name="直線コネクタ 413"/>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5" name="テキスト ボックス 414"/>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6" name="直線コネクタ 415"/>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7" name="テキスト ボックス 416"/>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8" name="直線コネクタ 417"/>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9" name="テキスト ボックス 418"/>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0" name="直線コネクタ 419"/>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1" name="テキスト ボックス 420"/>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2" name="直線コネクタ 421"/>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3" name="テキスト ボックス 422"/>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4" name="直線コネクタ 423"/>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5" name="テキスト ボックス 424"/>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6"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81280</xdr:rowOff>
    </xdr:from>
    <xdr:to>
      <xdr:col>82</xdr:col>
      <xdr:colOff>107950</xdr:colOff>
      <xdr:row>81</xdr:row>
      <xdr:rowOff>16511</xdr:rowOff>
    </xdr:to>
    <xdr:cxnSp macro="">
      <xdr:nvCxnSpPr>
        <xdr:cNvPr id="427" name="直線コネクタ 426"/>
        <xdr:cNvCxnSpPr/>
      </xdr:nvCxnSpPr>
      <xdr:spPr>
        <a:xfrm flipV="1">
          <a:off x="16510000" y="12425680"/>
          <a:ext cx="0" cy="1478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160038</xdr:rowOff>
    </xdr:from>
    <xdr:ext cx="762000" cy="259045"/>
    <xdr:sp macro="" textlink="">
      <xdr:nvSpPr>
        <xdr:cNvPr id="428" name="公債費以外最小値テキスト"/>
        <xdr:cNvSpPr txBox="1"/>
      </xdr:nvSpPr>
      <xdr:spPr>
        <a:xfrm>
          <a:off x="16598900" y="13876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16511</xdr:rowOff>
    </xdr:from>
    <xdr:to>
      <xdr:col>82</xdr:col>
      <xdr:colOff>196850</xdr:colOff>
      <xdr:row>81</xdr:row>
      <xdr:rowOff>16511</xdr:rowOff>
    </xdr:to>
    <xdr:cxnSp macro="">
      <xdr:nvCxnSpPr>
        <xdr:cNvPr id="429" name="直線コネクタ 428"/>
        <xdr:cNvCxnSpPr/>
      </xdr:nvCxnSpPr>
      <xdr:spPr>
        <a:xfrm>
          <a:off x="16421100" y="13903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70</xdr:row>
      <xdr:rowOff>167657</xdr:rowOff>
    </xdr:from>
    <xdr:ext cx="762000" cy="259045"/>
    <xdr:sp macro="" textlink="">
      <xdr:nvSpPr>
        <xdr:cNvPr id="430" name="公債費以外最大値テキスト"/>
        <xdr:cNvSpPr txBox="1"/>
      </xdr:nvSpPr>
      <xdr:spPr>
        <a:xfrm>
          <a:off x="16598900" y="1216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81280</xdr:rowOff>
    </xdr:from>
    <xdr:to>
      <xdr:col>82</xdr:col>
      <xdr:colOff>196850</xdr:colOff>
      <xdr:row>72</xdr:row>
      <xdr:rowOff>81280</xdr:rowOff>
    </xdr:to>
    <xdr:cxnSp macro="">
      <xdr:nvCxnSpPr>
        <xdr:cNvPr id="431" name="直線コネクタ 430"/>
        <xdr:cNvCxnSpPr/>
      </xdr:nvCxnSpPr>
      <xdr:spPr>
        <a:xfrm>
          <a:off x="16421100" y="12425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46990</xdr:rowOff>
    </xdr:from>
    <xdr:to>
      <xdr:col>82</xdr:col>
      <xdr:colOff>107950</xdr:colOff>
      <xdr:row>75</xdr:row>
      <xdr:rowOff>69850</xdr:rowOff>
    </xdr:to>
    <xdr:cxnSp macro="">
      <xdr:nvCxnSpPr>
        <xdr:cNvPr id="432" name="直線コネクタ 431"/>
        <xdr:cNvCxnSpPr/>
      </xdr:nvCxnSpPr>
      <xdr:spPr>
        <a:xfrm flipV="1">
          <a:off x="15671800" y="1290574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166388</xdr:rowOff>
    </xdr:from>
    <xdr:ext cx="762000" cy="259045"/>
    <xdr:sp macro="" textlink="">
      <xdr:nvSpPr>
        <xdr:cNvPr id="433" name="公債費以外平均値テキスト"/>
        <xdr:cNvSpPr txBox="1"/>
      </xdr:nvSpPr>
      <xdr:spPr>
        <a:xfrm>
          <a:off x="16598900" y="130251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22861</xdr:rowOff>
    </xdr:from>
    <xdr:to>
      <xdr:col>82</xdr:col>
      <xdr:colOff>158750</xdr:colOff>
      <xdr:row>76</xdr:row>
      <xdr:rowOff>124461</xdr:rowOff>
    </xdr:to>
    <xdr:sp macro="" textlink="">
      <xdr:nvSpPr>
        <xdr:cNvPr id="434" name="フローチャート: 判断 433"/>
        <xdr:cNvSpPr/>
      </xdr:nvSpPr>
      <xdr:spPr>
        <a:xfrm>
          <a:off x="16459200" y="13053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72</xdr:row>
      <xdr:rowOff>157480</xdr:rowOff>
    </xdr:from>
    <xdr:to>
      <xdr:col>78</xdr:col>
      <xdr:colOff>69850</xdr:colOff>
      <xdr:row>75</xdr:row>
      <xdr:rowOff>69850</xdr:rowOff>
    </xdr:to>
    <xdr:cxnSp macro="">
      <xdr:nvCxnSpPr>
        <xdr:cNvPr id="435" name="直線コネクタ 434"/>
        <xdr:cNvCxnSpPr/>
      </xdr:nvCxnSpPr>
      <xdr:spPr>
        <a:xfrm>
          <a:off x="14782800" y="12501880"/>
          <a:ext cx="889000" cy="426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110490</xdr:rowOff>
    </xdr:from>
    <xdr:to>
      <xdr:col>78</xdr:col>
      <xdr:colOff>120650</xdr:colOff>
      <xdr:row>76</xdr:row>
      <xdr:rowOff>40639</xdr:rowOff>
    </xdr:to>
    <xdr:sp macro="" textlink="">
      <xdr:nvSpPr>
        <xdr:cNvPr id="436" name="フローチャート: 判断 435"/>
        <xdr:cNvSpPr/>
      </xdr:nvSpPr>
      <xdr:spPr>
        <a:xfrm>
          <a:off x="15621000" y="1296924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25416</xdr:rowOff>
    </xdr:from>
    <xdr:ext cx="736600" cy="259045"/>
    <xdr:sp macro="" textlink="">
      <xdr:nvSpPr>
        <xdr:cNvPr id="437" name="テキスト ボックス 436"/>
        <xdr:cNvSpPr txBox="1"/>
      </xdr:nvSpPr>
      <xdr:spPr>
        <a:xfrm>
          <a:off x="15290800" y="130556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72</xdr:row>
      <xdr:rowOff>157480</xdr:rowOff>
    </xdr:from>
    <xdr:to>
      <xdr:col>73</xdr:col>
      <xdr:colOff>180975</xdr:colOff>
      <xdr:row>75</xdr:row>
      <xdr:rowOff>39370</xdr:rowOff>
    </xdr:to>
    <xdr:cxnSp macro="">
      <xdr:nvCxnSpPr>
        <xdr:cNvPr id="438" name="直線コネクタ 437"/>
        <xdr:cNvCxnSpPr/>
      </xdr:nvCxnSpPr>
      <xdr:spPr>
        <a:xfrm flipV="1">
          <a:off x="13893800" y="12501880"/>
          <a:ext cx="889000" cy="396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60960</xdr:rowOff>
    </xdr:from>
    <xdr:to>
      <xdr:col>74</xdr:col>
      <xdr:colOff>31750</xdr:colOff>
      <xdr:row>74</xdr:row>
      <xdr:rowOff>162560</xdr:rowOff>
    </xdr:to>
    <xdr:sp macro="" textlink="">
      <xdr:nvSpPr>
        <xdr:cNvPr id="439" name="フローチャート: 判断 438"/>
        <xdr:cNvSpPr/>
      </xdr:nvSpPr>
      <xdr:spPr>
        <a:xfrm>
          <a:off x="14732000" y="12748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147337</xdr:rowOff>
    </xdr:from>
    <xdr:ext cx="762000" cy="259045"/>
    <xdr:sp macro="" textlink="">
      <xdr:nvSpPr>
        <xdr:cNvPr id="440" name="テキスト ボックス 439"/>
        <xdr:cNvSpPr txBox="1"/>
      </xdr:nvSpPr>
      <xdr:spPr>
        <a:xfrm>
          <a:off x="14401800" y="12834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39370</xdr:rowOff>
    </xdr:from>
    <xdr:to>
      <xdr:col>69</xdr:col>
      <xdr:colOff>92075</xdr:colOff>
      <xdr:row>75</xdr:row>
      <xdr:rowOff>168911</xdr:rowOff>
    </xdr:to>
    <xdr:cxnSp macro="">
      <xdr:nvCxnSpPr>
        <xdr:cNvPr id="441" name="直線コネクタ 440"/>
        <xdr:cNvCxnSpPr/>
      </xdr:nvCxnSpPr>
      <xdr:spPr>
        <a:xfrm flipV="1">
          <a:off x="13004800" y="12898120"/>
          <a:ext cx="889000" cy="129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133350</xdr:rowOff>
    </xdr:from>
    <xdr:to>
      <xdr:col>69</xdr:col>
      <xdr:colOff>142875</xdr:colOff>
      <xdr:row>76</xdr:row>
      <xdr:rowOff>63500</xdr:rowOff>
    </xdr:to>
    <xdr:sp macro="" textlink="">
      <xdr:nvSpPr>
        <xdr:cNvPr id="442" name="フローチャート: 判断 441"/>
        <xdr:cNvSpPr/>
      </xdr:nvSpPr>
      <xdr:spPr>
        <a:xfrm>
          <a:off x="13843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48277</xdr:rowOff>
    </xdr:from>
    <xdr:ext cx="762000" cy="259045"/>
    <xdr:sp macro="" textlink="">
      <xdr:nvSpPr>
        <xdr:cNvPr id="443" name="テキスト ボックス 442"/>
        <xdr:cNvSpPr txBox="1"/>
      </xdr:nvSpPr>
      <xdr:spPr>
        <a:xfrm>
          <a:off x="13512800" y="1307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118110</xdr:rowOff>
    </xdr:from>
    <xdr:to>
      <xdr:col>65</xdr:col>
      <xdr:colOff>53975</xdr:colOff>
      <xdr:row>76</xdr:row>
      <xdr:rowOff>48261</xdr:rowOff>
    </xdr:to>
    <xdr:sp macro="" textlink="">
      <xdr:nvSpPr>
        <xdr:cNvPr id="444" name="フローチャート: 判断 443"/>
        <xdr:cNvSpPr/>
      </xdr:nvSpPr>
      <xdr:spPr>
        <a:xfrm>
          <a:off x="12954000" y="1297686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58437</xdr:rowOff>
    </xdr:from>
    <xdr:ext cx="762000" cy="259045"/>
    <xdr:sp macro="" textlink="">
      <xdr:nvSpPr>
        <xdr:cNvPr id="445" name="テキスト ボックス 444"/>
        <xdr:cNvSpPr txBox="1"/>
      </xdr:nvSpPr>
      <xdr:spPr>
        <a:xfrm>
          <a:off x="12623800" y="1274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6" name="テキスト ボックス 445"/>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7" name="テキスト ボックス 446"/>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8" name="テキスト ボックス 447"/>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9" name="テキスト ボックス 448"/>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0" name="テキスト ボックス 449"/>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167640</xdr:rowOff>
    </xdr:from>
    <xdr:to>
      <xdr:col>82</xdr:col>
      <xdr:colOff>158750</xdr:colOff>
      <xdr:row>75</xdr:row>
      <xdr:rowOff>97790</xdr:rowOff>
    </xdr:to>
    <xdr:sp macro="" textlink="">
      <xdr:nvSpPr>
        <xdr:cNvPr id="451" name="楕円 450"/>
        <xdr:cNvSpPr/>
      </xdr:nvSpPr>
      <xdr:spPr>
        <a:xfrm>
          <a:off x="16459200" y="12854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12717</xdr:rowOff>
    </xdr:from>
    <xdr:ext cx="762000" cy="259045"/>
    <xdr:sp macro="" textlink="">
      <xdr:nvSpPr>
        <xdr:cNvPr id="452" name="公債費以外該当値テキスト"/>
        <xdr:cNvSpPr txBox="1"/>
      </xdr:nvSpPr>
      <xdr:spPr>
        <a:xfrm>
          <a:off x="16598900" y="1270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19050</xdr:rowOff>
    </xdr:from>
    <xdr:to>
      <xdr:col>78</xdr:col>
      <xdr:colOff>120650</xdr:colOff>
      <xdr:row>75</xdr:row>
      <xdr:rowOff>120650</xdr:rowOff>
    </xdr:to>
    <xdr:sp macro="" textlink="">
      <xdr:nvSpPr>
        <xdr:cNvPr id="453" name="楕円 452"/>
        <xdr:cNvSpPr/>
      </xdr:nvSpPr>
      <xdr:spPr>
        <a:xfrm>
          <a:off x="15621000" y="1287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130827</xdr:rowOff>
    </xdr:from>
    <xdr:ext cx="736600" cy="259045"/>
    <xdr:sp macro="" textlink="">
      <xdr:nvSpPr>
        <xdr:cNvPr id="454" name="テキスト ボックス 453"/>
        <xdr:cNvSpPr txBox="1"/>
      </xdr:nvSpPr>
      <xdr:spPr>
        <a:xfrm>
          <a:off x="15290800" y="12646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72</xdr:row>
      <xdr:rowOff>106680</xdr:rowOff>
    </xdr:from>
    <xdr:to>
      <xdr:col>74</xdr:col>
      <xdr:colOff>31750</xdr:colOff>
      <xdr:row>73</xdr:row>
      <xdr:rowOff>36830</xdr:rowOff>
    </xdr:to>
    <xdr:sp macro="" textlink="">
      <xdr:nvSpPr>
        <xdr:cNvPr id="455" name="楕円 454"/>
        <xdr:cNvSpPr/>
      </xdr:nvSpPr>
      <xdr:spPr>
        <a:xfrm>
          <a:off x="14732000" y="12451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71</xdr:row>
      <xdr:rowOff>47007</xdr:rowOff>
    </xdr:from>
    <xdr:ext cx="762000" cy="259045"/>
    <xdr:sp macro="" textlink="">
      <xdr:nvSpPr>
        <xdr:cNvPr id="456" name="テキスト ボックス 455"/>
        <xdr:cNvSpPr txBox="1"/>
      </xdr:nvSpPr>
      <xdr:spPr>
        <a:xfrm>
          <a:off x="14401800" y="12219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160020</xdr:rowOff>
    </xdr:from>
    <xdr:to>
      <xdr:col>69</xdr:col>
      <xdr:colOff>142875</xdr:colOff>
      <xdr:row>75</xdr:row>
      <xdr:rowOff>90170</xdr:rowOff>
    </xdr:to>
    <xdr:sp macro="" textlink="">
      <xdr:nvSpPr>
        <xdr:cNvPr id="457" name="楕円 456"/>
        <xdr:cNvSpPr/>
      </xdr:nvSpPr>
      <xdr:spPr>
        <a:xfrm>
          <a:off x="13843000" y="12847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100347</xdr:rowOff>
    </xdr:from>
    <xdr:ext cx="762000" cy="259045"/>
    <xdr:sp macro="" textlink="">
      <xdr:nvSpPr>
        <xdr:cNvPr id="458" name="テキスト ボックス 457"/>
        <xdr:cNvSpPr txBox="1"/>
      </xdr:nvSpPr>
      <xdr:spPr>
        <a:xfrm>
          <a:off x="13512800" y="1261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118110</xdr:rowOff>
    </xdr:from>
    <xdr:to>
      <xdr:col>65</xdr:col>
      <xdr:colOff>53975</xdr:colOff>
      <xdr:row>76</xdr:row>
      <xdr:rowOff>48261</xdr:rowOff>
    </xdr:to>
    <xdr:sp macro="" textlink="">
      <xdr:nvSpPr>
        <xdr:cNvPr id="459" name="楕円 458"/>
        <xdr:cNvSpPr/>
      </xdr:nvSpPr>
      <xdr:spPr>
        <a:xfrm>
          <a:off x="12954000" y="1297686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33038</xdr:rowOff>
    </xdr:from>
    <xdr:ext cx="762000" cy="259045"/>
    <xdr:sp macro="" textlink="">
      <xdr:nvSpPr>
        <xdr:cNvPr id="460" name="テキスト ボックス 459"/>
        <xdr:cNvSpPr txBox="1"/>
      </xdr:nvSpPr>
      <xdr:spPr>
        <a:xfrm>
          <a:off x="12623800" y="13063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奈良県奈良市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54915</xdr:rowOff>
    </xdr:from>
    <xdr:to>
      <xdr:col>29</xdr:col>
      <xdr:colOff>127000</xdr:colOff>
      <xdr:row>19</xdr:row>
      <xdr:rowOff>154965</xdr:rowOff>
    </xdr:to>
    <xdr:cxnSp macro="">
      <xdr:nvCxnSpPr>
        <xdr:cNvPr id="45" name="直線コネクタ 44"/>
        <xdr:cNvCxnSpPr/>
      </xdr:nvCxnSpPr>
      <xdr:spPr bwMode="auto">
        <a:xfrm flipV="1">
          <a:off x="5651500" y="2159940"/>
          <a:ext cx="0" cy="13002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127042</xdr:rowOff>
    </xdr:from>
    <xdr:ext cx="762000" cy="259045"/>
    <xdr:sp macro="" textlink="">
      <xdr:nvSpPr>
        <xdr:cNvPr id="46" name="人口1人当たり決算額の推移最小値テキスト130"/>
        <xdr:cNvSpPr txBox="1"/>
      </xdr:nvSpPr>
      <xdr:spPr>
        <a:xfrm>
          <a:off x="5740400" y="3432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154965</xdr:rowOff>
    </xdr:from>
    <xdr:to>
      <xdr:col>30</xdr:col>
      <xdr:colOff>25400</xdr:colOff>
      <xdr:row>19</xdr:row>
      <xdr:rowOff>154965</xdr:rowOff>
    </xdr:to>
    <xdr:cxnSp macro="">
      <xdr:nvCxnSpPr>
        <xdr:cNvPr id="47" name="直線コネクタ 46"/>
        <xdr:cNvCxnSpPr/>
      </xdr:nvCxnSpPr>
      <xdr:spPr bwMode="auto">
        <a:xfrm>
          <a:off x="5562600" y="34601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141292</xdr:rowOff>
    </xdr:from>
    <xdr:ext cx="762000" cy="259045"/>
    <xdr:sp macro="" textlink="">
      <xdr:nvSpPr>
        <xdr:cNvPr id="48" name="人口1人当たり決算額の推移最大値テキスト130"/>
        <xdr:cNvSpPr txBox="1"/>
      </xdr:nvSpPr>
      <xdr:spPr>
        <a:xfrm>
          <a:off x="5740400" y="190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54915</xdr:rowOff>
    </xdr:from>
    <xdr:to>
      <xdr:col>30</xdr:col>
      <xdr:colOff>25400</xdr:colOff>
      <xdr:row>12</xdr:row>
      <xdr:rowOff>54915</xdr:rowOff>
    </xdr:to>
    <xdr:cxnSp macro="">
      <xdr:nvCxnSpPr>
        <xdr:cNvPr id="49" name="直線コネクタ 48"/>
        <xdr:cNvCxnSpPr/>
      </xdr:nvCxnSpPr>
      <xdr:spPr bwMode="auto">
        <a:xfrm>
          <a:off x="5562600" y="21599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15024</xdr:rowOff>
    </xdr:from>
    <xdr:to>
      <xdr:col>29</xdr:col>
      <xdr:colOff>127000</xdr:colOff>
      <xdr:row>16</xdr:row>
      <xdr:rowOff>71831</xdr:rowOff>
    </xdr:to>
    <xdr:cxnSp macro="">
      <xdr:nvCxnSpPr>
        <xdr:cNvPr id="50" name="直線コネクタ 49"/>
        <xdr:cNvCxnSpPr/>
      </xdr:nvCxnSpPr>
      <xdr:spPr bwMode="auto">
        <a:xfrm flipV="1">
          <a:off x="5003800" y="2805849"/>
          <a:ext cx="647700" cy="568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46296</xdr:rowOff>
    </xdr:from>
    <xdr:ext cx="762000" cy="259045"/>
    <xdr:sp macro="" textlink="">
      <xdr:nvSpPr>
        <xdr:cNvPr id="51" name="人口1人当たり決算額の推移平均値テキスト130"/>
        <xdr:cNvSpPr txBox="1"/>
      </xdr:nvSpPr>
      <xdr:spPr>
        <a:xfrm>
          <a:off x="5740400" y="28371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74219</xdr:rowOff>
    </xdr:from>
    <xdr:to>
      <xdr:col>29</xdr:col>
      <xdr:colOff>177800</xdr:colOff>
      <xdr:row>17</xdr:row>
      <xdr:rowOff>4369</xdr:rowOff>
    </xdr:to>
    <xdr:sp macro="" textlink="">
      <xdr:nvSpPr>
        <xdr:cNvPr id="52" name="フローチャート: 判断 51"/>
        <xdr:cNvSpPr/>
      </xdr:nvSpPr>
      <xdr:spPr bwMode="auto">
        <a:xfrm>
          <a:off x="5600700" y="28650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12395</xdr:rowOff>
    </xdr:from>
    <xdr:to>
      <xdr:col>26</xdr:col>
      <xdr:colOff>50800</xdr:colOff>
      <xdr:row>16</xdr:row>
      <xdr:rowOff>71831</xdr:rowOff>
    </xdr:to>
    <xdr:cxnSp macro="">
      <xdr:nvCxnSpPr>
        <xdr:cNvPr id="53" name="直線コネクタ 52"/>
        <xdr:cNvCxnSpPr/>
      </xdr:nvCxnSpPr>
      <xdr:spPr bwMode="auto">
        <a:xfrm>
          <a:off x="4305300" y="2803220"/>
          <a:ext cx="698500" cy="594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128968</xdr:rowOff>
    </xdr:from>
    <xdr:to>
      <xdr:col>26</xdr:col>
      <xdr:colOff>101600</xdr:colOff>
      <xdr:row>17</xdr:row>
      <xdr:rowOff>59118</xdr:rowOff>
    </xdr:to>
    <xdr:sp macro="" textlink="">
      <xdr:nvSpPr>
        <xdr:cNvPr id="54" name="フローチャート: 判断 53"/>
        <xdr:cNvSpPr/>
      </xdr:nvSpPr>
      <xdr:spPr bwMode="auto">
        <a:xfrm>
          <a:off x="4953000" y="29197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43895</xdr:rowOff>
    </xdr:from>
    <xdr:ext cx="736600" cy="259045"/>
    <xdr:sp macro="" textlink="">
      <xdr:nvSpPr>
        <xdr:cNvPr id="55" name="テキスト ボックス 54"/>
        <xdr:cNvSpPr txBox="1"/>
      </xdr:nvSpPr>
      <xdr:spPr>
        <a:xfrm>
          <a:off x="4622800" y="30061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1803</xdr:rowOff>
    </xdr:from>
    <xdr:to>
      <xdr:col>22</xdr:col>
      <xdr:colOff>114300</xdr:colOff>
      <xdr:row>16</xdr:row>
      <xdr:rowOff>12395</xdr:rowOff>
    </xdr:to>
    <xdr:cxnSp macro="">
      <xdr:nvCxnSpPr>
        <xdr:cNvPr id="56" name="直線コネクタ 55"/>
        <xdr:cNvCxnSpPr/>
      </xdr:nvCxnSpPr>
      <xdr:spPr bwMode="auto">
        <a:xfrm>
          <a:off x="3606800" y="2792628"/>
          <a:ext cx="698500" cy="105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151714</xdr:rowOff>
    </xdr:from>
    <xdr:to>
      <xdr:col>22</xdr:col>
      <xdr:colOff>165100</xdr:colOff>
      <xdr:row>17</xdr:row>
      <xdr:rowOff>81864</xdr:rowOff>
    </xdr:to>
    <xdr:sp macro="" textlink="">
      <xdr:nvSpPr>
        <xdr:cNvPr id="57" name="フローチャート: 判断 56"/>
        <xdr:cNvSpPr/>
      </xdr:nvSpPr>
      <xdr:spPr bwMode="auto">
        <a:xfrm>
          <a:off x="4254500" y="29425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66641</xdr:rowOff>
    </xdr:from>
    <xdr:ext cx="762000" cy="259045"/>
    <xdr:sp macro="" textlink="">
      <xdr:nvSpPr>
        <xdr:cNvPr id="58" name="テキスト ボックス 57"/>
        <xdr:cNvSpPr txBox="1"/>
      </xdr:nvSpPr>
      <xdr:spPr>
        <a:xfrm>
          <a:off x="3924300" y="3028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1803</xdr:rowOff>
    </xdr:from>
    <xdr:to>
      <xdr:col>18</xdr:col>
      <xdr:colOff>177800</xdr:colOff>
      <xdr:row>16</xdr:row>
      <xdr:rowOff>91681</xdr:rowOff>
    </xdr:to>
    <xdr:cxnSp macro="">
      <xdr:nvCxnSpPr>
        <xdr:cNvPr id="59" name="直線コネクタ 58"/>
        <xdr:cNvCxnSpPr/>
      </xdr:nvCxnSpPr>
      <xdr:spPr bwMode="auto">
        <a:xfrm flipV="1">
          <a:off x="2908300" y="2792628"/>
          <a:ext cx="698500" cy="898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5334</xdr:rowOff>
    </xdr:from>
    <xdr:to>
      <xdr:col>19</xdr:col>
      <xdr:colOff>38100</xdr:colOff>
      <xdr:row>17</xdr:row>
      <xdr:rowOff>106934</xdr:rowOff>
    </xdr:to>
    <xdr:sp macro="" textlink="">
      <xdr:nvSpPr>
        <xdr:cNvPr id="60" name="フローチャート: 判断 59"/>
        <xdr:cNvSpPr/>
      </xdr:nvSpPr>
      <xdr:spPr bwMode="auto">
        <a:xfrm>
          <a:off x="3556000" y="29676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91711</xdr:rowOff>
    </xdr:from>
    <xdr:ext cx="762000" cy="259045"/>
    <xdr:sp macro="" textlink="">
      <xdr:nvSpPr>
        <xdr:cNvPr id="61" name="テキスト ボックス 60"/>
        <xdr:cNvSpPr txBox="1"/>
      </xdr:nvSpPr>
      <xdr:spPr>
        <a:xfrm>
          <a:off x="3225800" y="3053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61493</xdr:rowOff>
    </xdr:from>
    <xdr:to>
      <xdr:col>15</xdr:col>
      <xdr:colOff>101600</xdr:colOff>
      <xdr:row>17</xdr:row>
      <xdr:rowOff>163093</xdr:rowOff>
    </xdr:to>
    <xdr:sp macro="" textlink="">
      <xdr:nvSpPr>
        <xdr:cNvPr id="62" name="フローチャート: 判断 61"/>
        <xdr:cNvSpPr/>
      </xdr:nvSpPr>
      <xdr:spPr bwMode="auto">
        <a:xfrm>
          <a:off x="2857500" y="30237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147870</xdr:rowOff>
    </xdr:from>
    <xdr:ext cx="762000" cy="259045"/>
    <xdr:sp macro="" textlink="">
      <xdr:nvSpPr>
        <xdr:cNvPr id="63" name="テキスト ボックス 62"/>
        <xdr:cNvSpPr txBox="1"/>
      </xdr:nvSpPr>
      <xdr:spPr>
        <a:xfrm>
          <a:off x="2527300" y="3110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135674</xdr:rowOff>
    </xdr:from>
    <xdr:to>
      <xdr:col>29</xdr:col>
      <xdr:colOff>177800</xdr:colOff>
      <xdr:row>16</xdr:row>
      <xdr:rowOff>65824</xdr:rowOff>
    </xdr:to>
    <xdr:sp macro="" textlink="">
      <xdr:nvSpPr>
        <xdr:cNvPr id="69" name="楕円 68"/>
        <xdr:cNvSpPr/>
      </xdr:nvSpPr>
      <xdr:spPr bwMode="auto">
        <a:xfrm>
          <a:off x="5600700" y="27550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152201</xdr:rowOff>
    </xdr:from>
    <xdr:ext cx="762000" cy="259045"/>
    <xdr:sp macro="" textlink="">
      <xdr:nvSpPr>
        <xdr:cNvPr id="70" name="人口1人当たり決算額の推移該当値テキスト130"/>
        <xdr:cNvSpPr txBox="1"/>
      </xdr:nvSpPr>
      <xdr:spPr>
        <a:xfrm>
          <a:off x="5740400" y="26001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21031</xdr:rowOff>
    </xdr:from>
    <xdr:to>
      <xdr:col>26</xdr:col>
      <xdr:colOff>101600</xdr:colOff>
      <xdr:row>16</xdr:row>
      <xdr:rowOff>122631</xdr:rowOff>
    </xdr:to>
    <xdr:sp macro="" textlink="">
      <xdr:nvSpPr>
        <xdr:cNvPr id="71" name="楕円 70"/>
        <xdr:cNvSpPr/>
      </xdr:nvSpPr>
      <xdr:spPr bwMode="auto">
        <a:xfrm>
          <a:off x="4953000" y="28118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132808</xdr:rowOff>
    </xdr:from>
    <xdr:ext cx="736600" cy="259045"/>
    <xdr:sp macro="" textlink="">
      <xdr:nvSpPr>
        <xdr:cNvPr id="72" name="テキスト ボックス 71"/>
        <xdr:cNvSpPr txBox="1"/>
      </xdr:nvSpPr>
      <xdr:spPr>
        <a:xfrm>
          <a:off x="4622800" y="25807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133045</xdr:rowOff>
    </xdr:from>
    <xdr:to>
      <xdr:col>22</xdr:col>
      <xdr:colOff>165100</xdr:colOff>
      <xdr:row>16</xdr:row>
      <xdr:rowOff>63195</xdr:rowOff>
    </xdr:to>
    <xdr:sp macro="" textlink="">
      <xdr:nvSpPr>
        <xdr:cNvPr id="73" name="楕円 72"/>
        <xdr:cNvSpPr/>
      </xdr:nvSpPr>
      <xdr:spPr bwMode="auto">
        <a:xfrm>
          <a:off x="4254500" y="27524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73372</xdr:rowOff>
    </xdr:from>
    <xdr:ext cx="762000" cy="259045"/>
    <xdr:sp macro="" textlink="">
      <xdr:nvSpPr>
        <xdr:cNvPr id="74" name="テキスト ボックス 73"/>
        <xdr:cNvSpPr txBox="1"/>
      </xdr:nvSpPr>
      <xdr:spPr>
        <a:xfrm>
          <a:off x="3924300" y="2521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122453</xdr:rowOff>
    </xdr:from>
    <xdr:to>
      <xdr:col>19</xdr:col>
      <xdr:colOff>38100</xdr:colOff>
      <xdr:row>16</xdr:row>
      <xdr:rowOff>52603</xdr:rowOff>
    </xdr:to>
    <xdr:sp macro="" textlink="">
      <xdr:nvSpPr>
        <xdr:cNvPr id="75" name="楕円 74"/>
        <xdr:cNvSpPr/>
      </xdr:nvSpPr>
      <xdr:spPr bwMode="auto">
        <a:xfrm>
          <a:off x="3556000" y="27418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62780</xdr:rowOff>
    </xdr:from>
    <xdr:ext cx="762000" cy="259045"/>
    <xdr:sp macro="" textlink="">
      <xdr:nvSpPr>
        <xdr:cNvPr id="76" name="テキスト ボックス 75"/>
        <xdr:cNvSpPr txBox="1"/>
      </xdr:nvSpPr>
      <xdr:spPr>
        <a:xfrm>
          <a:off x="3225800" y="2510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40881</xdr:rowOff>
    </xdr:from>
    <xdr:to>
      <xdr:col>15</xdr:col>
      <xdr:colOff>101600</xdr:colOff>
      <xdr:row>16</xdr:row>
      <xdr:rowOff>142481</xdr:rowOff>
    </xdr:to>
    <xdr:sp macro="" textlink="">
      <xdr:nvSpPr>
        <xdr:cNvPr id="77" name="楕円 76"/>
        <xdr:cNvSpPr/>
      </xdr:nvSpPr>
      <xdr:spPr bwMode="auto">
        <a:xfrm>
          <a:off x="2857500" y="28317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152658</xdr:rowOff>
    </xdr:from>
    <xdr:ext cx="762000" cy="259045"/>
    <xdr:sp macro="" textlink="">
      <xdr:nvSpPr>
        <xdr:cNvPr id="78" name="テキスト ボックス 77"/>
        <xdr:cNvSpPr txBox="1"/>
      </xdr:nvSpPr>
      <xdr:spPr>
        <a:xfrm>
          <a:off x="2527300" y="2600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182245</xdr:rowOff>
    </xdr:from>
    <xdr:to>
      <xdr:col>29</xdr:col>
      <xdr:colOff>127000</xdr:colOff>
      <xdr:row>37</xdr:row>
      <xdr:rowOff>230556</xdr:rowOff>
    </xdr:to>
    <xdr:cxnSp macro="">
      <xdr:nvCxnSpPr>
        <xdr:cNvPr id="106" name="直線コネクタ 105"/>
        <xdr:cNvCxnSpPr/>
      </xdr:nvCxnSpPr>
      <xdr:spPr bwMode="auto">
        <a:xfrm flipV="1">
          <a:off x="5651500" y="6106795"/>
          <a:ext cx="0" cy="124846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202633</xdr:rowOff>
    </xdr:from>
    <xdr:ext cx="762000" cy="259045"/>
    <xdr:sp macro="" textlink="">
      <xdr:nvSpPr>
        <xdr:cNvPr id="107" name="人口1人当たり決算額の推移最小値テキスト445"/>
        <xdr:cNvSpPr txBox="1"/>
      </xdr:nvSpPr>
      <xdr:spPr>
        <a:xfrm>
          <a:off x="5740400" y="7327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230556</xdr:rowOff>
    </xdr:from>
    <xdr:to>
      <xdr:col>30</xdr:col>
      <xdr:colOff>25400</xdr:colOff>
      <xdr:row>37</xdr:row>
      <xdr:rowOff>230556</xdr:rowOff>
    </xdr:to>
    <xdr:cxnSp macro="">
      <xdr:nvCxnSpPr>
        <xdr:cNvPr id="108" name="直線コネクタ 107"/>
        <xdr:cNvCxnSpPr/>
      </xdr:nvCxnSpPr>
      <xdr:spPr bwMode="auto">
        <a:xfrm>
          <a:off x="5562600" y="735525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97172</xdr:rowOff>
    </xdr:from>
    <xdr:ext cx="762000" cy="259045"/>
    <xdr:sp macro="" textlink="">
      <xdr:nvSpPr>
        <xdr:cNvPr id="109" name="人口1人当たり決算額の推移最大値テキスト445"/>
        <xdr:cNvSpPr txBox="1"/>
      </xdr:nvSpPr>
      <xdr:spPr>
        <a:xfrm>
          <a:off x="5740400" y="5850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182245</xdr:rowOff>
    </xdr:from>
    <xdr:to>
      <xdr:col>30</xdr:col>
      <xdr:colOff>25400</xdr:colOff>
      <xdr:row>33</xdr:row>
      <xdr:rowOff>182245</xdr:rowOff>
    </xdr:to>
    <xdr:cxnSp macro="">
      <xdr:nvCxnSpPr>
        <xdr:cNvPr id="110" name="直線コネクタ 109"/>
        <xdr:cNvCxnSpPr/>
      </xdr:nvCxnSpPr>
      <xdr:spPr bwMode="auto">
        <a:xfrm>
          <a:off x="5562600" y="610679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95872</xdr:rowOff>
    </xdr:from>
    <xdr:to>
      <xdr:col>29</xdr:col>
      <xdr:colOff>127000</xdr:colOff>
      <xdr:row>34</xdr:row>
      <xdr:rowOff>165252</xdr:rowOff>
    </xdr:to>
    <xdr:cxnSp macro="">
      <xdr:nvCxnSpPr>
        <xdr:cNvPr id="111" name="直線コネクタ 110"/>
        <xdr:cNvCxnSpPr/>
      </xdr:nvCxnSpPr>
      <xdr:spPr bwMode="auto">
        <a:xfrm flipV="1">
          <a:off x="5003800" y="6363322"/>
          <a:ext cx="647700" cy="693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78033</xdr:rowOff>
    </xdr:from>
    <xdr:ext cx="762000" cy="259045"/>
    <xdr:sp macro="" textlink="">
      <xdr:nvSpPr>
        <xdr:cNvPr id="112" name="人口1人当たり決算額の推移平均値テキスト445"/>
        <xdr:cNvSpPr txBox="1"/>
      </xdr:nvSpPr>
      <xdr:spPr>
        <a:xfrm>
          <a:off x="5740400" y="66883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105956</xdr:rowOff>
    </xdr:from>
    <xdr:to>
      <xdr:col>29</xdr:col>
      <xdr:colOff>177800</xdr:colOff>
      <xdr:row>35</xdr:row>
      <xdr:rowOff>207556</xdr:rowOff>
    </xdr:to>
    <xdr:sp macro="" textlink="">
      <xdr:nvSpPr>
        <xdr:cNvPr id="113" name="フローチャート: 判断 112"/>
        <xdr:cNvSpPr/>
      </xdr:nvSpPr>
      <xdr:spPr bwMode="auto">
        <a:xfrm>
          <a:off x="5600700" y="67163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132601</xdr:rowOff>
    </xdr:from>
    <xdr:to>
      <xdr:col>26</xdr:col>
      <xdr:colOff>50800</xdr:colOff>
      <xdr:row>34</xdr:row>
      <xdr:rowOff>165252</xdr:rowOff>
    </xdr:to>
    <xdr:cxnSp macro="">
      <xdr:nvCxnSpPr>
        <xdr:cNvPr id="114" name="直線コネクタ 113"/>
        <xdr:cNvCxnSpPr/>
      </xdr:nvCxnSpPr>
      <xdr:spPr bwMode="auto">
        <a:xfrm>
          <a:off x="4305300" y="6400051"/>
          <a:ext cx="698500" cy="326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105308</xdr:rowOff>
    </xdr:from>
    <xdr:to>
      <xdr:col>26</xdr:col>
      <xdr:colOff>101600</xdr:colOff>
      <xdr:row>35</xdr:row>
      <xdr:rowOff>206908</xdr:rowOff>
    </xdr:to>
    <xdr:sp macro="" textlink="">
      <xdr:nvSpPr>
        <xdr:cNvPr id="115" name="フローチャート: 判断 114"/>
        <xdr:cNvSpPr/>
      </xdr:nvSpPr>
      <xdr:spPr bwMode="auto">
        <a:xfrm>
          <a:off x="4953000" y="6715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191685</xdr:rowOff>
    </xdr:from>
    <xdr:ext cx="736600" cy="259045"/>
    <xdr:sp macro="" textlink="">
      <xdr:nvSpPr>
        <xdr:cNvPr id="116" name="テキスト ボックス 115"/>
        <xdr:cNvSpPr txBox="1"/>
      </xdr:nvSpPr>
      <xdr:spPr>
        <a:xfrm>
          <a:off x="4622800" y="68020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132601</xdr:rowOff>
    </xdr:from>
    <xdr:to>
      <xdr:col>22</xdr:col>
      <xdr:colOff>114300</xdr:colOff>
      <xdr:row>34</xdr:row>
      <xdr:rowOff>213297</xdr:rowOff>
    </xdr:to>
    <xdr:cxnSp macro="">
      <xdr:nvCxnSpPr>
        <xdr:cNvPr id="117" name="直線コネクタ 116"/>
        <xdr:cNvCxnSpPr/>
      </xdr:nvCxnSpPr>
      <xdr:spPr bwMode="auto">
        <a:xfrm flipV="1">
          <a:off x="3606800" y="6400051"/>
          <a:ext cx="698500" cy="806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122796</xdr:rowOff>
    </xdr:from>
    <xdr:to>
      <xdr:col>22</xdr:col>
      <xdr:colOff>165100</xdr:colOff>
      <xdr:row>35</xdr:row>
      <xdr:rowOff>224396</xdr:rowOff>
    </xdr:to>
    <xdr:sp macro="" textlink="">
      <xdr:nvSpPr>
        <xdr:cNvPr id="118" name="フローチャート: 判断 117"/>
        <xdr:cNvSpPr/>
      </xdr:nvSpPr>
      <xdr:spPr bwMode="auto">
        <a:xfrm>
          <a:off x="4254500" y="67331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209173</xdr:rowOff>
    </xdr:from>
    <xdr:ext cx="762000" cy="259045"/>
    <xdr:sp macro="" textlink="">
      <xdr:nvSpPr>
        <xdr:cNvPr id="119" name="テキスト ボックス 118"/>
        <xdr:cNvSpPr txBox="1"/>
      </xdr:nvSpPr>
      <xdr:spPr>
        <a:xfrm>
          <a:off x="3924300" y="6819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148869</xdr:rowOff>
    </xdr:from>
    <xdr:to>
      <xdr:col>18</xdr:col>
      <xdr:colOff>177800</xdr:colOff>
      <xdr:row>34</xdr:row>
      <xdr:rowOff>213297</xdr:rowOff>
    </xdr:to>
    <xdr:cxnSp macro="">
      <xdr:nvCxnSpPr>
        <xdr:cNvPr id="120" name="直線コネクタ 119"/>
        <xdr:cNvCxnSpPr/>
      </xdr:nvCxnSpPr>
      <xdr:spPr bwMode="auto">
        <a:xfrm>
          <a:off x="2908300" y="6416319"/>
          <a:ext cx="698500" cy="644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129578</xdr:rowOff>
    </xdr:from>
    <xdr:to>
      <xdr:col>19</xdr:col>
      <xdr:colOff>38100</xdr:colOff>
      <xdr:row>35</xdr:row>
      <xdr:rowOff>231178</xdr:rowOff>
    </xdr:to>
    <xdr:sp macro="" textlink="">
      <xdr:nvSpPr>
        <xdr:cNvPr id="121" name="フローチャート: 判断 120"/>
        <xdr:cNvSpPr/>
      </xdr:nvSpPr>
      <xdr:spPr bwMode="auto">
        <a:xfrm>
          <a:off x="3556000" y="67399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215955</xdr:rowOff>
    </xdr:from>
    <xdr:ext cx="762000" cy="259045"/>
    <xdr:sp macro="" textlink="">
      <xdr:nvSpPr>
        <xdr:cNvPr id="122" name="テキスト ボックス 121"/>
        <xdr:cNvSpPr txBox="1"/>
      </xdr:nvSpPr>
      <xdr:spPr>
        <a:xfrm>
          <a:off x="3225800" y="6826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117463</xdr:rowOff>
    </xdr:from>
    <xdr:to>
      <xdr:col>15</xdr:col>
      <xdr:colOff>101600</xdr:colOff>
      <xdr:row>35</xdr:row>
      <xdr:rowOff>219063</xdr:rowOff>
    </xdr:to>
    <xdr:sp macro="" textlink="">
      <xdr:nvSpPr>
        <xdr:cNvPr id="123" name="フローチャート: 判断 122"/>
        <xdr:cNvSpPr/>
      </xdr:nvSpPr>
      <xdr:spPr bwMode="auto">
        <a:xfrm>
          <a:off x="2857500" y="67278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203840</xdr:rowOff>
    </xdr:from>
    <xdr:ext cx="762000" cy="259045"/>
    <xdr:sp macro="" textlink="">
      <xdr:nvSpPr>
        <xdr:cNvPr id="124" name="テキスト ボックス 123"/>
        <xdr:cNvSpPr txBox="1"/>
      </xdr:nvSpPr>
      <xdr:spPr>
        <a:xfrm>
          <a:off x="2527300" y="6814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45072</xdr:rowOff>
    </xdr:from>
    <xdr:to>
      <xdr:col>29</xdr:col>
      <xdr:colOff>177800</xdr:colOff>
      <xdr:row>34</xdr:row>
      <xdr:rowOff>146672</xdr:rowOff>
    </xdr:to>
    <xdr:sp macro="" textlink="">
      <xdr:nvSpPr>
        <xdr:cNvPr id="130" name="楕円 129"/>
        <xdr:cNvSpPr/>
      </xdr:nvSpPr>
      <xdr:spPr bwMode="auto">
        <a:xfrm>
          <a:off x="5600700" y="63125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233049</xdr:rowOff>
    </xdr:from>
    <xdr:ext cx="762000" cy="259045"/>
    <xdr:sp macro="" textlink="">
      <xdr:nvSpPr>
        <xdr:cNvPr id="131" name="人口1人当たり決算額の推移該当値テキスト445"/>
        <xdr:cNvSpPr txBox="1"/>
      </xdr:nvSpPr>
      <xdr:spPr>
        <a:xfrm>
          <a:off x="5740400" y="6157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114452</xdr:rowOff>
    </xdr:from>
    <xdr:to>
      <xdr:col>26</xdr:col>
      <xdr:colOff>101600</xdr:colOff>
      <xdr:row>34</xdr:row>
      <xdr:rowOff>216052</xdr:rowOff>
    </xdr:to>
    <xdr:sp macro="" textlink="">
      <xdr:nvSpPr>
        <xdr:cNvPr id="132" name="楕円 131"/>
        <xdr:cNvSpPr/>
      </xdr:nvSpPr>
      <xdr:spPr bwMode="auto">
        <a:xfrm>
          <a:off x="4953000" y="63819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226229</xdr:rowOff>
    </xdr:from>
    <xdr:ext cx="736600" cy="259045"/>
    <xdr:sp macro="" textlink="">
      <xdr:nvSpPr>
        <xdr:cNvPr id="133" name="テキスト ボックス 132"/>
        <xdr:cNvSpPr txBox="1"/>
      </xdr:nvSpPr>
      <xdr:spPr>
        <a:xfrm>
          <a:off x="4622800" y="61507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81801</xdr:rowOff>
    </xdr:from>
    <xdr:to>
      <xdr:col>22</xdr:col>
      <xdr:colOff>165100</xdr:colOff>
      <xdr:row>34</xdr:row>
      <xdr:rowOff>183401</xdr:rowOff>
    </xdr:to>
    <xdr:sp macro="" textlink="">
      <xdr:nvSpPr>
        <xdr:cNvPr id="134" name="楕円 133"/>
        <xdr:cNvSpPr/>
      </xdr:nvSpPr>
      <xdr:spPr bwMode="auto">
        <a:xfrm>
          <a:off x="4254500" y="63492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193578</xdr:rowOff>
    </xdr:from>
    <xdr:ext cx="762000" cy="259045"/>
    <xdr:sp macro="" textlink="">
      <xdr:nvSpPr>
        <xdr:cNvPr id="135" name="テキスト ボックス 134"/>
        <xdr:cNvSpPr txBox="1"/>
      </xdr:nvSpPr>
      <xdr:spPr>
        <a:xfrm>
          <a:off x="3924300" y="61181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162497</xdr:rowOff>
    </xdr:from>
    <xdr:to>
      <xdr:col>19</xdr:col>
      <xdr:colOff>38100</xdr:colOff>
      <xdr:row>34</xdr:row>
      <xdr:rowOff>264097</xdr:rowOff>
    </xdr:to>
    <xdr:sp macro="" textlink="">
      <xdr:nvSpPr>
        <xdr:cNvPr id="136" name="楕円 135"/>
        <xdr:cNvSpPr/>
      </xdr:nvSpPr>
      <xdr:spPr bwMode="auto">
        <a:xfrm>
          <a:off x="3556000" y="64299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274274</xdr:rowOff>
    </xdr:from>
    <xdr:ext cx="762000" cy="259045"/>
    <xdr:sp macro="" textlink="">
      <xdr:nvSpPr>
        <xdr:cNvPr id="137" name="テキスト ボックス 136"/>
        <xdr:cNvSpPr txBox="1"/>
      </xdr:nvSpPr>
      <xdr:spPr>
        <a:xfrm>
          <a:off x="3225800" y="61988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98069</xdr:rowOff>
    </xdr:from>
    <xdr:to>
      <xdr:col>15</xdr:col>
      <xdr:colOff>101600</xdr:colOff>
      <xdr:row>34</xdr:row>
      <xdr:rowOff>199669</xdr:rowOff>
    </xdr:to>
    <xdr:sp macro="" textlink="">
      <xdr:nvSpPr>
        <xdr:cNvPr id="138" name="楕円 137"/>
        <xdr:cNvSpPr/>
      </xdr:nvSpPr>
      <xdr:spPr bwMode="auto">
        <a:xfrm>
          <a:off x="2857500" y="63655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209846</xdr:rowOff>
    </xdr:from>
    <xdr:ext cx="762000" cy="259045"/>
    <xdr:sp macro="" textlink="">
      <xdr:nvSpPr>
        <xdr:cNvPr id="139" name="テキスト ボックス 138"/>
        <xdr:cNvSpPr txBox="1"/>
      </xdr:nvSpPr>
      <xdr:spPr>
        <a:xfrm>
          <a:off x="2527300" y="61343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奈良県奈良市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349,385
344,664
276.94
155,802,904
151,032,697
3,760,956
82,177,434
183,434,260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9.8
81.7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144196</xdr:rowOff>
    </xdr:from>
    <xdr:to>
      <xdr:col>24</xdr:col>
      <xdr:colOff>62865</xdr:colOff>
      <xdr:row>39</xdr:row>
      <xdr:rowOff>138519</xdr:rowOff>
    </xdr:to>
    <xdr:cxnSp macro="">
      <xdr:nvCxnSpPr>
        <xdr:cNvPr id="56" name="直線コネクタ 55"/>
        <xdr:cNvCxnSpPr/>
      </xdr:nvCxnSpPr>
      <xdr:spPr>
        <a:xfrm flipV="1">
          <a:off x="4633595" y="5287696"/>
          <a:ext cx="1270" cy="15373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142346</xdr:rowOff>
    </xdr:from>
    <xdr:ext cx="534377" cy="259045"/>
    <xdr:sp macro="" textlink="">
      <xdr:nvSpPr>
        <xdr:cNvPr id="57" name="人件費最小値テキスト"/>
        <xdr:cNvSpPr txBox="1"/>
      </xdr:nvSpPr>
      <xdr:spPr>
        <a:xfrm>
          <a:off x="4686300" y="6828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138519</xdr:rowOff>
    </xdr:from>
    <xdr:to>
      <xdr:col>24</xdr:col>
      <xdr:colOff>152400</xdr:colOff>
      <xdr:row>39</xdr:row>
      <xdr:rowOff>138519</xdr:rowOff>
    </xdr:to>
    <xdr:cxnSp macro="">
      <xdr:nvCxnSpPr>
        <xdr:cNvPr id="58" name="直線コネクタ 57"/>
        <xdr:cNvCxnSpPr/>
      </xdr:nvCxnSpPr>
      <xdr:spPr>
        <a:xfrm>
          <a:off x="4546600" y="68250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90873</xdr:rowOff>
    </xdr:from>
    <xdr:ext cx="534377" cy="259045"/>
    <xdr:sp macro="" textlink="">
      <xdr:nvSpPr>
        <xdr:cNvPr id="59" name="人件費最大値テキスト"/>
        <xdr:cNvSpPr txBox="1"/>
      </xdr:nvSpPr>
      <xdr:spPr>
        <a:xfrm>
          <a:off x="4686300" y="5062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144196</xdr:rowOff>
    </xdr:from>
    <xdr:to>
      <xdr:col>24</xdr:col>
      <xdr:colOff>152400</xdr:colOff>
      <xdr:row>30</xdr:row>
      <xdr:rowOff>144196</xdr:rowOff>
    </xdr:to>
    <xdr:cxnSp macro="">
      <xdr:nvCxnSpPr>
        <xdr:cNvPr id="60" name="直線コネクタ 59"/>
        <xdr:cNvCxnSpPr/>
      </xdr:nvCxnSpPr>
      <xdr:spPr>
        <a:xfrm>
          <a:off x="4546600" y="5287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97447</xdr:rowOff>
    </xdr:from>
    <xdr:to>
      <xdr:col>24</xdr:col>
      <xdr:colOff>63500</xdr:colOff>
      <xdr:row>34</xdr:row>
      <xdr:rowOff>136538</xdr:rowOff>
    </xdr:to>
    <xdr:cxnSp macro="">
      <xdr:nvCxnSpPr>
        <xdr:cNvPr id="61" name="直線コネクタ 60"/>
        <xdr:cNvCxnSpPr/>
      </xdr:nvCxnSpPr>
      <xdr:spPr>
        <a:xfrm>
          <a:off x="3797300" y="5926747"/>
          <a:ext cx="838200" cy="39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165015</xdr:rowOff>
    </xdr:from>
    <xdr:ext cx="534377" cy="259045"/>
    <xdr:sp macro="" textlink="">
      <xdr:nvSpPr>
        <xdr:cNvPr id="62" name="人件費平均値テキスト"/>
        <xdr:cNvSpPr txBox="1"/>
      </xdr:nvSpPr>
      <xdr:spPr>
        <a:xfrm>
          <a:off x="4686300" y="61657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15138</xdr:rowOff>
    </xdr:from>
    <xdr:to>
      <xdr:col>24</xdr:col>
      <xdr:colOff>114300</xdr:colOff>
      <xdr:row>36</xdr:row>
      <xdr:rowOff>116738</xdr:rowOff>
    </xdr:to>
    <xdr:sp macro="" textlink="">
      <xdr:nvSpPr>
        <xdr:cNvPr id="63" name="フローチャート: 判断 62"/>
        <xdr:cNvSpPr/>
      </xdr:nvSpPr>
      <xdr:spPr>
        <a:xfrm>
          <a:off x="4584700" y="6187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74854</xdr:rowOff>
    </xdr:from>
    <xdr:to>
      <xdr:col>19</xdr:col>
      <xdr:colOff>177800</xdr:colOff>
      <xdr:row>34</xdr:row>
      <xdr:rowOff>97447</xdr:rowOff>
    </xdr:to>
    <xdr:cxnSp macro="">
      <xdr:nvCxnSpPr>
        <xdr:cNvPr id="64" name="直線コネクタ 63"/>
        <xdr:cNvCxnSpPr/>
      </xdr:nvCxnSpPr>
      <xdr:spPr>
        <a:xfrm>
          <a:off x="2908300" y="5904154"/>
          <a:ext cx="889000" cy="22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162395</xdr:rowOff>
    </xdr:from>
    <xdr:to>
      <xdr:col>20</xdr:col>
      <xdr:colOff>38100</xdr:colOff>
      <xdr:row>36</xdr:row>
      <xdr:rowOff>92545</xdr:rowOff>
    </xdr:to>
    <xdr:sp macro="" textlink="">
      <xdr:nvSpPr>
        <xdr:cNvPr id="65" name="フローチャート: 判断 64"/>
        <xdr:cNvSpPr/>
      </xdr:nvSpPr>
      <xdr:spPr>
        <a:xfrm>
          <a:off x="3746500" y="6163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83672</xdr:rowOff>
    </xdr:from>
    <xdr:ext cx="534377" cy="259045"/>
    <xdr:sp macro="" textlink="">
      <xdr:nvSpPr>
        <xdr:cNvPr id="66" name="テキスト ボックス 65"/>
        <xdr:cNvSpPr txBox="1"/>
      </xdr:nvSpPr>
      <xdr:spPr>
        <a:xfrm>
          <a:off x="3530111" y="6255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155245</xdr:rowOff>
    </xdr:from>
    <xdr:to>
      <xdr:col>15</xdr:col>
      <xdr:colOff>50800</xdr:colOff>
      <xdr:row>34</xdr:row>
      <xdr:rowOff>74854</xdr:rowOff>
    </xdr:to>
    <xdr:cxnSp macro="">
      <xdr:nvCxnSpPr>
        <xdr:cNvPr id="67" name="直線コネクタ 66"/>
        <xdr:cNvCxnSpPr/>
      </xdr:nvCxnSpPr>
      <xdr:spPr>
        <a:xfrm>
          <a:off x="2019300" y="5813095"/>
          <a:ext cx="889000" cy="91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14872</xdr:rowOff>
    </xdr:from>
    <xdr:to>
      <xdr:col>15</xdr:col>
      <xdr:colOff>101600</xdr:colOff>
      <xdr:row>36</xdr:row>
      <xdr:rowOff>116472</xdr:rowOff>
    </xdr:to>
    <xdr:sp macro="" textlink="">
      <xdr:nvSpPr>
        <xdr:cNvPr id="68" name="フローチャート: 判断 67"/>
        <xdr:cNvSpPr/>
      </xdr:nvSpPr>
      <xdr:spPr>
        <a:xfrm>
          <a:off x="2857500" y="6187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107599</xdr:rowOff>
    </xdr:from>
    <xdr:ext cx="534377" cy="259045"/>
    <xdr:sp macro="" textlink="">
      <xdr:nvSpPr>
        <xdr:cNvPr id="69" name="テキスト ボックス 68"/>
        <xdr:cNvSpPr txBox="1"/>
      </xdr:nvSpPr>
      <xdr:spPr>
        <a:xfrm>
          <a:off x="2641111" y="6279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155245</xdr:rowOff>
    </xdr:from>
    <xdr:to>
      <xdr:col>10</xdr:col>
      <xdr:colOff>114300</xdr:colOff>
      <xdr:row>36</xdr:row>
      <xdr:rowOff>53327</xdr:rowOff>
    </xdr:to>
    <xdr:cxnSp macro="">
      <xdr:nvCxnSpPr>
        <xdr:cNvPr id="70" name="直線コネクタ 69"/>
        <xdr:cNvCxnSpPr/>
      </xdr:nvCxnSpPr>
      <xdr:spPr>
        <a:xfrm flipV="1">
          <a:off x="1130300" y="5813095"/>
          <a:ext cx="889000" cy="412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40703</xdr:rowOff>
    </xdr:from>
    <xdr:to>
      <xdr:col>10</xdr:col>
      <xdr:colOff>165100</xdr:colOff>
      <xdr:row>36</xdr:row>
      <xdr:rowOff>142303</xdr:rowOff>
    </xdr:to>
    <xdr:sp macro="" textlink="">
      <xdr:nvSpPr>
        <xdr:cNvPr id="71" name="フローチャート: 判断 70"/>
        <xdr:cNvSpPr/>
      </xdr:nvSpPr>
      <xdr:spPr>
        <a:xfrm>
          <a:off x="1968500" y="6212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133430</xdr:rowOff>
    </xdr:from>
    <xdr:ext cx="534377" cy="259045"/>
    <xdr:sp macro="" textlink="">
      <xdr:nvSpPr>
        <xdr:cNvPr id="72" name="テキスト ボックス 71"/>
        <xdr:cNvSpPr txBox="1"/>
      </xdr:nvSpPr>
      <xdr:spPr>
        <a:xfrm>
          <a:off x="1752111" y="6305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28969</xdr:rowOff>
    </xdr:from>
    <xdr:to>
      <xdr:col>6</xdr:col>
      <xdr:colOff>38100</xdr:colOff>
      <xdr:row>37</xdr:row>
      <xdr:rowOff>130569</xdr:rowOff>
    </xdr:to>
    <xdr:sp macro="" textlink="">
      <xdr:nvSpPr>
        <xdr:cNvPr id="73" name="フローチャート: 判断 72"/>
        <xdr:cNvSpPr/>
      </xdr:nvSpPr>
      <xdr:spPr>
        <a:xfrm>
          <a:off x="1079500" y="6372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121696</xdr:rowOff>
    </xdr:from>
    <xdr:ext cx="534377" cy="259045"/>
    <xdr:sp macro="" textlink="">
      <xdr:nvSpPr>
        <xdr:cNvPr id="74" name="テキスト ボックス 73"/>
        <xdr:cNvSpPr txBox="1"/>
      </xdr:nvSpPr>
      <xdr:spPr>
        <a:xfrm>
          <a:off x="863111" y="6465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85738</xdr:rowOff>
    </xdr:from>
    <xdr:to>
      <xdr:col>24</xdr:col>
      <xdr:colOff>114300</xdr:colOff>
      <xdr:row>35</xdr:row>
      <xdr:rowOff>15888</xdr:rowOff>
    </xdr:to>
    <xdr:sp macro="" textlink="">
      <xdr:nvSpPr>
        <xdr:cNvPr id="80" name="楕円 79"/>
        <xdr:cNvSpPr/>
      </xdr:nvSpPr>
      <xdr:spPr>
        <a:xfrm>
          <a:off x="4584700" y="5915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108615</xdr:rowOff>
    </xdr:from>
    <xdr:ext cx="534377" cy="259045"/>
    <xdr:sp macro="" textlink="">
      <xdr:nvSpPr>
        <xdr:cNvPr id="81" name="人件費該当値テキスト"/>
        <xdr:cNvSpPr txBox="1"/>
      </xdr:nvSpPr>
      <xdr:spPr>
        <a:xfrm>
          <a:off x="4686300" y="5766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46647</xdr:rowOff>
    </xdr:from>
    <xdr:to>
      <xdr:col>20</xdr:col>
      <xdr:colOff>38100</xdr:colOff>
      <xdr:row>34</xdr:row>
      <xdr:rowOff>148247</xdr:rowOff>
    </xdr:to>
    <xdr:sp macro="" textlink="">
      <xdr:nvSpPr>
        <xdr:cNvPr id="82" name="楕円 81"/>
        <xdr:cNvSpPr/>
      </xdr:nvSpPr>
      <xdr:spPr>
        <a:xfrm>
          <a:off x="3746500" y="5875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32</xdr:row>
      <xdr:rowOff>164774</xdr:rowOff>
    </xdr:from>
    <xdr:ext cx="534377" cy="259045"/>
    <xdr:sp macro="" textlink="">
      <xdr:nvSpPr>
        <xdr:cNvPr id="83" name="テキスト ボックス 82"/>
        <xdr:cNvSpPr txBox="1"/>
      </xdr:nvSpPr>
      <xdr:spPr>
        <a:xfrm>
          <a:off x="3530111" y="5651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24054</xdr:rowOff>
    </xdr:from>
    <xdr:to>
      <xdr:col>15</xdr:col>
      <xdr:colOff>101600</xdr:colOff>
      <xdr:row>34</xdr:row>
      <xdr:rowOff>125654</xdr:rowOff>
    </xdr:to>
    <xdr:sp macro="" textlink="">
      <xdr:nvSpPr>
        <xdr:cNvPr id="84" name="楕円 83"/>
        <xdr:cNvSpPr/>
      </xdr:nvSpPr>
      <xdr:spPr>
        <a:xfrm>
          <a:off x="2857500" y="5853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32</xdr:row>
      <xdr:rowOff>142181</xdr:rowOff>
    </xdr:from>
    <xdr:ext cx="534377" cy="259045"/>
    <xdr:sp macro="" textlink="">
      <xdr:nvSpPr>
        <xdr:cNvPr id="85" name="テキスト ボックス 84"/>
        <xdr:cNvSpPr txBox="1"/>
      </xdr:nvSpPr>
      <xdr:spPr>
        <a:xfrm>
          <a:off x="2641111" y="5628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104445</xdr:rowOff>
    </xdr:from>
    <xdr:to>
      <xdr:col>10</xdr:col>
      <xdr:colOff>165100</xdr:colOff>
      <xdr:row>34</xdr:row>
      <xdr:rowOff>34595</xdr:rowOff>
    </xdr:to>
    <xdr:sp macro="" textlink="">
      <xdr:nvSpPr>
        <xdr:cNvPr id="86" name="楕円 85"/>
        <xdr:cNvSpPr/>
      </xdr:nvSpPr>
      <xdr:spPr>
        <a:xfrm>
          <a:off x="1968500" y="5762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32</xdr:row>
      <xdr:rowOff>51122</xdr:rowOff>
    </xdr:from>
    <xdr:ext cx="534377" cy="259045"/>
    <xdr:sp macro="" textlink="">
      <xdr:nvSpPr>
        <xdr:cNvPr id="87" name="テキスト ボックス 86"/>
        <xdr:cNvSpPr txBox="1"/>
      </xdr:nvSpPr>
      <xdr:spPr>
        <a:xfrm>
          <a:off x="1752111" y="5537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2527</xdr:rowOff>
    </xdr:from>
    <xdr:to>
      <xdr:col>6</xdr:col>
      <xdr:colOff>38100</xdr:colOff>
      <xdr:row>36</xdr:row>
      <xdr:rowOff>104127</xdr:rowOff>
    </xdr:to>
    <xdr:sp macro="" textlink="">
      <xdr:nvSpPr>
        <xdr:cNvPr id="88" name="楕円 87"/>
        <xdr:cNvSpPr/>
      </xdr:nvSpPr>
      <xdr:spPr>
        <a:xfrm>
          <a:off x="1079500" y="6174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120654</xdr:rowOff>
    </xdr:from>
    <xdr:ext cx="534377" cy="259045"/>
    <xdr:sp macro="" textlink="">
      <xdr:nvSpPr>
        <xdr:cNvPr id="89" name="テキスト ボックス 88"/>
        <xdr:cNvSpPr txBox="1"/>
      </xdr:nvSpPr>
      <xdr:spPr>
        <a:xfrm>
          <a:off x="863111" y="5949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70,419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08" name="テキスト ボックス 107"/>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21970</xdr:rowOff>
    </xdr:from>
    <xdr:ext cx="531299" cy="259045"/>
    <xdr:sp macro="" textlink="">
      <xdr:nvSpPr>
        <xdr:cNvPr id="110" name="テキスト ボックス 109"/>
        <xdr:cNvSpPr txBox="1"/>
      </xdr:nvSpPr>
      <xdr:spPr>
        <a:xfrm>
          <a:off x="230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38299</xdr:rowOff>
    </xdr:from>
    <xdr:ext cx="531299" cy="259045"/>
    <xdr:sp macro="" textlink="">
      <xdr:nvSpPr>
        <xdr:cNvPr id="112" name="テキスト ボックス 111"/>
        <xdr:cNvSpPr txBox="1"/>
      </xdr:nvSpPr>
      <xdr:spPr>
        <a:xfrm>
          <a:off x="230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140222</xdr:rowOff>
    </xdr:from>
    <xdr:to>
      <xdr:col>24</xdr:col>
      <xdr:colOff>62865</xdr:colOff>
      <xdr:row>58</xdr:row>
      <xdr:rowOff>114260</xdr:rowOff>
    </xdr:to>
    <xdr:cxnSp macro="">
      <xdr:nvCxnSpPr>
        <xdr:cNvPr id="116" name="直線コネクタ 115"/>
        <xdr:cNvCxnSpPr/>
      </xdr:nvCxnSpPr>
      <xdr:spPr>
        <a:xfrm flipV="1">
          <a:off x="4633595" y="8712722"/>
          <a:ext cx="1270" cy="13456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118087</xdr:rowOff>
    </xdr:from>
    <xdr:ext cx="534377" cy="259045"/>
    <xdr:sp macro="" textlink="">
      <xdr:nvSpPr>
        <xdr:cNvPr id="117" name="物件費最小値テキスト"/>
        <xdr:cNvSpPr txBox="1"/>
      </xdr:nvSpPr>
      <xdr:spPr>
        <a:xfrm>
          <a:off x="4686300" y="10062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114260</xdr:rowOff>
    </xdr:from>
    <xdr:to>
      <xdr:col>24</xdr:col>
      <xdr:colOff>152400</xdr:colOff>
      <xdr:row>58</xdr:row>
      <xdr:rowOff>114260</xdr:rowOff>
    </xdr:to>
    <xdr:cxnSp macro="">
      <xdr:nvCxnSpPr>
        <xdr:cNvPr id="118" name="直線コネクタ 117"/>
        <xdr:cNvCxnSpPr/>
      </xdr:nvCxnSpPr>
      <xdr:spPr>
        <a:xfrm>
          <a:off x="4546600" y="10058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86899</xdr:rowOff>
    </xdr:from>
    <xdr:ext cx="534377" cy="259045"/>
    <xdr:sp macro="" textlink="">
      <xdr:nvSpPr>
        <xdr:cNvPr id="119" name="物件費最大値テキスト"/>
        <xdr:cNvSpPr txBox="1"/>
      </xdr:nvSpPr>
      <xdr:spPr>
        <a:xfrm>
          <a:off x="4686300" y="8487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140222</xdr:rowOff>
    </xdr:from>
    <xdr:to>
      <xdr:col>24</xdr:col>
      <xdr:colOff>152400</xdr:colOff>
      <xdr:row>50</xdr:row>
      <xdr:rowOff>140222</xdr:rowOff>
    </xdr:to>
    <xdr:cxnSp macro="">
      <xdr:nvCxnSpPr>
        <xdr:cNvPr id="120" name="直線コネクタ 119"/>
        <xdr:cNvCxnSpPr/>
      </xdr:nvCxnSpPr>
      <xdr:spPr>
        <a:xfrm>
          <a:off x="4546600" y="8712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71675</xdr:rowOff>
    </xdr:from>
    <xdr:to>
      <xdr:col>24</xdr:col>
      <xdr:colOff>63500</xdr:colOff>
      <xdr:row>55</xdr:row>
      <xdr:rowOff>32780</xdr:rowOff>
    </xdr:to>
    <xdr:cxnSp macro="">
      <xdr:nvCxnSpPr>
        <xdr:cNvPr id="121" name="直線コネクタ 120"/>
        <xdr:cNvCxnSpPr/>
      </xdr:nvCxnSpPr>
      <xdr:spPr>
        <a:xfrm>
          <a:off x="3797300" y="9329975"/>
          <a:ext cx="838200" cy="132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28922</xdr:rowOff>
    </xdr:from>
    <xdr:ext cx="534377" cy="259045"/>
    <xdr:sp macro="" textlink="">
      <xdr:nvSpPr>
        <xdr:cNvPr id="122" name="物件費平均値テキスト"/>
        <xdr:cNvSpPr txBox="1"/>
      </xdr:nvSpPr>
      <xdr:spPr>
        <a:xfrm>
          <a:off x="4686300" y="94586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50495</xdr:rowOff>
    </xdr:from>
    <xdr:to>
      <xdr:col>24</xdr:col>
      <xdr:colOff>114300</xdr:colOff>
      <xdr:row>55</xdr:row>
      <xdr:rowOff>152095</xdr:rowOff>
    </xdr:to>
    <xdr:sp macro="" textlink="">
      <xdr:nvSpPr>
        <xdr:cNvPr id="123" name="フローチャート: 判断 122"/>
        <xdr:cNvSpPr/>
      </xdr:nvSpPr>
      <xdr:spPr>
        <a:xfrm>
          <a:off x="4584700" y="9480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156</xdr:rowOff>
    </xdr:from>
    <xdr:to>
      <xdr:col>19</xdr:col>
      <xdr:colOff>177800</xdr:colOff>
      <xdr:row>54</xdr:row>
      <xdr:rowOff>71675</xdr:rowOff>
    </xdr:to>
    <xdr:cxnSp macro="">
      <xdr:nvCxnSpPr>
        <xdr:cNvPr id="124" name="直線コネクタ 123"/>
        <xdr:cNvCxnSpPr/>
      </xdr:nvCxnSpPr>
      <xdr:spPr>
        <a:xfrm>
          <a:off x="2908300" y="9258456"/>
          <a:ext cx="889000" cy="71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54</xdr:row>
      <xdr:rowOff>51638</xdr:rowOff>
    </xdr:from>
    <xdr:to>
      <xdr:col>20</xdr:col>
      <xdr:colOff>38100</xdr:colOff>
      <xdr:row>54</xdr:row>
      <xdr:rowOff>153238</xdr:rowOff>
    </xdr:to>
    <xdr:sp macro="" textlink="">
      <xdr:nvSpPr>
        <xdr:cNvPr id="125" name="フローチャート: 判断 124"/>
        <xdr:cNvSpPr/>
      </xdr:nvSpPr>
      <xdr:spPr>
        <a:xfrm>
          <a:off x="3746500" y="9309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144365</xdr:rowOff>
    </xdr:from>
    <xdr:ext cx="534377" cy="259045"/>
    <xdr:sp macro="" textlink="">
      <xdr:nvSpPr>
        <xdr:cNvPr id="126" name="テキスト ボックス 125"/>
        <xdr:cNvSpPr txBox="1"/>
      </xdr:nvSpPr>
      <xdr:spPr>
        <a:xfrm>
          <a:off x="3530111" y="9402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156</xdr:rowOff>
    </xdr:from>
    <xdr:to>
      <xdr:col>15</xdr:col>
      <xdr:colOff>50800</xdr:colOff>
      <xdr:row>57</xdr:row>
      <xdr:rowOff>17693</xdr:rowOff>
    </xdr:to>
    <xdr:cxnSp macro="">
      <xdr:nvCxnSpPr>
        <xdr:cNvPr id="127" name="直線コネクタ 126"/>
        <xdr:cNvCxnSpPr/>
      </xdr:nvCxnSpPr>
      <xdr:spPr>
        <a:xfrm flipV="1">
          <a:off x="2019300" y="9258456"/>
          <a:ext cx="889000" cy="531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19732</xdr:rowOff>
    </xdr:from>
    <xdr:to>
      <xdr:col>15</xdr:col>
      <xdr:colOff>101600</xdr:colOff>
      <xdr:row>55</xdr:row>
      <xdr:rowOff>121332</xdr:rowOff>
    </xdr:to>
    <xdr:sp macro="" textlink="">
      <xdr:nvSpPr>
        <xdr:cNvPr id="128" name="フローチャート: 判断 127"/>
        <xdr:cNvSpPr/>
      </xdr:nvSpPr>
      <xdr:spPr>
        <a:xfrm>
          <a:off x="2857500" y="9449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112459</xdr:rowOff>
    </xdr:from>
    <xdr:ext cx="534377" cy="259045"/>
    <xdr:sp macro="" textlink="">
      <xdr:nvSpPr>
        <xdr:cNvPr id="129" name="テキスト ボックス 128"/>
        <xdr:cNvSpPr txBox="1"/>
      </xdr:nvSpPr>
      <xdr:spPr>
        <a:xfrm>
          <a:off x="2641111" y="9542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5218</xdr:rowOff>
    </xdr:from>
    <xdr:to>
      <xdr:col>10</xdr:col>
      <xdr:colOff>114300</xdr:colOff>
      <xdr:row>57</xdr:row>
      <xdr:rowOff>17693</xdr:rowOff>
    </xdr:to>
    <xdr:cxnSp macro="">
      <xdr:nvCxnSpPr>
        <xdr:cNvPr id="130" name="直線コネクタ 129"/>
        <xdr:cNvCxnSpPr/>
      </xdr:nvCxnSpPr>
      <xdr:spPr>
        <a:xfrm>
          <a:off x="1130300" y="9777868"/>
          <a:ext cx="889000" cy="12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81389</xdr:rowOff>
    </xdr:from>
    <xdr:to>
      <xdr:col>10</xdr:col>
      <xdr:colOff>165100</xdr:colOff>
      <xdr:row>57</xdr:row>
      <xdr:rowOff>11539</xdr:rowOff>
    </xdr:to>
    <xdr:sp macro="" textlink="">
      <xdr:nvSpPr>
        <xdr:cNvPr id="131" name="フローチャート: 判断 130"/>
        <xdr:cNvSpPr/>
      </xdr:nvSpPr>
      <xdr:spPr>
        <a:xfrm>
          <a:off x="1968500" y="9682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28066</xdr:rowOff>
    </xdr:from>
    <xdr:ext cx="534377" cy="259045"/>
    <xdr:sp macro="" textlink="">
      <xdr:nvSpPr>
        <xdr:cNvPr id="132" name="テキスト ボックス 131"/>
        <xdr:cNvSpPr txBox="1"/>
      </xdr:nvSpPr>
      <xdr:spPr>
        <a:xfrm>
          <a:off x="1752111" y="9457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11699</xdr:rowOff>
    </xdr:from>
    <xdr:to>
      <xdr:col>6</xdr:col>
      <xdr:colOff>38100</xdr:colOff>
      <xdr:row>57</xdr:row>
      <xdr:rowOff>113299</xdr:rowOff>
    </xdr:to>
    <xdr:sp macro="" textlink="">
      <xdr:nvSpPr>
        <xdr:cNvPr id="133" name="フローチャート: 判断 132"/>
        <xdr:cNvSpPr/>
      </xdr:nvSpPr>
      <xdr:spPr>
        <a:xfrm>
          <a:off x="1079500" y="9784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104426</xdr:rowOff>
    </xdr:from>
    <xdr:ext cx="534377" cy="259045"/>
    <xdr:sp macro="" textlink="">
      <xdr:nvSpPr>
        <xdr:cNvPr id="134" name="テキスト ボックス 133"/>
        <xdr:cNvSpPr txBox="1"/>
      </xdr:nvSpPr>
      <xdr:spPr>
        <a:xfrm>
          <a:off x="863111" y="9877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153430</xdr:rowOff>
    </xdr:from>
    <xdr:to>
      <xdr:col>24</xdr:col>
      <xdr:colOff>114300</xdr:colOff>
      <xdr:row>55</xdr:row>
      <xdr:rowOff>83580</xdr:rowOff>
    </xdr:to>
    <xdr:sp macro="" textlink="">
      <xdr:nvSpPr>
        <xdr:cNvPr id="140" name="楕円 139"/>
        <xdr:cNvSpPr/>
      </xdr:nvSpPr>
      <xdr:spPr>
        <a:xfrm>
          <a:off x="4584700" y="9411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4857</xdr:rowOff>
    </xdr:from>
    <xdr:ext cx="534377" cy="259045"/>
    <xdr:sp macro="" textlink="">
      <xdr:nvSpPr>
        <xdr:cNvPr id="141" name="物件費該当値テキスト"/>
        <xdr:cNvSpPr txBox="1"/>
      </xdr:nvSpPr>
      <xdr:spPr>
        <a:xfrm>
          <a:off x="4686300" y="9263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20875</xdr:rowOff>
    </xdr:from>
    <xdr:to>
      <xdr:col>20</xdr:col>
      <xdr:colOff>38100</xdr:colOff>
      <xdr:row>54</xdr:row>
      <xdr:rowOff>122475</xdr:rowOff>
    </xdr:to>
    <xdr:sp macro="" textlink="">
      <xdr:nvSpPr>
        <xdr:cNvPr id="142" name="楕円 141"/>
        <xdr:cNvSpPr/>
      </xdr:nvSpPr>
      <xdr:spPr>
        <a:xfrm>
          <a:off x="3746500" y="9279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52</xdr:row>
      <xdr:rowOff>139002</xdr:rowOff>
    </xdr:from>
    <xdr:ext cx="534377" cy="259045"/>
    <xdr:sp macro="" textlink="">
      <xdr:nvSpPr>
        <xdr:cNvPr id="143" name="テキスト ボックス 142"/>
        <xdr:cNvSpPr txBox="1"/>
      </xdr:nvSpPr>
      <xdr:spPr>
        <a:xfrm>
          <a:off x="3530111" y="9054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53</xdr:row>
      <xdr:rowOff>120806</xdr:rowOff>
    </xdr:from>
    <xdr:to>
      <xdr:col>15</xdr:col>
      <xdr:colOff>101600</xdr:colOff>
      <xdr:row>54</xdr:row>
      <xdr:rowOff>50956</xdr:rowOff>
    </xdr:to>
    <xdr:sp macro="" textlink="">
      <xdr:nvSpPr>
        <xdr:cNvPr id="144" name="楕円 143"/>
        <xdr:cNvSpPr/>
      </xdr:nvSpPr>
      <xdr:spPr>
        <a:xfrm>
          <a:off x="2857500" y="9207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52</xdr:row>
      <xdr:rowOff>67483</xdr:rowOff>
    </xdr:from>
    <xdr:ext cx="534377" cy="259045"/>
    <xdr:sp macro="" textlink="">
      <xdr:nvSpPr>
        <xdr:cNvPr id="145" name="テキスト ボックス 144"/>
        <xdr:cNvSpPr txBox="1"/>
      </xdr:nvSpPr>
      <xdr:spPr>
        <a:xfrm>
          <a:off x="2641111" y="8982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138343</xdr:rowOff>
    </xdr:from>
    <xdr:to>
      <xdr:col>10</xdr:col>
      <xdr:colOff>165100</xdr:colOff>
      <xdr:row>57</xdr:row>
      <xdr:rowOff>68493</xdr:rowOff>
    </xdr:to>
    <xdr:sp macro="" textlink="">
      <xdr:nvSpPr>
        <xdr:cNvPr id="146" name="楕円 145"/>
        <xdr:cNvSpPr/>
      </xdr:nvSpPr>
      <xdr:spPr>
        <a:xfrm>
          <a:off x="1968500" y="9739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59620</xdr:rowOff>
    </xdr:from>
    <xdr:ext cx="534377" cy="259045"/>
    <xdr:sp macro="" textlink="">
      <xdr:nvSpPr>
        <xdr:cNvPr id="147" name="テキスト ボックス 146"/>
        <xdr:cNvSpPr txBox="1"/>
      </xdr:nvSpPr>
      <xdr:spPr>
        <a:xfrm>
          <a:off x="1752111" y="9832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125868</xdr:rowOff>
    </xdr:from>
    <xdr:to>
      <xdr:col>6</xdr:col>
      <xdr:colOff>38100</xdr:colOff>
      <xdr:row>57</xdr:row>
      <xdr:rowOff>56018</xdr:rowOff>
    </xdr:to>
    <xdr:sp macro="" textlink="">
      <xdr:nvSpPr>
        <xdr:cNvPr id="148" name="楕円 147"/>
        <xdr:cNvSpPr/>
      </xdr:nvSpPr>
      <xdr:spPr>
        <a:xfrm>
          <a:off x="1079500" y="9727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72545</xdr:rowOff>
    </xdr:from>
    <xdr:ext cx="534377" cy="259045"/>
    <xdr:sp macro="" textlink="">
      <xdr:nvSpPr>
        <xdr:cNvPr id="149" name="テキスト ボックス 148"/>
        <xdr:cNvSpPr txBox="1"/>
      </xdr:nvSpPr>
      <xdr:spPr>
        <a:xfrm>
          <a:off x="863111" y="9502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1" name="テキスト ボックス 160"/>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75</xdr:row>
      <xdr:rowOff>54627</xdr:rowOff>
    </xdr:from>
    <xdr:ext cx="467179" cy="259045"/>
    <xdr:sp macro="" textlink="">
      <xdr:nvSpPr>
        <xdr:cNvPr id="163" name="テキスト ボックス 162"/>
        <xdr:cNvSpPr txBox="1"/>
      </xdr:nvSpPr>
      <xdr:spPr>
        <a:xfrm>
          <a:off x="29482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5" name="テキスト ボックス 164"/>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7" name="テキスト ボックス 166"/>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90871</xdr:rowOff>
    </xdr:from>
    <xdr:to>
      <xdr:col>24</xdr:col>
      <xdr:colOff>62865</xdr:colOff>
      <xdr:row>78</xdr:row>
      <xdr:rowOff>112999</xdr:rowOff>
    </xdr:to>
    <xdr:cxnSp macro="">
      <xdr:nvCxnSpPr>
        <xdr:cNvPr id="171" name="直線コネクタ 170"/>
        <xdr:cNvCxnSpPr/>
      </xdr:nvCxnSpPr>
      <xdr:spPr>
        <a:xfrm flipV="1">
          <a:off x="4633595" y="12092371"/>
          <a:ext cx="1270" cy="1393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116826</xdr:rowOff>
    </xdr:from>
    <xdr:ext cx="378565" cy="259045"/>
    <xdr:sp macro="" textlink="">
      <xdr:nvSpPr>
        <xdr:cNvPr id="172" name="維持補修費最小値テキスト"/>
        <xdr:cNvSpPr txBox="1"/>
      </xdr:nvSpPr>
      <xdr:spPr>
        <a:xfrm>
          <a:off x="4686300" y="134899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112999</xdr:rowOff>
    </xdr:from>
    <xdr:to>
      <xdr:col>24</xdr:col>
      <xdr:colOff>152400</xdr:colOff>
      <xdr:row>78</xdr:row>
      <xdr:rowOff>112999</xdr:rowOff>
    </xdr:to>
    <xdr:cxnSp macro="">
      <xdr:nvCxnSpPr>
        <xdr:cNvPr id="173" name="直線コネクタ 172"/>
        <xdr:cNvCxnSpPr/>
      </xdr:nvCxnSpPr>
      <xdr:spPr>
        <a:xfrm>
          <a:off x="4546600" y="13486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37548</xdr:rowOff>
    </xdr:from>
    <xdr:ext cx="534377" cy="259045"/>
    <xdr:sp macro="" textlink="">
      <xdr:nvSpPr>
        <xdr:cNvPr id="174" name="維持補修費最大値テキスト"/>
        <xdr:cNvSpPr txBox="1"/>
      </xdr:nvSpPr>
      <xdr:spPr>
        <a:xfrm>
          <a:off x="4686300" y="11867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90871</xdr:rowOff>
    </xdr:from>
    <xdr:to>
      <xdr:col>24</xdr:col>
      <xdr:colOff>152400</xdr:colOff>
      <xdr:row>70</xdr:row>
      <xdr:rowOff>90871</xdr:rowOff>
    </xdr:to>
    <xdr:cxnSp macro="">
      <xdr:nvCxnSpPr>
        <xdr:cNvPr id="175" name="直線コネクタ 174"/>
        <xdr:cNvCxnSpPr/>
      </xdr:nvCxnSpPr>
      <xdr:spPr>
        <a:xfrm>
          <a:off x="4546600" y="12092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43870</xdr:rowOff>
    </xdr:from>
    <xdr:to>
      <xdr:col>24</xdr:col>
      <xdr:colOff>63500</xdr:colOff>
      <xdr:row>76</xdr:row>
      <xdr:rowOff>58868</xdr:rowOff>
    </xdr:to>
    <xdr:cxnSp macro="">
      <xdr:nvCxnSpPr>
        <xdr:cNvPr id="176" name="直線コネクタ 175"/>
        <xdr:cNvCxnSpPr/>
      </xdr:nvCxnSpPr>
      <xdr:spPr>
        <a:xfrm flipV="1">
          <a:off x="3797300" y="13074070"/>
          <a:ext cx="838200" cy="14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11468</xdr:rowOff>
    </xdr:from>
    <xdr:ext cx="469744" cy="259045"/>
    <xdr:sp macro="" textlink="">
      <xdr:nvSpPr>
        <xdr:cNvPr id="177" name="維持補修費平均値テキスト"/>
        <xdr:cNvSpPr txBox="1"/>
      </xdr:nvSpPr>
      <xdr:spPr>
        <a:xfrm>
          <a:off x="4686300" y="128702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160040</xdr:rowOff>
    </xdr:from>
    <xdr:to>
      <xdr:col>24</xdr:col>
      <xdr:colOff>114300</xdr:colOff>
      <xdr:row>76</xdr:row>
      <xdr:rowOff>90190</xdr:rowOff>
    </xdr:to>
    <xdr:sp macro="" textlink="">
      <xdr:nvSpPr>
        <xdr:cNvPr id="178" name="フローチャート: 判断 177"/>
        <xdr:cNvSpPr/>
      </xdr:nvSpPr>
      <xdr:spPr>
        <a:xfrm>
          <a:off x="4584700" y="13018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58868</xdr:rowOff>
    </xdr:from>
    <xdr:to>
      <xdr:col>19</xdr:col>
      <xdr:colOff>177800</xdr:colOff>
      <xdr:row>76</xdr:row>
      <xdr:rowOff>128361</xdr:rowOff>
    </xdr:to>
    <xdr:cxnSp macro="">
      <xdr:nvCxnSpPr>
        <xdr:cNvPr id="179" name="直線コネクタ 178"/>
        <xdr:cNvCxnSpPr/>
      </xdr:nvCxnSpPr>
      <xdr:spPr>
        <a:xfrm flipV="1">
          <a:off x="2908300" y="13089068"/>
          <a:ext cx="889000" cy="69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152360</xdr:rowOff>
    </xdr:from>
    <xdr:to>
      <xdr:col>20</xdr:col>
      <xdr:colOff>38100</xdr:colOff>
      <xdr:row>76</xdr:row>
      <xdr:rowOff>82510</xdr:rowOff>
    </xdr:to>
    <xdr:sp macro="" textlink="">
      <xdr:nvSpPr>
        <xdr:cNvPr id="180" name="フローチャート: 判断 179"/>
        <xdr:cNvSpPr/>
      </xdr:nvSpPr>
      <xdr:spPr>
        <a:xfrm>
          <a:off x="3746500" y="13011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99037</xdr:rowOff>
    </xdr:from>
    <xdr:ext cx="469744" cy="259045"/>
    <xdr:sp macro="" textlink="">
      <xdr:nvSpPr>
        <xdr:cNvPr id="181" name="テキスト ボックス 180"/>
        <xdr:cNvSpPr txBox="1"/>
      </xdr:nvSpPr>
      <xdr:spPr>
        <a:xfrm>
          <a:off x="3562428" y="12786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124521</xdr:rowOff>
    </xdr:from>
    <xdr:to>
      <xdr:col>15</xdr:col>
      <xdr:colOff>50800</xdr:colOff>
      <xdr:row>76</xdr:row>
      <xdr:rowOff>128361</xdr:rowOff>
    </xdr:to>
    <xdr:cxnSp macro="">
      <xdr:nvCxnSpPr>
        <xdr:cNvPr id="182" name="直線コネクタ 181"/>
        <xdr:cNvCxnSpPr/>
      </xdr:nvCxnSpPr>
      <xdr:spPr>
        <a:xfrm>
          <a:off x="2019300" y="13154721"/>
          <a:ext cx="889000" cy="3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138735</xdr:rowOff>
    </xdr:from>
    <xdr:to>
      <xdr:col>15</xdr:col>
      <xdr:colOff>101600</xdr:colOff>
      <xdr:row>76</xdr:row>
      <xdr:rowOff>68886</xdr:rowOff>
    </xdr:to>
    <xdr:sp macro="" textlink="">
      <xdr:nvSpPr>
        <xdr:cNvPr id="183" name="フローチャート: 判断 182"/>
        <xdr:cNvSpPr/>
      </xdr:nvSpPr>
      <xdr:spPr>
        <a:xfrm>
          <a:off x="2857500" y="1299748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74</xdr:row>
      <xdr:rowOff>85412</xdr:rowOff>
    </xdr:from>
    <xdr:ext cx="469744" cy="259045"/>
    <xdr:sp macro="" textlink="">
      <xdr:nvSpPr>
        <xdr:cNvPr id="184" name="テキスト ボックス 183"/>
        <xdr:cNvSpPr txBox="1"/>
      </xdr:nvSpPr>
      <xdr:spPr>
        <a:xfrm>
          <a:off x="2673428" y="12772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124521</xdr:rowOff>
    </xdr:from>
    <xdr:to>
      <xdr:col>10</xdr:col>
      <xdr:colOff>114300</xdr:colOff>
      <xdr:row>76</xdr:row>
      <xdr:rowOff>133482</xdr:rowOff>
    </xdr:to>
    <xdr:cxnSp macro="">
      <xdr:nvCxnSpPr>
        <xdr:cNvPr id="185" name="直線コネクタ 184"/>
        <xdr:cNvCxnSpPr/>
      </xdr:nvCxnSpPr>
      <xdr:spPr>
        <a:xfrm flipV="1">
          <a:off x="1130300" y="13154721"/>
          <a:ext cx="889000" cy="8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154370</xdr:rowOff>
    </xdr:from>
    <xdr:to>
      <xdr:col>10</xdr:col>
      <xdr:colOff>165100</xdr:colOff>
      <xdr:row>76</xdr:row>
      <xdr:rowOff>84520</xdr:rowOff>
    </xdr:to>
    <xdr:sp macro="" textlink="">
      <xdr:nvSpPr>
        <xdr:cNvPr id="186" name="フローチャート: 判断 185"/>
        <xdr:cNvSpPr/>
      </xdr:nvSpPr>
      <xdr:spPr>
        <a:xfrm>
          <a:off x="1968500" y="1301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74</xdr:row>
      <xdr:rowOff>101048</xdr:rowOff>
    </xdr:from>
    <xdr:ext cx="469744" cy="259045"/>
    <xdr:sp macro="" textlink="">
      <xdr:nvSpPr>
        <xdr:cNvPr id="187" name="テキスト ボックス 186"/>
        <xdr:cNvSpPr txBox="1"/>
      </xdr:nvSpPr>
      <xdr:spPr>
        <a:xfrm>
          <a:off x="1784428" y="12788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56987</xdr:rowOff>
    </xdr:from>
    <xdr:to>
      <xdr:col>6</xdr:col>
      <xdr:colOff>38100</xdr:colOff>
      <xdr:row>76</xdr:row>
      <xdr:rowOff>158587</xdr:rowOff>
    </xdr:to>
    <xdr:sp macro="" textlink="">
      <xdr:nvSpPr>
        <xdr:cNvPr id="188" name="フローチャート: 判断 187"/>
        <xdr:cNvSpPr/>
      </xdr:nvSpPr>
      <xdr:spPr>
        <a:xfrm>
          <a:off x="1079500" y="13087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3664</xdr:rowOff>
    </xdr:from>
    <xdr:ext cx="469744" cy="259045"/>
    <xdr:sp macro="" textlink="">
      <xdr:nvSpPr>
        <xdr:cNvPr id="189" name="テキスト ボックス 188"/>
        <xdr:cNvSpPr txBox="1"/>
      </xdr:nvSpPr>
      <xdr:spPr>
        <a:xfrm>
          <a:off x="895428" y="12862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164520</xdr:rowOff>
    </xdr:from>
    <xdr:to>
      <xdr:col>24</xdr:col>
      <xdr:colOff>114300</xdr:colOff>
      <xdr:row>76</xdr:row>
      <xdr:rowOff>94670</xdr:rowOff>
    </xdr:to>
    <xdr:sp macro="" textlink="">
      <xdr:nvSpPr>
        <xdr:cNvPr id="195" name="楕円 194"/>
        <xdr:cNvSpPr/>
      </xdr:nvSpPr>
      <xdr:spPr>
        <a:xfrm>
          <a:off x="4584700" y="13023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142947</xdr:rowOff>
    </xdr:from>
    <xdr:ext cx="469744" cy="259045"/>
    <xdr:sp macro="" textlink="">
      <xdr:nvSpPr>
        <xdr:cNvPr id="196" name="維持補修費該当値テキスト"/>
        <xdr:cNvSpPr txBox="1"/>
      </xdr:nvSpPr>
      <xdr:spPr>
        <a:xfrm>
          <a:off x="4686300" y="13001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8068</xdr:rowOff>
    </xdr:from>
    <xdr:to>
      <xdr:col>20</xdr:col>
      <xdr:colOff>38100</xdr:colOff>
      <xdr:row>76</xdr:row>
      <xdr:rowOff>109668</xdr:rowOff>
    </xdr:to>
    <xdr:sp macro="" textlink="">
      <xdr:nvSpPr>
        <xdr:cNvPr id="197" name="楕円 196"/>
        <xdr:cNvSpPr/>
      </xdr:nvSpPr>
      <xdr:spPr>
        <a:xfrm>
          <a:off x="3746500" y="13038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100795</xdr:rowOff>
    </xdr:from>
    <xdr:ext cx="469744" cy="259045"/>
    <xdr:sp macro="" textlink="">
      <xdr:nvSpPr>
        <xdr:cNvPr id="198" name="テキスト ボックス 197"/>
        <xdr:cNvSpPr txBox="1"/>
      </xdr:nvSpPr>
      <xdr:spPr>
        <a:xfrm>
          <a:off x="3562428" y="13130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77561</xdr:rowOff>
    </xdr:from>
    <xdr:to>
      <xdr:col>15</xdr:col>
      <xdr:colOff>101600</xdr:colOff>
      <xdr:row>77</xdr:row>
      <xdr:rowOff>7711</xdr:rowOff>
    </xdr:to>
    <xdr:sp macro="" textlink="">
      <xdr:nvSpPr>
        <xdr:cNvPr id="199" name="楕円 198"/>
        <xdr:cNvSpPr/>
      </xdr:nvSpPr>
      <xdr:spPr>
        <a:xfrm>
          <a:off x="2857500" y="13107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170288</xdr:rowOff>
    </xdr:from>
    <xdr:ext cx="469744" cy="259045"/>
    <xdr:sp macro="" textlink="">
      <xdr:nvSpPr>
        <xdr:cNvPr id="200" name="テキスト ボックス 199"/>
        <xdr:cNvSpPr txBox="1"/>
      </xdr:nvSpPr>
      <xdr:spPr>
        <a:xfrm>
          <a:off x="2673428" y="13200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73721</xdr:rowOff>
    </xdr:from>
    <xdr:to>
      <xdr:col>10</xdr:col>
      <xdr:colOff>165100</xdr:colOff>
      <xdr:row>77</xdr:row>
      <xdr:rowOff>3871</xdr:rowOff>
    </xdr:to>
    <xdr:sp macro="" textlink="">
      <xdr:nvSpPr>
        <xdr:cNvPr id="201" name="楕円 200"/>
        <xdr:cNvSpPr/>
      </xdr:nvSpPr>
      <xdr:spPr>
        <a:xfrm>
          <a:off x="1968500" y="13103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166448</xdr:rowOff>
    </xdr:from>
    <xdr:ext cx="469744" cy="259045"/>
    <xdr:sp macro="" textlink="">
      <xdr:nvSpPr>
        <xdr:cNvPr id="202" name="テキスト ボックス 201"/>
        <xdr:cNvSpPr txBox="1"/>
      </xdr:nvSpPr>
      <xdr:spPr>
        <a:xfrm>
          <a:off x="1784428" y="13196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82682</xdr:rowOff>
    </xdr:from>
    <xdr:to>
      <xdr:col>6</xdr:col>
      <xdr:colOff>38100</xdr:colOff>
      <xdr:row>77</xdr:row>
      <xdr:rowOff>12832</xdr:rowOff>
    </xdr:to>
    <xdr:sp macro="" textlink="">
      <xdr:nvSpPr>
        <xdr:cNvPr id="203" name="楕円 202"/>
        <xdr:cNvSpPr/>
      </xdr:nvSpPr>
      <xdr:spPr>
        <a:xfrm>
          <a:off x="1079500" y="13112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3959</xdr:rowOff>
    </xdr:from>
    <xdr:ext cx="469744" cy="259045"/>
    <xdr:sp macro="" textlink="">
      <xdr:nvSpPr>
        <xdr:cNvPr id="204" name="テキスト ボックス 203"/>
        <xdr:cNvSpPr txBox="1"/>
      </xdr:nvSpPr>
      <xdr:spPr>
        <a:xfrm>
          <a:off x="895428" y="13205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9" name="テキスト ボックス 218"/>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1" name="テキスト ボックス 220"/>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2257</xdr:rowOff>
    </xdr:from>
    <xdr:to>
      <xdr:col>24</xdr:col>
      <xdr:colOff>62865</xdr:colOff>
      <xdr:row>99</xdr:row>
      <xdr:rowOff>58024</xdr:rowOff>
    </xdr:to>
    <xdr:cxnSp macro="">
      <xdr:nvCxnSpPr>
        <xdr:cNvPr id="231" name="直線コネクタ 230"/>
        <xdr:cNvCxnSpPr/>
      </xdr:nvCxnSpPr>
      <xdr:spPr>
        <a:xfrm flipV="1">
          <a:off x="4633595" y="15604207"/>
          <a:ext cx="1270" cy="14273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61851</xdr:rowOff>
    </xdr:from>
    <xdr:ext cx="534377" cy="259045"/>
    <xdr:sp macro="" textlink="">
      <xdr:nvSpPr>
        <xdr:cNvPr id="232" name="扶助費最小値テキスト"/>
        <xdr:cNvSpPr txBox="1"/>
      </xdr:nvSpPr>
      <xdr:spPr>
        <a:xfrm>
          <a:off x="4686300" y="17035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58024</xdr:rowOff>
    </xdr:from>
    <xdr:to>
      <xdr:col>24</xdr:col>
      <xdr:colOff>152400</xdr:colOff>
      <xdr:row>99</xdr:row>
      <xdr:rowOff>58024</xdr:rowOff>
    </xdr:to>
    <xdr:cxnSp macro="">
      <xdr:nvCxnSpPr>
        <xdr:cNvPr id="233" name="直線コネクタ 232"/>
        <xdr:cNvCxnSpPr/>
      </xdr:nvCxnSpPr>
      <xdr:spPr>
        <a:xfrm>
          <a:off x="4546600" y="17031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120384</xdr:rowOff>
    </xdr:from>
    <xdr:ext cx="599010" cy="259045"/>
    <xdr:sp macro="" textlink="">
      <xdr:nvSpPr>
        <xdr:cNvPr id="234" name="扶助費最大値テキスト"/>
        <xdr:cNvSpPr txBox="1"/>
      </xdr:nvSpPr>
      <xdr:spPr>
        <a:xfrm>
          <a:off x="4686300" y="15379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2257</xdr:rowOff>
    </xdr:from>
    <xdr:to>
      <xdr:col>24</xdr:col>
      <xdr:colOff>152400</xdr:colOff>
      <xdr:row>91</xdr:row>
      <xdr:rowOff>2257</xdr:rowOff>
    </xdr:to>
    <xdr:cxnSp macro="">
      <xdr:nvCxnSpPr>
        <xdr:cNvPr id="235" name="直線コネクタ 234"/>
        <xdr:cNvCxnSpPr/>
      </xdr:nvCxnSpPr>
      <xdr:spPr>
        <a:xfrm>
          <a:off x="4546600" y="15604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113455</xdr:rowOff>
    </xdr:from>
    <xdr:to>
      <xdr:col>24</xdr:col>
      <xdr:colOff>63500</xdr:colOff>
      <xdr:row>96</xdr:row>
      <xdr:rowOff>147428</xdr:rowOff>
    </xdr:to>
    <xdr:cxnSp macro="">
      <xdr:nvCxnSpPr>
        <xdr:cNvPr id="236" name="直線コネクタ 235"/>
        <xdr:cNvCxnSpPr/>
      </xdr:nvCxnSpPr>
      <xdr:spPr>
        <a:xfrm flipV="1">
          <a:off x="3797300" y="16572655"/>
          <a:ext cx="838200" cy="33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28207</xdr:rowOff>
    </xdr:from>
    <xdr:ext cx="599010" cy="259045"/>
    <xdr:sp macro="" textlink="">
      <xdr:nvSpPr>
        <xdr:cNvPr id="237" name="扶助費平均値テキスト"/>
        <xdr:cNvSpPr txBox="1"/>
      </xdr:nvSpPr>
      <xdr:spPr>
        <a:xfrm>
          <a:off x="4686300" y="1631595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5330</xdr:rowOff>
    </xdr:from>
    <xdr:to>
      <xdr:col>24</xdr:col>
      <xdr:colOff>114300</xdr:colOff>
      <xdr:row>96</xdr:row>
      <xdr:rowOff>106930</xdr:rowOff>
    </xdr:to>
    <xdr:sp macro="" textlink="">
      <xdr:nvSpPr>
        <xdr:cNvPr id="238" name="フローチャート: 判断 237"/>
        <xdr:cNvSpPr/>
      </xdr:nvSpPr>
      <xdr:spPr>
        <a:xfrm>
          <a:off x="4584700" y="1646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147428</xdr:rowOff>
    </xdr:from>
    <xdr:to>
      <xdr:col>19</xdr:col>
      <xdr:colOff>177800</xdr:colOff>
      <xdr:row>97</xdr:row>
      <xdr:rowOff>65982</xdr:rowOff>
    </xdr:to>
    <xdr:cxnSp macro="">
      <xdr:nvCxnSpPr>
        <xdr:cNvPr id="239" name="直線コネクタ 238"/>
        <xdr:cNvCxnSpPr/>
      </xdr:nvCxnSpPr>
      <xdr:spPr>
        <a:xfrm flipV="1">
          <a:off x="2908300" y="16606628"/>
          <a:ext cx="889000" cy="90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90805</xdr:rowOff>
    </xdr:from>
    <xdr:to>
      <xdr:col>20</xdr:col>
      <xdr:colOff>38100</xdr:colOff>
      <xdr:row>97</xdr:row>
      <xdr:rowOff>20955</xdr:rowOff>
    </xdr:to>
    <xdr:sp macro="" textlink="">
      <xdr:nvSpPr>
        <xdr:cNvPr id="240" name="フローチャート: 判断 239"/>
        <xdr:cNvSpPr/>
      </xdr:nvSpPr>
      <xdr:spPr>
        <a:xfrm>
          <a:off x="3746500" y="1655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37482</xdr:rowOff>
    </xdr:from>
    <xdr:ext cx="599010" cy="259045"/>
    <xdr:sp macro="" textlink="">
      <xdr:nvSpPr>
        <xdr:cNvPr id="241" name="テキスト ボックス 240"/>
        <xdr:cNvSpPr txBox="1"/>
      </xdr:nvSpPr>
      <xdr:spPr>
        <a:xfrm>
          <a:off x="3497795" y="16325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65982</xdr:rowOff>
    </xdr:from>
    <xdr:to>
      <xdr:col>15</xdr:col>
      <xdr:colOff>50800</xdr:colOff>
      <xdr:row>98</xdr:row>
      <xdr:rowOff>85392</xdr:rowOff>
    </xdr:to>
    <xdr:cxnSp macro="">
      <xdr:nvCxnSpPr>
        <xdr:cNvPr id="242" name="直線コネクタ 241"/>
        <xdr:cNvCxnSpPr/>
      </xdr:nvCxnSpPr>
      <xdr:spPr>
        <a:xfrm flipV="1">
          <a:off x="2019300" y="16696632"/>
          <a:ext cx="889000" cy="190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153550</xdr:rowOff>
    </xdr:from>
    <xdr:to>
      <xdr:col>15</xdr:col>
      <xdr:colOff>101600</xdr:colOff>
      <xdr:row>96</xdr:row>
      <xdr:rowOff>83700</xdr:rowOff>
    </xdr:to>
    <xdr:sp macro="" textlink="">
      <xdr:nvSpPr>
        <xdr:cNvPr id="243" name="フローチャート: 判断 242"/>
        <xdr:cNvSpPr/>
      </xdr:nvSpPr>
      <xdr:spPr>
        <a:xfrm>
          <a:off x="2857500" y="1644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100227</xdr:rowOff>
    </xdr:from>
    <xdr:ext cx="599010" cy="259045"/>
    <xdr:sp macro="" textlink="">
      <xdr:nvSpPr>
        <xdr:cNvPr id="244" name="テキスト ボックス 243"/>
        <xdr:cNvSpPr txBox="1"/>
      </xdr:nvSpPr>
      <xdr:spPr>
        <a:xfrm>
          <a:off x="2608795" y="16216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85392</xdr:rowOff>
    </xdr:from>
    <xdr:to>
      <xdr:col>10</xdr:col>
      <xdr:colOff>114300</xdr:colOff>
      <xdr:row>98</xdr:row>
      <xdr:rowOff>126833</xdr:rowOff>
    </xdr:to>
    <xdr:cxnSp macro="">
      <xdr:nvCxnSpPr>
        <xdr:cNvPr id="245" name="直線コネクタ 244"/>
        <xdr:cNvCxnSpPr/>
      </xdr:nvCxnSpPr>
      <xdr:spPr>
        <a:xfrm flipV="1">
          <a:off x="1130300" y="16887492"/>
          <a:ext cx="889000" cy="4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85939</xdr:rowOff>
    </xdr:from>
    <xdr:to>
      <xdr:col>10</xdr:col>
      <xdr:colOff>165100</xdr:colOff>
      <xdr:row>98</xdr:row>
      <xdr:rowOff>16089</xdr:rowOff>
    </xdr:to>
    <xdr:sp macro="" textlink="">
      <xdr:nvSpPr>
        <xdr:cNvPr id="246" name="フローチャート: 判断 245"/>
        <xdr:cNvSpPr/>
      </xdr:nvSpPr>
      <xdr:spPr>
        <a:xfrm>
          <a:off x="1968500" y="16716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32616</xdr:rowOff>
    </xdr:from>
    <xdr:ext cx="599010" cy="259045"/>
    <xdr:sp macro="" textlink="">
      <xdr:nvSpPr>
        <xdr:cNvPr id="247" name="テキスト ボックス 246"/>
        <xdr:cNvSpPr txBox="1"/>
      </xdr:nvSpPr>
      <xdr:spPr>
        <a:xfrm>
          <a:off x="1719795" y="16491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131899</xdr:rowOff>
    </xdr:from>
    <xdr:to>
      <xdr:col>6</xdr:col>
      <xdr:colOff>38100</xdr:colOff>
      <xdr:row>98</xdr:row>
      <xdr:rowOff>62049</xdr:rowOff>
    </xdr:to>
    <xdr:sp macro="" textlink="">
      <xdr:nvSpPr>
        <xdr:cNvPr id="248" name="フローチャート: 判断 247"/>
        <xdr:cNvSpPr/>
      </xdr:nvSpPr>
      <xdr:spPr>
        <a:xfrm>
          <a:off x="1079500" y="1676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78576</xdr:rowOff>
    </xdr:from>
    <xdr:ext cx="599010" cy="259045"/>
    <xdr:sp macro="" textlink="">
      <xdr:nvSpPr>
        <xdr:cNvPr id="249" name="テキスト ボックス 248"/>
        <xdr:cNvSpPr txBox="1"/>
      </xdr:nvSpPr>
      <xdr:spPr>
        <a:xfrm>
          <a:off x="830795" y="16537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62655</xdr:rowOff>
    </xdr:from>
    <xdr:to>
      <xdr:col>24</xdr:col>
      <xdr:colOff>114300</xdr:colOff>
      <xdr:row>96</xdr:row>
      <xdr:rowOff>164255</xdr:rowOff>
    </xdr:to>
    <xdr:sp macro="" textlink="">
      <xdr:nvSpPr>
        <xdr:cNvPr id="255" name="楕円 254"/>
        <xdr:cNvSpPr/>
      </xdr:nvSpPr>
      <xdr:spPr>
        <a:xfrm>
          <a:off x="4584700" y="16521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41082</xdr:rowOff>
    </xdr:from>
    <xdr:ext cx="599010" cy="259045"/>
    <xdr:sp macro="" textlink="">
      <xdr:nvSpPr>
        <xdr:cNvPr id="256" name="扶助費該当値テキスト"/>
        <xdr:cNvSpPr txBox="1"/>
      </xdr:nvSpPr>
      <xdr:spPr>
        <a:xfrm>
          <a:off x="4686300" y="165002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96628</xdr:rowOff>
    </xdr:from>
    <xdr:to>
      <xdr:col>20</xdr:col>
      <xdr:colOff>38100</xdr:colOff>
      <xdr:row>97</xdr:row>
      <xdr:rowOff>26778</xdr:rowOff>
    </xdr:to>
    <xdr:sp macro="" textlink="">
      <xdr:nvSpPr>
        <xdr:cNvPr id="257" name="楕円 256"/>
        <xdr:cNvSpPr/>
      </xdr:nvSpPr>
      <xdr:spPr>
        <a:xfrm>
          <a:off x="3746500" y="16555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17905</xdr:rowOff>
    </xdr:from>
    <xdr:ext cx="599010" cy="259045"/>
    <xdr:sp macro="" textlink="">
      <xdr:nvSpPr>
        <xdr:cNvPr id="258" name="テキスト ボックス 257"/>
        <xdr:cNvSpPr txBox="1"/>
      </xdr:nvSpPr>
      <xdr:spPr>
        <a:xfrm>
          <a:off x="3497795" y="166485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15182</xdr:rowOff>
    </xdr:from>
    <xdr:to>
      <xdr:col>15</xdr:col>
      <xdr:colOff>101600</xdr:colOff>
      <xdr:row>97</xdr:row>
      <xdr:rowOff>116782</xdr:rowOff>
    </xdr:to>
    <xdr:sp macro="" textlink="">
      <xdr:nvSpPr>
        <xdr:cNvPr id="259" name="楕円 258"/>
        <xdr:cNvSpPr/>
      </xdr:nvSpPr>
      <xdr:spPr>
        <a:xfrm>
          <a:off x="2857500" y="16645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107909</xdr:rowOff>
    </xdr:from>
    <xdr:ext cx="599010" cy="259045"/>
    <xdr:sp macro="" textlink="">
      <xdr:nvSpPr>
        <xdr:cNvPr id="260" name="テキスト ボックス 259"/>
        <xdr:cNvSpPr txBox="1"/>
      </xdr:nvSpPr>
      <xdr:spPr>
        <a:xfrm>
          <a:off x="2608795" y="16738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34592</xdr:rowOff>
    </xdr:from>
    <xdr:to>
      <xdr:col>10</xdr:col>
      <xdr:colOff>165100</xdr:colOff>
      <xdr:row>98</xdr:row>
      <xdr:rowOff>136192</xdr:rowOff>
    </xdr:to>
    <xdr:sp macro="" textlink="">
      <xdr:nvSpPr>
        <xdr:cNvPr id="261" name="楕円 260"/>
        <xdr:cNvSpPr/>
      </xdr:nvSpPr>
      <xdr:spPr>
        <a:xfrm>
          <a:off x="1968500" y="1683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98</xdr:row>
      <xdr:rowOff>127319</xdr:rowOff>
    </xdr:from>
    <xdr:ext cx="599010" cy="259045"/>
    <xdr:sp macro="" textlink="">
      <xdr:nvSpPr>
        <xdr:cNvPr id="262" name="テキスト ボックス 261"/>
        <xdr:cNvSpPr txBox="1"/>
      </xdr:nvSpPr>
      <xdr:spPr>
        <a:xfrm>
          <a:off x="1719795" y="169294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76033</xdr:rowOff>
    </xdr:from>
    <xdr:to>
      <xdr:col>6</xdr:col>
      <xdr:colOff>38100</xdr:colOff>
      <xdr:row>99</xdr:row>
      <xdr:rowOff>6183</xdr:rowOff>
    </xdr:to>
    <xdr:sp macro="" textlink="">
      <xdr:nvSpPr>
        <xdr:cNvPr id="263" name="楕円 262"/>
        <xdr:cNvSpPr/>
      </xdr:nvSpPr>
      <xdr:spPr>
        <a:xfrm>
          <a:off x="1079500" y="16878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168760</xdr:rowOff>
    </xdr:from>
    <xdr:ext cx="599010" cy="259045"/>
    <xdr:sp macro="" textlink="">
      <xdr:nvSpPr>
        <xdr:cNvPr id="264" name="テキスト ボックス 263"/>
        <xdr:cNvSpPr txBox="1"/>
      </xdr:nvSpPr>
      <xdr:spPr>
        <a:xfrm>
          <a:off x="830795" y="169708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5" name="直線コネクタ 274"/>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6" name="テキスト ボックス 275"/>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7" name="直線コネクタ 276"/>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8" name="テキスト ボックス 277"/>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9" name="直線コネクタ 278"/>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0" name="テキスト ボックス 279"/>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1" name="直線コネクタ 280"/>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2" name="テキスト ボックス 281"/>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3" name="直線コネクタ 282"/>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4" name="テキスト ボックス 283"/>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5" name="直線コネクタ 284"/>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6" name="テキスト ボックス 285"/>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8" name="テキスト ボックス 287"/>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34</xdr:row>
      <xdr:rowOff>36242</xdr:rowOff>
    </xdr:from>
    <xdr:to>
      <xdr:col>54</xdr:col>
      <xdr:colOff>189865</xdr:colOff>
      <xdr:row>38</xdr:row>
      <xdr:rowOff>46910</xdr:rowOff>
    </xdr:to>
    <xdr:cxnSp macro="">
      <xdr:nvCxnSpPr>
        <xdr:cNvPr id="290" name="直線コネクタ 289"/>
        <xdr:cNvCxnSpPr/>
      </xdr:nvCxnSpPr>
      <xdr:spPr>
        <a:xfrm flipV="1">
          <a:off x="10475595" y="5865542"/>
          <a:ext cx="1270" cy="6964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50737</xdr:rowOff>
    </xdr:from>
    <xdr:ext cx="534377" cy="259045"/>
    <xdr:sp macro="" textlink="">
      <xdr:nvSpPr>
        <xdr:cNvPr id="291" name="補助費等最小値テキスト"/>
        <xdr:cNvSpPr txBox="1"/>
      </xdr:nvSpPr>
      <xdr:spPr>
        <a:xfrm>
          <a:off x="10528300" y="6565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46910</xdr:rowOff>
    </xdr:from>
    <xdr:to>
      <xdr:col>55</xdr:col>
      <xdr:colOff>88900</xdr:colOff>
      <xdr:row>38</xdr:row>
      <xdr:rowOff>46910</xdr:rowOff>
    </xdr:to>
    <xdr:cxnSp macro="">
      <xdr:nvCxnSpPr>
        <xdr:cNvPr id="292" name="直線コネクタ 291"/>
        <xdr:cNvCxnSpPr/>
      </xdr:nvCxnSpPr>
      <xdr:spPr>
        <a:xfrm>
          <a:off x="10388600" y="6562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154369</xdr:rowOff>
    </xdr:from>
    <xdr:ext cx="534377" cy="259045"/>
    <xdr:sp macro="" textlink="">
      <xdr:nvSpPr>
        <xdr:cNvPr id="293" name="補助費等最大値テキスト"/>
        <xdr:cNvSpPr txBox="1"/>
      </xdr:nvSpPr>
      <xdr:spPr>
        <a:xfrm>
          <a:off x="10528300" y="5640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84,504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36242</xdr:rowOff>
    </xdr:from>
    <xdr:to>
      <xdr:col>55</xdr:col>
      <xdr:colOff>88900</xdr:colOff>
      <xdr:row>34</xdr:row>
      <xdr:rowOff>36242</xdr:rowOff>
    </xdr:to>
    <xdr:cxnSp macro="">
      <xdr:nvCxnSpPr>
        <xdr:cNvPr id="294" name="直線コネクタ 293"/>
        <xdr:cNvCxnSpPr/>
      </xdr:nvCxnSpPr>
      <xdr:spPr>
        <a:xfrm>
          <a:off x="10388600" y="5865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45974</xdr:rowOff>
    </xdr:from>
    <xdr:to>
      <xdr:col>55</xdr:col>
      <xdr:colOff>0</xdr:colOff>
      <xdr:row>38</xdr:row>
      <xdr:rowOff>35752</xdr:rowOff>
    </xdr:to>
    <xdr:cxnSp macro="">
      <xdr:nvCxnSpPr>
        <xdr:cNvPr id="295" name="直線コネクタ 294"/>
        <xdr:cNvCxnSpPr/>
      </xdr:nvCxnSpPr>
      <xdr:spPr>
        <a:xfrm>
          <a:off x="9639300" y="6389624"/>
          <a:ext cx="838200" cy="16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161372</xdr:rowOff>
    </xdr:from>
    <xdr:ext cx="534377" cy="259045"/>
    <xdr:sp macro="" textlink="">
      <xdr:nvSpPr>
        <xdr:cNvPr id="296" name="補助費等平均値テキスト"/>
        <xdr:cNvSpPr txBox="1"/>
      </xdr:nvSpPr>
      <xdr:spPr>
        <a:xfrm>
          <a:off x="10528300" y="61621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138495</xdr:rowOff>
    </xdr:from>
    <xdr:to>
      <xdr:col>55</xdr:col>
      <xdr:colOff>50800</xdr:colOff>
      <xdr:row>37</xdr:row>
      <xdr:rowOff>68645</xdr:rowOff>
    </xdr:to>
    <xdr:sp macro="" textlink="">
      <xdr:nvSpPr>
        <xdr:cNvPr id="297" name="フローチャート: 判断 296"/>
        <xdr:cNvSpPr/>
      </xdr:nvSpPr>
      <xdr:spPr>
        <a:xfrm>
          <a:off x="10426700" y="6310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45974</xdr:rowOff>
    </xdr:from>
    <xdr:to>
      <xdr:col>50</xdr:col>
      <xdr:colOff>114300</xdr:colOff>
      <xdr:row>38</xdr:row>
      <xdr:rowOff>34631</xdr:rowOff>
    </xdr:to>
    <xdr:cxnSp macro="">
      <xdr:nvCxnSpPr>
        <xdr:cNvPr id="298" name="直線コネクタ 297"/>
        <xdr:cNvCxnSpPr/>
      </xdr:nvCxnSpPr>
      <xdr:spPr>
        <a:xfrm flipV="1">
          <a:off x="8750300" y="6389624"/>
          <a:ext cx="889000" cy="160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98686</xdr:rowOff>
    </xdr:from>
    <xdr:to>
      <xdr:col>50</xdr:col>
      <xdr:colOff>165100</xdr:colOff>
      <xdr:row>37</xdr:row>
      <xdr:rowOff>28836</xdr:rowOff>
    </xdr:to>
    <xdr:sp macro="" textlink="">
      <xdr:nvSpPr>
        <xdr:cNvPr id="299" name="フローチャート: 判断 298"/>
        <xdr:cNvSpPr/>
      </xdr:nvSpPr>
      <xdr:spPr>
        <a:xfrm>
          <a:off x="9588500" y="627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45363</xdr:rowOff>
    </xdr:from>
    <xdr:ext cx="534377" cy="259045"/>
    <xdr:sp macro="" textlink="">
      <xdr:nvSpPr>
        <xdr:cNvPr id="300" name="テキスト ボックス 299"/>
        <xdr:cNvSpPr txBox="1"/>
      </xdr:nvSpPr>
      <xdr:spPr>
        <a:xfrm>
          <a:off x="9372111" y="6046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161319</xdr:rowOff>
    </xdr:from>
    <xdr:to>
      <xdr:col>45</xdr:col>
      <xdr:colOff>177800</xdr:colOff>
      <xdr:row>38</xdr:row>
      <xdr:rowOff>34631</xdr:rowOff>
    </xdr:to>
    <xdr:cxnSp macro="">
      <xdr:nvCxnSpPr>
        <xdr:cNvPr id="301" name="直線コネクタ 300"/>
        <xdr:cNvCxnSpPr/>
      </xdr:nvCxnSpPr>
      <xdr:spPr>
        <a:xfrm>
          <a:off x="7861300" y="5476269"/>
          <a:ext cx="889000" cy="1073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137853</xdr:rowOff>
    </xdr:from>
    <xdr:to>
      <xdr:col>46</xdr:col>
      <xdr:colOff>38100</xdr:colOff>
      <xdr:row>37</xdr:row>
      <xdr:rowOff>68003</xdr:rowOff>
    </xdr:to>
    <xdr:sp macro="" textlink="">
      <xdr:nvSpPr>
        <xdr:cNvPr id="302" name="フローチャート: 判断 301"/>
        <xdr:cNvSpPr/>
      </xdr:nvSpPr>
      <xdr:spPr>
        <a:xfrm>
          <a:off x="8699500" y="6310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84530</xdr:rowOff>
    </xdr:from>
    <xdr:ext cx="534377" cy="259045"/>
    <xdr:sp macro="" textlink="">
      <xdr:nvSpPr>
        <xdr:cNvPr id="303" name="テキスト ボックス 302"/>
        <xdr:cNvSpPr txBox="1"/>
      </xdr:nvSpPr>
      <xdr:spPr>
        <a:xfrm>
          <a:off x="8483111" y="6085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161319</xdr:rowOff>
    </xdr:from>
    <xdr:to>
      <xdr:col>41</xdr:col>
      <xdr:colOff>50800</xdr:colOff>
      <xdr:row>38</xdr:row>
      <xdr:rowOff>62738</xdr:rowOff>
    </xdr:to>
    <xdr:cxnSp macro="">
      <xdr:nvCxnSpPr>
        <xdr:cNvPr id="304" name="直線コネクタ 303"/>
        <xdr:cNvCxnSpPr/>
      </xdr:nvCxnSpPr>
      <xdr:spPr>
        <a:xfrm flipV="1">
          <a:off x="6972300" y="5476269"/>
          <a:ext cx="889000" cy="1101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30</xdr:row>
      <xdr:rowOff>81062</xdr:rowOff>
    </xdr:from>
    <xdr:to>
      <xdr:col>41</xdr:col>
      <xdr:colOff>101600</xdr:colOff>
      <xdr:row>31</xdr:row>
      <xdr:rowOff>11212</xdr:rowOff>
    </xdr:to>
    <xdr:sp macro="" textlink="">
      <xdr:nvSpPr>
        <xdr:cNvPr id="305" name="フローチャート: 判断 304"/>
        <xdr:cNvSpPr/>
      </xdr:nvSpPr>
      <xdr:spPr>
        <a:xfrm>
          <a:off x="7810500" y="5224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29</xdr:row>
      <xdr:rowOff>27739</xdr:rowOff>
    </xdr:from>
    <xdr:ext cx="599010" cy="259045"/>
    <xdr:sp macro="" textlink="">
      <xdr:nvSpPr>
        <xdr:cNvPr id="306" name="テキスト ボックス 305"/>
        <xdr:cNvSpPr txBox="1"/>
      </xdr:nvSpPr>
      <xdr:spPr>
        <a:xfrm>
          <a:off x="7561795" y="4999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47948</xdr:rowOff>
    </xdr:from>
    <xdr:to>
      <xdr:col>36</xdr:col>
      <xdr:colOff>165100</xdr:colOff>
      <xdr:row>37</xdr:row>
      <xdr:rowOff>149548</xdr:rowOff>
    </xdr:to>
    <xdr:sp macro="" textlink="">
      <xdr:nvSpPr>
        <xdr:cNvPr id="307" name="フローチャート: 判断 306"/>
        <xdr:cNvSpPr/>
      </xdr:nvSpPr>
      <xdr:spPr>
        <a:xfrm>
          <a:off x="6921500" y="6391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166075</xdr:rowOff>
    </xdr:from>
    <xdr:ext cx="534377" cy="259045"/>
    <xdr:sp macro="" textlink="">
      <xdr:nvSpPr>
        <xdr:cNvPr id="308" name="テキスト ボックス 307"/>
        <xdr:cNvSpPr txBox="1"/>
      </xdr:nvSpPr>
      <xdr:spPr>
        <a:xfrm>
          <a:off x="6705111" y="6166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156402</xdr:rowOff>
    </xdr:from>
    <xdr:to>
      <xdr:col>55</xdr:col>
      <xdr:colOff>50800</xdr:colOff>
      <xdr:row>38</xdr:row>
      <xdr:rowOff>86553</xdr:rowOff>
    </xdr:to>
    <xdr:sp macro="" textlink="">
      <xdr:nvSpPr>
        <xdr:cNvPr id="314" name="楕円 313"/>
        <xdr:cNvSpPr/>
      </xdr:nvSpPr>
      <xdr:spPr>
        <a:xfrm>
          <a:off x="10426700" y="650005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71329</xdr:rowOff>
    </xdr:from>
    <xdr:ext cx="534377" cy="259045"/>
    <xdr:sp macro="" textlink="">
      <xdr:nvSpPr>
        <xdr:cNvPr id="315" name="補助費等該当値テキスト"/>
        <xdr:cNvSpPr txBox="1"/>
      </xdr:nvSpPr>
      <xdr:spPr>
        <a:xfrm>
          <a:off x="10528300" y="6414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166624</xdr:rowOff>
    </xdr:from>
    <xdr:to>
      <xdr:col>50</xdr:col>
      <xdr:colOff>165100</xdr:colOff>
      <xdr:row>37</xdr:row>
      <xdr:rowOff>96774</xdr:rowOff>
    </xdr:to>
    <xdr:sp macro="" textlink="">
      <xdr:nvSpPr>
        <xdr:cNvPr id="316" name="楕円 315"/>
        <xdr:cNvSpPr/>
      </xdr:nvSpPr>
      <xdr:spPr>
        <a:xfrm>
          <a:off x="9588500" y="6338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87901</xdr:rowOff>
    </xdr:from>
    <xdr:ext cx="534377" cy="259045"/>
    <xdr:sp macro="" textlink="">
      <xdr:nvSpPr>
        <xdr:cNvPr id="317" name="テキスト ボックス 316"/>
        <xdr:cNvSpPr txBox="1"/>
      </xdr:nvSpPr>
      <xdr:spPr>
        <a:xfrm>
          <a:off x="9372111" y="6431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155281</xdr:rowOff>
    </xdr:from>
    <xdr:to>
      <xdr:col>46</xdr:col>
      <xdr:colOff>38100</xdr:colOff>
      <xdr:row>38</xdr:row>
      <xdr:rowOff>85431</xdr:rowOff>
    </xdr:to>
    <xdr:sp macro="" textlink="">
      <xdr:nvSpPr>
        <xdr:cNvPr id="318" name="楕円 317"/>
        <xdr:cNvSpPr/>
      </xdr:nvSpPr>
      <xdr:spPr>
        <a:xfrm>
          <a:off x="8699500" y="6498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76558</xdr:rowOff>
    </xdr:from>
    <xdr:ext cx="534377" cy="259045"/>
    <xdr:sp macro="" textlink="">
      <xdr:nvSpPr>
        <xdr:cNvPr id="319" name="テキスト ボックス 318"/>
        <xdr:cNvSpPr txBox="1"/>
      </xdr:nvSpPr>
      <xdr:spPr>
        <a:xfrm>
          <a:off x="8483111" y="6591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31</xdr:row>
      <xdr:rowOff>110519</xdr:rowOff>
    </xdr:from>
    <xdr:to>
      <xdr:col>41</xdr:col>
      <xdr:colOff>101600</xdr:colOff>
      <xdr:row>32</xdr:row>
      <xdr:rowOff>40669</xdr:rowOff>
    </xdr:to>
    <xdr:sp macro="" textlink="">
      <xdr:nvSpPr>
        <xdr:cNvPr id="320" name="楕円 319"/>
        <xdr:cNvSpPr/>
      </xdr:nvSpPr>
      <xdr:spPr>
        <a:xfrm>
          <a:off x="7810500" y="5425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31796</xdr:rowOff>
    </xdr:from>
    <xdr:ext cx="599010" cy="259045"/>
    <xdr:sp macro="" textlink="">
      <xdr:nvSpPr>
        <xdr:cNvPr id="321" name="テキスト ボックス 320"/>
        <xdr:cNvSpPr txBox="1"/>
      </xdr:nvSpPr>
      <xdr:spPr>
        <a:xfrm>
          <a:off x="7561795" y="5518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11938</xdr:rowOff>
    </xdr:from>
    <xdr:to>
      <xdr:col>36</xdr:col>
      <xdr:colOff>165100</xdr:colOff>
      <xdr:row>38</xdr:row>
      <xdr:rowOff>113538</xdr:rowOff>
    </xdr:to>
    <xdr:sp macro="" textlink="">
      <xdr:nvSpPr>
        <xdr:cNvPr id="322" name="楕円 321"/>
        <xdr:cNvSpPr/>
      </xdr:nvSpPr>
      <xdr:spPr>
        <a:xfrm>
          <a:off x="6921500" y="6527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104665</xdr:rowOff>
    </xdr:from>
    <xdr:ext cx="534377" cy="259045"/>
    <xdr:sp macro="" textlink="">
      <xdr:nvSpPr>
        <xdr:cNvPr id="323" name="テキスト ボックス 322"/>
        <xdr:cNvSpPr txBox="1"/>
      </xdr:nvSpPr>
      <xdr:spPr>
        <a:xfrm>
          <a:off x="6705111" y="6619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4" name="テキスト ボックス 333"/>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98878</xdr:rowOff>
    </xdr:from>
    <xdr:to>
      <xdr:col>59</xdr:col>
      <xdr:colOff>50800</xdr:colOff>
      <xdr:row>59</xdr:row>
      <xdr:rowOff>98878</xdr:rowOff>
    </xdr:to>
    <xdr:cxnSp macro="">
      <xdr:nvCxnSpPr>
        <xdr:cNvPr id="335" name="直線コネクタ 334"/>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128105</xdr:rowOff>
    </xdr:from>
    <xdr:ext cx="531299" cy="259045"/>
    <xdr:sp macro="" textlink="">
      <xdr:nvSpPr>
        <xdr:cNvPr id="336" name="テキスト ボックス 335"/>
        <xdr:cNvSpPr txBox="1"/>
      </xdr:nvSpPr>
      <xdr:spPr>
        <a:xfrm>
          <a:off x="6072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7" name="直線コネクタ 336"/>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8" name="テキスト ボックス 337"/>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9" name="直線コネクタ 338"/>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40" name="テキスト ボックス 339"/>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1" name="直線コネクタ 340"/>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2" name="テキスト ボックス 341"/>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3" name="直線コネクタ 342"/>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4" name="テキスト ボックス 343"/>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5" name="直線コネクタ 344"/>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6" name="テキスト ボックス 345"/>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7" name="直線コネクタ 34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8" name="テキスト ボックス 347"/>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9"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75725</xdr:rowOff>
    </xdr:from>
    <xdr:to>
      <xdr:col>54</xdr:col>
      <xdr:colOff>189865</xdr:colOff>
      <xdr:row>59</xdr:row>
      <xdr:rowOff>69814</xdr:rowOff>
    </xdr:to>
    <xdr:cxnSp macro="">
      <xdr:nvCxnSpPr>
        <xdr:cNvPr id="350" name="直線コネクタ 349"/>
        <xdr:cNvCxnSpPr/>
      </xdr:nvCxnSpPr>
      <xdr:spPr>
        <a:xfrm flipV="1">
          <a:off x="10475595" y="8648225"/>
          <a:ext cx="1270" cy="1537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73641</xdr:rowOff>
    </xdr:from>
    <xdr:ext cx="534377" cy="259045"/>
    <xdr:sp macro="" textlink="">
      <xdr:nvSpPr>
        <xdr:cNvPr id="351" name="普通建設事業費最小値テキスト"/>
        <xdr:cNvSpPr txBox="1"/>
      </xdr:nvSpPr>
      <xdr:spPr>
        <a:xfrm>
          <a:off x="10528300" y="10189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69814</xdr:rowOff>
    </xdr:from>
    <xdr:to>
      <xdr:col>55</xdr:col>
      <xdr:colOff>88900</xdr:colOff>
      <xdr:row>59</xdr:row>
      <xdr:rowOff>69814</xdr:rowOff>
    </xdr:to>
    <xdr:cxnSp macro="">
      <xdr:nvCxnSpPr>
        <xdr:cNvPr id="352" name="直線コネクタ 351"/>
        <xdr:cNvCxnSpPr/>
      </xdr:nvCxnSpPr>
      <xdr:spPr>
        <a:xfrm>
          <a:off x="10388600" y="10185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22402</xdr:rowOff>
    </xdr:from>
    <xdr:ext cx="599010" cy="259045"/>
    <xdr:sp macro="" textlink="">
      <xdr:nvSpPr>
        <xdr:cNvPr id="353" name="普通建設事業費最大値テキスト"/>
        <xdr:cNvSpPr txBox="1"/>
      </xdr:nvSpPr>
      <xdr:spPr>
        <a:xfrm>
          <a:off x="10528300" y="8423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75725</xdr:rowOff>
    </xdr:from>
    <xdr:to>
      <xdr:col>55</xdr:col>
      <xdr:colOff>88900</xdr:colOff>
      <xdr:row>50</xdr:row>
      <xdr:rowOff>75725</xdr:rowOff>
    </xdr:to>
    <xdr:cxnSp macro="">
      <xdr:nvCxnSpPr>
        <xdr:cNvPr id="354" name="直線コネクタ 353"/>
        <xdr:cNvCxnSpPr/>
      </xdr:nvCxnSpPr>
      <xdr:spPr>
        <a:xfrm>
          <a:off x="10388600" y="8648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93800</xdr:rowOff>
    </xdr:from>
    <xdr:to>
      <xdr:col>55</xdr:col>
      <xdr:colOff>0</xdr:colOff>
      <xdr:row>58</xdr:row>
      <xdr:rowOff>165597</xdr:rowOff>
    </xdr:to>
    <xdr:cxnSp macro="">
      <xdr:nvCxnSpPr>
        <xdr:cNvPr id="355" name="直線コネクタ 354"/>
        <xdr:cNvCxnSpPr/>
      </xdr:nvCxnSpPr>
      <xdr:spPr>
        <a:xfrm flipV="1">
          <a:off x="9639300" y="9866450"/>
          <a:ext cx="838200" cy="243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121786</xdr:rowOff>
    </xdr:from>
    <xdr:ext cx="534377" cy="259045"/>
    <xdr:sp macro="" textlink="">
      <xdr:nvSpPr>
        <xdr:cNvPr id="356" name="普通建設事業費平均値テキスト"/>
        <xdr:cNvSpPr txBox="1"/>
      </xdr:nvSpPr>
      <xdr:spPr>
        <a:xfrm>
          <a:off x="10528300" y="95515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98909</xdr:rowOff>
    </xdr:from>
    <xdr:to>
      <xdr:col>55</xdr:col>
      <xdr:colOff>50800</xdr:colOff>
      <xdr:row>57</xdr:row>
      <xdr:rowOff>29059</xdr:rowOff>
    </xdr:to>
    <xdr:sp macro="" textlink="">
      <xdr:nvSpPr>
        <xdr:cNvPr id="357" name="フローチャート: 判断 356"/>
        <xdr:cNvSpPr/>
      </xdr:nvSpPr>
      <xdr:spPr>
        <a:xfrm>
          <a:off x="10426700" y="9700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65258</xdr:rowOff>
    </xdr:from>
    <xdr:to>
      <xdr:col>50</xdr:col>
      <xdr:colOff>114300</xdr:colOff>
      <xdr:row>58</xdr:row>
      <xdr:rowOff>165597</xdr:rowOff>
    </xdr:to>
    <xdr:cxnSp macro="">
      <xdr:nvCxnSpPr>
        <xdr:cNvPr id="358" name="直線コネクタ 357"/>
        <xdr:cNvCxnSpPr/>
      </xdr:nvCxnSpPr>
      <xdr:spPr>
        <a:xfrm>
          <a:off x="8750300" y="9837908"/>
          <a:ext cx="889000" cy="271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114274</xdr:rowOff>
    </xdr:from>
    <xdr:to>
      <xdr:col>50</xdr:col>
      <xdr:colOff>165100</xdr:colOff>
      <xdr:row>57</xdr:row>
      <xdr:rowOff>44424</xdr:rowOff>
    </xdr:to>
    <xdr:sp macro="" textlink="">
      <xdr:nvSpPr>
        <xdr:cNvPr id="359" name="フローチャート: 判断 358"/>
        <xdr:cNvSpPr/>
      </xdr:nvSpPr>
      <xdr:spPr>
        <a:xfrm>
          <a:off x="9588500" y="9715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60951</xdr:rowOff>
    </xdr:from>
    <xdr:ext cx="534377" cy="259045"/>
    <xdr:sp macro="" textlink="">
      <xdr:nvSpPr>
        <xdr:cNvPr id="360" name="テキスト ボックス 359"/>
        <xdr:cNvSpPr txBox="1"/>
      </xdr:nvSpPr>
      <xdr:spPr>
        <a:xfrm>
          <a:off x="9372111" y="9490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116350</xdr:rowOff>
    </xdr:from>
    <xdr:to>
      <xdr:col>45</xdr:col>
      <xdr:colOff>177800</xdr:colOff>
      <xdr:row>57</xdr:row>
      <xdr:rowOff>65258</xdr:rowOff>
    </xdr:to>
    <xdr:cxnSp macro="">
      <xdr:nvCxnSpPr>
        <xdr:cNvPr id="361" name="直線コネクタ 360"/>
        <xdr:cNvCxnSpPr/>
      </xdr:nvCxnSpPr>
      <xdr:spPr>
        <a:xfrm>
          <a:off x="7861300" y="9546100"/>
          <a:ext cx="889000" cy="291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103514</xdr:rowOff>
    </xdr:from>
    <xdr:to>
      <xdr:col>46</xdr:col>
      <xdr:colOff>38100</xdr:colOff>
      <xdr:row>57</xdr:row>
      <xdr:rowOff>33664</xdr:rowOff>
    </xdr:to>
    <xdr:sp macro="" textlink="">
      <xdr:nvSpPr>
        <xdr:cNvPr id="362" name="フローチャート: 判断 361"/>
        <xdr:cNvSpPr/>
      </xdr:nvSpPr>
      <xdr:spPr>
        <a:xfrm>
          <a:off x="8699500" y="9704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50191</xdr:rowOff>
    </xdr:from>
    <xdr:ext cx="534377" cy="259045"/>
    <xdr:sp macro="" textlink="">
      <xdr:nvSpPr>
        <xdr:cNvPr id="363" name="テキスト ボックス 362"/>
        <xdr:cNvSpPr txBox="1"/>
      </xdr:nvSpPr>
      <xdr:spPr>
        <a:xfrm>
          <a:off x="8483111" y="9479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116350</xdr:rowOff>
    </xdr:from>
    <xdr:to>
      <xdr:col>41</xdr:col>
      <xdr:colOff>50800</xdr:colOff>
      <xdr:row>58</xdr:row>
      <xdr:rowOff>46545</xdr:rowOff>
    </xdr:to>
    <xdr:cxnSp macro="">
      <xdr:nvCxnSpPr>
        <xdr:cNvPr id="364" name="直線コネクタ 363"/>
        <xdr:cNvCxnSpPr/>
      </xdr:nvCxnSpPr>
      <xdr:spPr>
        <a:xfrm flipV="1">
          <a:off x="6972300" y="9546100"/>
          <a:ext cx="889000" cy="444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36795</xdr:rowOff>
    </xdr:from>
    <xdr:to>
      <xdr:col>41</xdr:col>
      <xdr:colOff>101600</xdr:colOff>
      <xdr:row>56</xdr:row>
      <xdr:rowOff>138395</xdr:rowOff>
    </xdr:to>
    <xdr:sp macro="" textlink="">
      <xdr:nvSpPr>
        <xdr:cNvPr id="365" name="フローチャート: 判断 364"/>
        <xdr:cNvSpPr/>
      </xdr:nvSpPr>
      <xdr:spPr>
        <a:xfrm>
          <a:off x="7810500" y="9637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129522</xdr:rowOff>
    </xdr:from>
    <xdr:ext cx="534377" cy="259045"/>
    <xdr:sp macro="" textlink="">
      <xdr:nvSpPr>
        <xdr:cNvPr id="366" name="テキスト ボックス 365"/>
        <xdr:cNvSpPr txBox="1"/>
      </xdr:nvSpPr>
      <xdr:spPr>
        <a:xfrm>
          <a:off x="7594111" y="9730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42380</xdr:rowOff>
    </xdr:from>
    <xdr:to>
      <xdr:col>36</xdr:col>
      <xdr:colOff>165100</xdr:colOff>
      <xdr:row>56</xdr:row>
      <xdr:rowOff>143980</xdr:rowOff>
    </xdr:to>
    <xdr:sp macro="" textlink="">
      <xdr:nvSpPr>
        <xdr:cNvPr id="367" name="フローチャート: 判断 366"/>
        <xdr:cNvSpPr/>
      </xdr:nvSpPr>
      <xdr:spPr>
        <a:xfrm>
          <a:off x="6921500" y="964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160507</xdr:rowOff>
    </xdr:from>
    <xdr:ext cx="534377" cy="259045"/>
    <xdr:sp macro="" textlink="">
      <xdr:nvSpPr>
        <xdr:cNvPr id="368" name="テキスト ボックス 367"/>
        <xdr:cNvSpPr txBox="1"/>
      </xdr:nvSpPr>
      <xdr:spPr>
        <a:xfrm>
          <a:off x="6705111" y="9418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9" name="テキスト ボックス 36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0" name="テキスト ボックス 36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1" name="テキスト ボックス 37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2" name="テキスト ボックス 37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3" name="テキスト ボックス 37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43000</xdr:rowOff>
    </xdr:from>
    <xdr:to>
      <xdr:col>55</xdr:col>
      <xdr:colOff>50800</xdr:colOff>
      <xdr:row>57</xdr:row>
      <xdr:rowOff>144600</xdr:rowOff>
    </xdr:to>
    <xdr:sp macro="" textlink="">
      <xdr:nvSpPr>
        <xdr:cNvPr id="374" name="楕円 373"/>
        <xdr:cNvSpPr/>
      </xdr:nvSpPr>
      <xdr:spPr>
        <a:xfrm>
          <a:off x="10426700" y="9815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21427</xdr:rowOff>
    </xdr:from>
    <xdr:ext cx="534377" cy="259045"/>
    <xdr:sp macro="" textlink="">
      <xdr:nvSpPr>
        <xdr:cNvPr id="375" name="普通建設事業費該当値テキスト"/>
        <xdr:cNvSpPr txBox="1"/>
      </xdr:nvSpPr>
      <xdr:spPr>
        <a:xfrm>
          <a:off x="10528300" y="9794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114797</xdr:rowOff>
    </xdr:from>
    <xdr:to>
      <xdr:col>50</xdr:col>
      <xdr:colOff>165100</xdr:colOff>
      <xdr:row>59</xdr:row>
      <xdr:rowOff>44947</xdr:rowOff>
    </xdr:to>
    <xdr:sp macro="" textlink="">
      <xdr:nvSpPr>
        <xdr:cNvPr id="376" name="楕円 375"/>
        <xdr:cNvSpPr/>
      </xdr:nvSpPr>
      <xdr:spPr>
        <a:xfrm>
          <a:off x="9588500" y="10058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36074</xdr:rowOff>
    </xdr:from>
    <xdr:ext cx="534377" cy="259045"/>
    <xdr:sp macro="" textlink="">
      <xdr:nvSpPr>
        <xdr:cNvPr id="377" name="テキスト ボックス 376"/>
        <xdr:cNvSpPr txBox="1"/>
      </xdr:nvSpPr>
      <xdr:spPr>
        <a:xfrm>
          <a:off x="9372111" y="10151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14458</xdr:rowOff>
    </xdr:from>
    <xdr:to>
      <xdr:col>46</xdr:col>
      <xdr:colOff>38100</xdr:colOff>
      <xdr:row>57</xdr:row>
      <xdr:rowOff>116058</xdr:rowOff>
    </xdr:to>
    <xdr:sp macro="" textlink="">
      <xdr:nvSpPr>
        <xdr:cNvPr id="378" name="楕円 377"/>
        <xdr:cNvSpPr/>
      </xdr:nvSpPr>
      <xdr:spPr>
        <a:xfrm>
          <a:off x="8699500" y="9787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107185</xdr:rowOff>
    </xdr:from>
    <xdr:ext cx="534377" cy="259045"/>
    <xdr:sp macro="" textlink="">
      <xdr:nvSpPr>
        <xdr:cNvPr id="379" name="テキスト ボックス 378"/>
        <xdr:cNvSpPr txBox="1"/>
      </xdr:nvSpPr>
      <xdr:spPr>
        <a:xfrm>
          <a:off x="8483111" y="9879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65550</xdr:rowOff>
    </xdr:from>
    <xdr:to>
      <xdr:col>41</xdr:col>
      <xdr:colOff>101600</xdr:colOff>
      <xdr:row>55</xdr:row>
      <xdr:rowOff>167150</xdr:rowOff>
    </xdr:to>
    <xdr:sp macro="" textlink="">
      <xdr:nvSpPr>
        <xdr:cNvPr id="380" name="楕円 379"/>
        <xdr:cNvSpPr/>
      </xdr:nvSpPr>
      <xdr:spPr>
        <a:xfrm>
          <a:off x="7810500" y="949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12227</xdr:rowOff>
    </xdr:from>
    <xdr:ext cx="534377" cy="259045"/>
    <xdr:sp macro="" textlink="">
      <xdr:nvSpPr>
        <xdr:cNvPr id="381" name="テキスト ボックス 380"/>
        <xdr:cNvSpPr txBox="1"/>
      </xdr:nvSpPr>
      <xdr:spPr>
        <a:xfrm>
          <a:off x="7594111" y="9270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167195</xdr:rowOff>
    </xdr:from>
    <xdr:to>
      <xdr:col>36</xdr:col>
      <xdr:colOff>165100</xdr:colOff>
      <xdr:row>58</xdr:row>
      <xdr:rowOff>97345</xdr:rowOff>
    </xdr:to>
    <xdr:sp macro="" textlink="">
      <xdr:nvSpPr>
        <xdr:cNvPr id="382" name="楕円 381"/>
        <xdr:cNvSpPr/>
      </xdr:nvSpPr>
      <xdr:spPr>
        <a:xfrm>
          <a:off x="6921500" y="9939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88472</xdr:rowOff>
    </xdr:from>
    <xdr:ext cx="534377" cy="259045"/>
    <xdr:sp macro="" textlink="">
      <xdr:nvSpPr>
        <xdr:cNvPr id="383" name="テキスト ボックス 382"/>
        <xdr:cNvSpPr txBox="1"/>
      </xdr:nvSpPr>
      <xdr:spPr>
        <a:xfrm>
          <a:off x="6705111" y="10032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4" name="正方形/長方形 38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5" name="正方形/長方形 38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6" name="正方形/長方形 38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7" name="正方形/長方形 38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8" name="正方形/長方形 38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9" name="正方形/長方形 38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0" name="正方形/長方形 38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1" name="正方形/長方形 39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2" name="テキスト ボックス 39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3" name="直線コネクタ 39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4" name="直線コネクタ 393"/>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5" name="テキスト ボックス 394"/>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6" name="直線コネクタ 395"/>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7" name="テキスト ボックス 396"/>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8" name="直線コネクタ 397"/>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9" name="テキスト ボックス 398"/>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400" name="直線コネクタ 399"/>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401" name="テキスト ボックス 400"/>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2" name="直線コネクタ 40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3" name="テキスト ボックス 402"/>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4"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62547</xdr:rowOff>
    </xdr:from>
    <xdr:to>
      <xdr:col>54</xdr:col>
      <xdr:colOff>189865</xdr:colOff>
      <xdr:row>78</xdr:row>
      <xdr:rowOff>135060</xdr:rowOff>
    </xdr:to>
    <xdr:cxnSp macro="">
      <xdr:nvCxnSpPr>
        <xdr:cNvPr id="405" name="直線コネクタ 404"/>
        <xdr:cNvCxnSpPr/>
      </xdr:nvCxnSpPr>
      <xdr:spPr>
        <a:xfrm flipV="1">
          <a:off x="10475595" y="12064047"/>
          <a:ext cx="1270" cy="1444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138887</xdr:rowOff>
    </xdr:from>
    <xdr:ext cx="378565" cy="259045"/>
    <xdr:sp macro="" textlink="">
      <xdr:nvSpPr>
        <xdr:cNvPr id="406" name="普通建設事業費 （ うち新規整備　）最小値テキスト"/>
        <xdr:cNvSpPr txBox="1"/>
      </xdr:nvSpPr>
      <xdr:spPr>
        <a:xfrm>
          <a:off x="10528300" y="135119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135060</xdr:rowOff>
    </xdr:from>
    <xdr:to>
      <xdr:col>55</xdr:col>
      <xdr:colOff>88900</xdr:colOff>
      <xdr:row>78</xdr:row>
      <xdr:rowOff>135060</xdr:rowOff>
    </xdr:to>
    <xdr:cxnSp macro="">
      <xdr:nvCxnSpPr>
        <xdr:cNvPr id="407" name="直線コネクタ 406"/>
        <xdr:cNvCxnSpPr/>
      </xdr:nvCxnSpPr>
      <xdr:spPr>
        <a:xfrm>
          <a:off x="10388600" y="13508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9224</xdr:rowOff>
    </xdr:from>
    <xdr:ext cx="534377" cy="259045"/>
    <xdr:sp macro="" textlink="">
      <xdr:nvSpPr>
        <xdr:cNvPr id="408" name="普通建設事業費 （ うち新規整備　）最大値テキスト"/>
        <xdr:cNvSpPr txBox="1"/>
      </xdr:nvSpPr>
      <xdr:spPr>
        <a:xfrm>
          <a:off x="10528300" y="11839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62547</xdr:rowOff>
    </xdr:from>
    <xdr:to>
      <xdr:col>55</xdr:col>
      <xdr:colOff>88900</xdr:colOff>
      <xdr:row>70</xdr:row>
      <xdr:rowOff>62547</xdr:rowOff>
    </xdr:to>
    <xdr:cxnSp macro="">
      <xdr:nvCxnSpPr>
        <xdr:cNvPr id="409" name="直線コネクタ 408"/>
        <xdr:cNvCxnSpPr/>
      </xdr:nvCxnSpPr>
      <xdr:spPr>
        <a:xfrm>
          <a:off x="10388600" y="120640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2220</xdr:rowOff>
    </xdr:from>
    <xdr:to>
      <xdr:col>55</xdr:col>
      <xdr:colOff>0</xdr:colOff>
      <xdr:row>78</xdr:row>
      <xdr:rowOff>60559</xdr:rowOff>
    </xdr:to>
    <xdr:cxnSp macro="">
      <xdr:nvCxnSpPr>
        <xdr:cNvPr id="410" name="直線コネクタ 409"/>
        <xdr:cNvCxnSpPr/>
      </xdr:nvCxnSpPr>
      <xdr:spPr>
        <a:xfrm flipV="1">
          <a:off x="9639300" y="13375320"/>
          <a:ext cx="838200" cy="58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39037</xdr:rowOff>
    </xdr:from>
    <xdr:ext cx="534377" cy="259045"/>
    <xdr:sp macro="" textlink="">
      <xdr:nvSpPr>
        <xdr:cNvPr id="411" name="普通建設事業費 （ うち新規整備　）平均値テキスト"/>
        <xdr:cNvSpPr txBox="1"/>
      </xdr:nvSpPr>
      <xdr:spPr>
        <a:xfrm>
          <a:off x="10528300" y="130692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16160</xdr:rowOff>
    </xdr:from>
    <xdr:to>
      <xdr:col>55</xdr:col>
      <xdr:colOff>50800</xdr:colOff>
      <xdr:row>77</xdr:row>
      <xdr:rowOff>117760</xdr:rowOff>
    </xdr:to>
    <xdr:sp macro="" textlink="">
      <xdr:nvSpPr>
        <xdr:cNvPr id="412" name="フローチャート: 判断 411"/>
        <xdr:cNvSpPr/>
      </xdr:nvSpPr>
      <xdr:spPr>
        <a:xfrm>
          <a:off x="10426700" y="13217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133756</xdr:rowOff>
    </xdr:from>
    <xdr:to>
      <xdr:col>50</xdr:col>
      <xdr:colOff>114300</xdr:colOff>
      <xdr:row>78</xdr:row>
      <xdr:rowOff>60559</xdr:rowOff>
    </xdr:to>
    <xdr:cxnSp macro="">
      <xdr:nvCxnSpPr>
        <xdr:cNvPr id="413" name="直線コネクタ 412"/>
        <xdr:cNvCxnSpPr/>
      </xdr:nvCxnSpPr>
      <xdr:spPr>
        <a:xfrm>
          <a:off x="8750300" y="12992506"/>
          <a:ext cx="889000" cy="441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147490</xdr:rowOff>
    </xdr:from>
    <xdr:to>
      <xdr:col>50</xdr:col>
      <xdr:colOff>165100</xdr:colOff>
      <xdr:row>77</xdr:row>
      <xdr:rowOff>77640</xdr:rowOff>
    </xdr:to>
    <xdr:sp macro="" textlink="">
      <xdr:nvSpPr>
        <xdr:cNvPr id="414" name="フローチャート: 判断 413"/>
        <xdr:cNvSpPr/>
      </xdr:nvSpPr>
      <xdr:spPr>
        <a:xfrm>
          <a:off x="9588500" y="13177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94167</xdr:rowOff>
    </xdr:from>
    <xdr:ext cx="534377" cy="259045"/>
    <xdr:sp macro="" textlink="">
      <xdr:nvSpPr>
        <xdr:cNvPr id="415" name="テキスト ボックス 414"/>
        <xdr:cNvSpPr txBox="1"/>
      </xdr:nvSpPr>
      <xdr:spPr>
        <a:xfrm>
          <a:off x="9372111" y="12952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133756</xdr:rowOff>
    </xdr:from>
    <xdr:to>
      <xdr:col>45</xdr:col>
      <xdr:colOff>177800</xdr:colOff>
      <xdr:row>76</xdr:row>
      <xdr:rowOff>80699</xdr:rowOff>
    </xdr:to>
    <xdr:cxnSp macro="">
      <xdr:nvCxnSpPr>
        <xdr:cNvPr id="416" name="直線コネクタ 415"/>
        <xdr:cNvCxnSpPr/>
      </xdr:nvCxnSpPr>
      <xdr:spPr>
        <a:xfrm flipV="1">
          <a:off x="7861300" y="12992506"/>
          <a:ext cx="889000" cy="118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134117</xdr:rowOff>
    </xdr:from>
    <xdr:to>
      <xdr:col>46</xdr:col>
      <xdr:colOff>38100</xdr:colOff>
      <xdr:row>77</xdr:row>
      <xdr:rowOff>64267</xdr:rowOff>
    </xdr:to>
    <xdr:sp macro="" textlink="">
      <xdr:nvSpPr>
        <xdr:cNvPr id="417" name="フローチャート: 判断 416"/>
        <xdr:cNvSpPr/>
      </xdr:nvSpPr>
      <xdr:spPr>
        <a:xfrm>
          <a:off x="8699500" y="13164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55394</xdr:rowOff>
    </xdr:from>
    <xdr:ext cx="534377" cy="259045"/>
    <xdr:sp macro="" textlink="">
      <xdr:nvSpPr>
        <xdr:cNvPr id="418" name="テキスト ボックス 417"/>
        <xdr:cNvSpPr txBox="1"/>
      </xdr:nvSpPr>
      <xdr:spPr>
        <a:xfrm>
          <a:off x="8483111" y="13257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80699</xdr:rowOff>
    </xdr:from>
    <xdr:to>
      <xdr:col>41</xdr:col>
      <xdr:colOff>50800</xdr:colOff>
      <xdr:row>78</xdr:row>
      <xdr:rowOff>11157</xdr:rowOff>
    </xdr:to>
    <xdr:cxnSp macro="">
      <xdr:nvCxnSpPr>
        <xdr:cNvPr id="419" name="直線コネクタ 418"/>
        <xdr:cNvCxnSpPr/>
      </xdr:nvCxnSpPr>
      <xdr:spPr>
        <a:xfrm flipV="1">
          <a:off x="6972300" y="13110899"/>
          <a:ext cx="889000" cy="273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116241</xdr:rowOff>
    </xdr:from>
    <xdr:to>
      <xdr:col>41</xdr:col>
      <xdr:colOff>101600</xdr:colOff>
      <xdr:row>77</xdr:row>
      <xdr:rowOff>46391</xdr:rowOff>
    </xdr:to>
    <xdr:sp macro="" textlink="">
      <xdr:nvSpPr>
        <xdr:cNvPr id="420" name="フローチャート: 判断 419"/>
        <xdr:cNvSpPr/>
      </xdr:nvSpPr>
      <xdr:spPr>
        <a:xfrm>
          <a:off x="7810500" y="13146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37518</xdr:rowOff>
    </xdr:from>
    <xdr:ext cx="534377" cy="259045"/>
    <xdr:sp macro="" textlink="">
      <xdr:nvSpPr>
        <xdr:cNvPr id="421" name="テキスト ボックス 420"/>
        <xdr:cNvSpPr txBox="1"/>
      </xdr:nvSpPr>
      <xdr:spPr>
        <a:xfrm>
          <a:off x="7594111" y="13239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143033</xdr:rowOff>
    </xdr:from>
    <xdr:to>
      <xdr:col>36</xdr:col>
      <xdr:colOff>165100</xdr:colOff>
      <xdr:row>77</xdr:row>
      <xdr:rowOff>73183</xdr:rowOff>
    </xdr:to>
    <xdr:sp macro="" textlink="">
      <xdr:nvSpPr>
        <xdr:cNvPr id="422" name="フローチャート: 判断 421"/>
        <xdr:cNvSpPr/>
      </xdr:nvSpPr>
      <xdr:spPr>
        <a:xfrm>
          <a:off x="6921500" y="13173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89709</xdr:rowOff>
    </xdr:from>
    <xdr:ext cx="534377" cy="259045"/>
    <xdr:sp macro="" textlink="">
      <xdr:nvSpPr>
        <xdr:cNvPr id="423" name="テキスト ボックス 422"/>
        <xdr:cNvSpPr txBox="1"/>
      </xdr:nvSpPr>
      <xdr:spPr>
        <a:xfrm>
          <a:off x="6705111" y="12948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4" name="テキスト ボックス 423"/>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5" name="テキスト ボックス 424"/>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6" name="テキスト ボックス 425"/>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7" name="テキスト ボックス 426"/>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8" name="テキスト ボックス 427"/>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122870</xdr:rowOff>
    </xdr:from>
    <xdr:to>
      <xdr:col>55</xdr:col>
      <xdr:colOff>50800</xdr:colOff>
      <xdr:row>78</xdr:row>
      <xdr:rowOff>53020</xdr:rowOff>
    </xdr:to>
    <xdr:sp macro="" textlink="">
      <xdr:nvSpPr>
        <xdr:cNvPr id="429" name="楕円 428"/>
        <xdr:cNvSpPr/>
      </xdr:nvSpPr>
      <xdr:spPr>
        <a:xfrm>
          <a:off x="10426700" y="1332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101297</xdr:rowOff>
    </xdr:from>
    <xdr:ext cx="469744" cy="259045"/>
    <xdr:sp macro="" textlink="">
      <xdr:nvSpPr>
        <xdr:cNvPr id="430" name="普通建設事業費 （ うち新規整備　）該当値テキスト"/>
        <xdr:cNvSpPr txBox="1"/>
      </xdr:nvSpPr>
      <xdr:spPr>
        <a:xfrm>
          <a:off x="10528300" y="13302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9759</xdr:rowOff>
    </xdr:from>
    <xdr:to>
      <xdr:col>50</xdr:col>
      <xdr:colOff>165100</xdr:colOff>
      <xdr:row>78</xdr:row>
      <xdr:rowOff>111359</xdr:rowOff>
    </xdr:to>
    <xdr:sp macro="" textlink="">
      <xdr:nvSpPr>
        <xdr:cNvPr id="431" name="楕円 430"/>
        <xdr:cNvSpPr/>
      </xdr:nvSpPr>
      <xdr:spPr>
        <a:xfrm>
          <a:off x="9588500" y="13382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102486</xdr:rowOff>
    </xdr:from>
    <xdr:ext cx="469744" cy="259045"/>
    <xdr:sp macro="" textlink="">
      <xdr:nvSpPr>
        <xdr:cNvPr id="432" name="テキスト ボックス 431"/>
        <xdr:cNvSpPr txBox="1"/>
      </xdr:nvSpPr>
      <xdr:spPr>
        <a:xfrm>
          <a:off x="9404428" y="13475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82956</xdr:rowOff>
    </xdr:from>
    <xdr:to>
      <xdr:col>46</xdr:col>
      <xdr:colOff>38100</xdr:colOff>
      <xdr:row>76</xdr:row>
      <xdr:rowOff>13106</xdr:rowOff>
    </xdr:to>
    <xdr:sp macro="" textlink="">
      <xdr:nvSpPr>
        <xdr:cNvPr id="433" name="楕円 432"/>
        <xdr:cNvSpPr/>
      </xdr:nvSpPr>
      <xdr:spPr>
        <a:xfrm>
          <a:off x="8699500" y="12941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29633</xdr:rowOff>
    </xdr:from>
    <xdr:ext cx="534377" cy="259045"/>
    <xdr:sp macro="" textlink="">
      <xdr:nvSpPr>
        <xdr:cNvPr id="434" name="テキスト ボックス 433"/>
        <xdr:cNvSpPr txBox="1"/>
      </xdr:nvSpPr>
      <xdr:spPr>
        <a:xfrm>
          <a:off x="8483111" y="12716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29899</xdr:rowOff>
    </xdr:from>
    <xdr:to>
      <xdr:col>41</xdr:col>
      <xdr:colOff>101600</xdr:colOff>
      <xdr:row>76</xdr:row>
      <xdr:rowOff>131499</xdr:rowOff>
    </xdr:to>
    <xdr:sp macro="" textlink="">
      <xdr:nvSpPr>
        <xdr:cNvPr id="435" name="楕円 434"/>
        <xdr:cNvSpPr/>
      </xdr:nvSpPr>
      <xdr:spPr>
        <a:xfrm>
          <a:off x="7810500" y="13060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148025</xdr:rowOff>
    </xdr:from>
    <xdr:ext cx="534377" cy="259045"/>
    <xdr:sp macro="" textlink="">
      <xdr:nvSpPr>
        <xdr:cNvPr id="436" name="テキスト ボックス 435"/>
        <xdr:cNvSpPr txBox="1"/>
      </xdr:nvSpPr>
      <xdr:spPr>
        <a:xfrm>
          <a:off x="7594111" y="12835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131807</xdr:rowOff>
    </xdr:from>
    <xdr:to>
      <xdr:col>36</xdr:col>
      <xdr:colOff>165100</xdr:colOff>
      <xdr:row>78</xdr:row>
      <xdr:rowOff>61957</xdr:rowOff>
    </xdr:to>
    <xdr:sp macro="" textlink="">
      <xdr:nvSpPr>
        <xdr:cNvPr id="437" name="楕円 436"/>
        <xdr:cNvSpPr/>
      </xdr:nvSpPr>
      <xdr:spPr>
        <a:xfrm>
          <a:off x="6921500" y="13333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53084</xdr:rowOff>
    </xdr:from>
    <xdr:ext cx="469744" cy="259045"/>
    <xdr:sp macro="" textlink="">
      <xdr:nvSpPr>
        <xdr:cNvPr id="438" name="テキスト ボックス 437"/>
        <xdr:cNvSpPr txBox="1"/>
      </xdr:nvSpPr>
      <xdr:spPr>
        <a:xfrm>
          <a:off x="6737428" y="13426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9" name="正方形/長方形 43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0" name="正方形/長方形 439"/>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1" name="正方形/長方形 440"/>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2" name="正方形/長方形 441"/>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3" name="正方形/長方形 442"/>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4" name="正方形/長方形 443"/>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5" name="正方形/長方形 444"/>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6" name="正方形/長方形 445"/>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7" name="テキスト ボックス 446"/>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8" name="直線コネクタ 447"/>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9" name="直線コネクタ 448"/>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0" name="テキスト ボックス 449"/>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1" name="直線コネクタ 450"/>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2" name="テキスト ボックス 451"/>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3" name="直線コネクタ 452"/>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4" name="テキスト ボックス 453"/>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5" name="直線コネクタ 454"/>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6" name="テキスト ボックス 455"/>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7" name="直線コネクタ 456"/>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58" name="テキスト ボックス 457"/>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0" name="テキスト ボックス 459"/>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123050</xdr:rowOff>
    </xdr:from>
    <xdr:to>
      <xdr:col>54</xdr:col>
      <xdr:colOff>189865</xdr:colOff>
      <xdr:row>98</xdr:row>
      <xdr:rowOff>42450</xdr:rowOff>
    </xdr:to>
    <xdr:cxnSp macro="">
      <xdr:nvCxnSpPr>
        <xdr:cNvPr id="462" name="直線コネクタ 461"/>
        <xdr:cNvCxnSpPr/>
      </xdr:nvCxnSpPr>
      <xdr:spPr>
        <a:xfrm flipV="1">
          <a:off x="10475595" y="15725000"/>
          <a:ext cx="1270" cy="1119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46277</xdr:rowOff>
    </xdr:from>
    <xdr:ext cx="469744" cy="259045"/>
    <xdr:sp macro="" textlink="">
      <xdr:nvSpPr>
        <xdr:cNvPr id="463" name="普通建設事業費 （ うち更新整備　）最小値テキスト"/>
        <xdr:cNvSpPr txBox="1"/>
      </xdr:nvSpPr>
      <xdr:spPr>
        <a:xfrm>
          <a:off x="10528300" y="16848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42450</xdr:rowOff>
    </xdr:from>
    <xdr:to>
      <xdr:col>55</xdr:col>
      <xdr:colOff>88900</xdr:colOff>
      <xdr:row>98</xdr:row>
      <xdr:rowOff>42450</xdr:rowOff>
    </xdr:to>
    <xdr:cxnSp macro="">
      <xdr:nvCxnSpPr>
        <xdr:cNvPr id="464" name="直線コネクタ 463"/>
        <xdr:cNvCxnSpPr/>
      </xdr:nvCxnSpPr>
      <xdr:spPr>
        <a:xfrm>
          <a:off x="10388600" y="16844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69727</xdr:rowOff>
    </xdr:from>
    <xdr:ext cx="534377" cy="259045"/>
    <xdr:sp macro="" textlink="">
      <xdr:nvSpPr>
        <xdr:cNvPr id="465" name="普通建設事業費 （ うち更新整備　）最大値テキスト"/>
        <xdr:cNvSpPr txBox="1"/>
      </xdr:nvSpPr>
      <xdr:spPr>
        <a:xfrm>
          <a:off x="10528300" y="15500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123050</xdr:rowOff>
    </xdr:from>
    <xdr:to>
      <xdr:col>55</xdr:col>
      <xdr:colOff>88900</xdr:colOff>
      <xdr:row>91</xdr:row>
      <xdr:rowOff>123050</xdr:rowOff>
    </xdr:to>
    <xdr:cxnSp macro="">
      <xdr:nvCxnSpPr>
        <xdr:cNvPr id="466" name="直線コネクタ 465"/>
        <xdr:cNvCxnSpPr/>
      </xdr:nvCxnSpPr>
      <xdr:spPr>
        <a:xfrm>
          <a:off x="10388600" y="157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52794</xdr:rowOff>
    </xdr:from>
    <xdr:to>
      <xdr:col>55</xdr:col>
      <xdr:colOff>0</xdr:colOff>
      <xdr:row>97</xdr:row>
      <xdr:rowOff>48794</xdr:rowOff>
    </xdr:to>
    <xdr:cxnSp macro="">
      <xdr:nvCxnSpPr>
        <xdr:cNvPr id="467" name="直線コネクタ 466"/>
        <xdr:cNvCxnSpPr/>
      </xdr:nvCxnSpPr>
      <xdr:spPr>
        <a:xfrm flipV="1">
          <a:off x="9639300" y="16511994"/>
          <a:ext cx="838200" cy="167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155306</xdr:rowOff>
    </xdr:from>
    <xdr:ext cx="534377" cy="259045"/>
    <xdr:sp macro="" textlink="">
      <xdr:nvSpPr>
        <xdr:cNvPr id="468" name="普通建設事業費 （ うち更新整備　）平均値テキスト"/>
        <xdr:cNvSpPr txBox="1"/>
      </xdr:nvSpPr>
      <xdr:spPr>
        <a:xfrm>
          <a:off x="10528300" y="162716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132429</xdr:rowOff>
    </xdr:from>
    <xdr:to>
      <xdr:col>55</xdr:col>
      <xdr:colOff>50800</xdr:colOff>
      <xdr:row>96</xdr:row>
      <xdr:rowOff>62579</xdr:rowOff>
    </xdr:to>
    <xdr:sp macro="" textlink="">
      <xdr:nvSpPr>
        <xdr:cNvPr id="469" name="フローチャート: 判断 468"/>
        <xdr:cNvSpPr/>
      </xdr:nvSpPr>
      <xdr:spPr>
        <a:xfrm>
          <a:off x="10426700" y="16420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48794</xdr:rowOff>
    </xdr:from>
    <xdr:to>
      <xdr:col>50</xdr:col>
      <xdr:colOff>114300</xdr:colOff>
      <xdr:row>97</xdr:row>
      <xdr:rowOff>105981</xdr:rowOff>
    </xdr:to>
    <xdr:cxnSp macro="">
      <xdr:nvCxnSpPr>
        <xdr:cNvPr id="470" name="直線コネクタ 469"/>
        <xdr:cNvCxnSpPr/>
      </xdr:nvCxnSpPr>
      <xdr:spPr>
        <a:xfrm flipV="1">
          <a:off x="8750300" y="16679444"/>
          <a:ext cx="889000" cy="57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4451</xdr:rowOff>
    </xdr:from>
    <xdr:to>
      <xdr:col>50</xdr:col>
      <xdr:colOff>165100</xdr:colOff>
      <xdr:row>96</xdr:row>
      <xdr:rowOff>106051</xdr:rowOff>
    </xdr:to>
    <xdr:sp macro="" textlink="">
      <xdr:nvSpPr>
        <xdr:cNvPr id="471" name="フローチャート: 判断 470"/>
        <xdr:cNvSpPr/>
      </xdr:nvSpPr>
      <xdr:spPr>
        <a:xfrm>
          <a:off x="9588500" y="16463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122578</xdr:rowOff>
    </xdr:from>
    <xdr:ext cx="534377" cy="259045"/>
    <xdr:sp macro="" textlink="">
      <xdr:nvSpPr>
        <xdr:cNvPr id="472" name="テキスト ボックス 471"/>
        <xdr:cNvSpPr txBox="1"/>
      </xdr:nvSpPr>
      <xdr:spPr>
        <a:xfrm>
          <a:off x="9372111" y="16238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158522</xdr:rowOff>
    </xdr:from>
    <xdr:to>
      <xdr:col>45</xdr:col>
      <xdr:colOff>177800</xdr:colOff>
      <xdr:row>97</xdr:row>
      <xdr:rowOff>105981</xdr:rowOff>
    </xdr:to>
    <xdr:cxnSp macro="">
      <xdr:nvCxnSpPr>
        <xdr:cNvPr id="473" name="直線コネクタ 472"/>
        <xdr:cNvCxnSpPr/>
      </xdr:nvCxnSpPr>
      <xdr:spPr>
        <a:xfrm>
          <a:off x="7861300" y="16446272"/>
          <a:ext cx="889000" cy="290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18835</xdr:rowOff>
    </xdr:from>
    <xdr:to>
      <xdr:col>46</xdr:col>
      <xdr:colOff>38100</xdr:colOff>
      <xdr:row>96</xdr:row>
      <xdr:rowOff>120435</xdr:rowOff>
    </xdr:to>
    <xdr:sp macro="" textlink="">
      <xdr:nvSpPr>
        <xdr:cNvPr id="474" name="フローチャート: 判断 473"/>
        <xdr:cNvSpPr/>
      </xdr:nvSpPr>
      <xdr:spPr>
        <a:xfrm>
          <a:off x="8699500" y="16478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136962</xdr:rowOff>
    </xdr:from>
    <xdr:ext cx="534377" cy="259045"/>
    <xdr:sp macro="" textlink="">
      <xdr:nvSpPr>
        <xdr:cNvPr id="475" name="テキスト ボックス 474"/>
        <xdr:cNvSpPr txBox="1"/>
      </xdr:nvSpPr>
      <xdr:spPr>
        <a:xfrm>
          <a:off x="8483111" y="16253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158522</xdr:rowOff>
    </xdr:from>
    <xdr:to>
      <xdr:col>41</xdr:col>
      <xdr:colOff>50800</xdr:colOff>
      <xdr:row>96</xdr:row>
      <xdr:rowOff>83045</xdr:rowOff>
    </xdr:to>
    <xdr:cxnSp macro="">
      <xdr:nvCxnSpPr>
        <xdr:cNvPr id="476" name="直線コネクタ 475"/>
        <xdr:cNvCxnSpPr/>
      </xdr:nvCxnSpPr>
      <xdr:spPr>
        <a:xfrm flipV="1">
          <a:off x="6972300" y="16446272"/>
          <a:ext cx="889000" cy="95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153708</xdr:rowOff>
    </xdr:from>
    <xdr:to>
      <xdr:col>41</xdr:col>
      <xdr:colOff>101600</xdr:colOff>
      <xdr:row>96</xdr:row>
      <xdr:rowOff>83858</xdr:rowOff>
    </xdr:to>
    <xdr:sp macro="" textlink="">
      <xdr:nvSpPr>
        <xdr:cNvPr id="477" name="フローチャート: 判断 476"/>
        <xdr:cNvSpPr/>
      </xdr:nvSpPr>
      <xdr:spPr>
        <a:xfrm>
          <a:off x="7810500" y="16441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74985</xdr:rowOff>
    </xdr:from>
    <xdr:ext cx="534377" cy="259045"/>
    <xdr:sp macro="" textlink="">
      <xdr:nvSpPr>
        <xdr:cNvPr id="478" name="テキスト ボックス 477"/>
        <xdr:cNvSpPr txBox="1"/>
      </xdr:nvSpPr>
      <xdr:spPr>
        <a:xfrm>
          <a:off x="7594111" y="16534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136125</xdr:rowOff>
    </xdr:from>
    <xdr:to>
      <xdr:col>36</xdr:col>
      <xdr:colOff>165100</xdr:colOff>
      <xdr:row>96</xdr:row>
      <xdr:rowOff>66275</xdr:rowOff>
    </xdr:to>
    <xdr:sp macro="" textlink="">
      <xdr:nvSpPr>
        <xdr:cNvPr id="479" name="フローチャート: 判断 478"/>
        <xdr:cNvSpPr/>
      </xdr:nvSpPr>
      <xdr:spPr>
        <a:xfrm>
          <a:off x="6921500" y="1642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82802</xdr:rowOff>
    </xdr:from>
    <xdr:ext cx="534377" cy="259045"/>
    <xdr:sp macro="" textlink="">
      <xdr:nvSpPr>
        <xdr:cNvPr id="480" name="テキスト ボックス 479"/>
        <xdr:cNvSpPr txBox="1"/>
      </xdr:nvSpPr>
      <xdr:spPr>
        <a:xfrm>
          <a:off x="6705111" y="16199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1994</xdr:rowOff>
    </xdr:from>
    <xdr:to>
      <xdr:col>55</xdr:col>
      <xdr:colOff>50800</xdr:colOff>
      <xdr:row>96</xdr:row>
      <xdr:rowOff>103594</xdr:rowOff>
    </xdr:to>
    <xdr:sp macro="" textlink="">
      <xdr:nvSpPr>
        <xdr:cNvPr id="486" name="楕円 485"/>
        <xdr:cNvSpPr/>
      </xdr:nvSpPr>
      <xdr:spPr>
        <a:xfrm>
          <a:off x="10426700" y="16461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151871</xdr:rowOff>
    </xdr:from>
    <xdr:ext cx="534377" cy="259045"/>
    <xdr:sp macro="" textlink="">
      <xdr:nvSpPr>
        <xdr:cNvPr id="487" name="普通建設事業費 （ うち更新整備　）該当値テキスト"/>
        <xdr:cNvSpPr txBox="1"/>
      </xdr:nvSpPr>
      <xdr:spPr>
        <a:xfrm>
          <a:off x="10528300" y="16439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169444</xdr:rowOff>
    </xdr:from>
    <xdr:to>
      <xdr:col>50</xdr:col>
      <xdr:colOff>165100</xdr:colOff>
      <xdr:row>97</xdr:row>
      <xdr:rowOff>99594</xdr:rowOff>
    </xdr:to>
    <xdr:sp macro="" textlink="">
      <xdr:nvSpPr>
        <xdr:cNvPr id="488" name="楕円 487"/>
        <xdr:cNvSpPr/>
      </xdr:nvSpPr>
      <xdr:spPr>
        <a:xfrm>
          <a:off x="9588500" y="16628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90721</xdr:rowOff>
    </xdr:from>
    <xdr:ext cx="534377" cy="259045"/>
    <xdr:sp macro="" textlink="">
      <xdr:nvSpPr>
        <xdr:cNvPr id="489" name="テキスト ボックス 488"/>
        <xdr:cNvSpPr txBox="1"/>
      </xdr:nvSpPr>
      <xdr:spPr>
        <a:xfrm>
          <a:off x="9372111" y="16721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55181</xdr:rowOff>
    </xdr:from>
    <xdr:to>
      <xdr:col>46</xdr:col>
      <xdr:colOff>38100</xdr:colOff>
      <xdr:row>97</xdr:row>
      <xdr:rowOff>156781</xdr:rowOff>
    </xdr:to>
    <xdr:sp macro="" textlink="">
      <xdr:nvSpPr>
        <xdr:cNvPr id="490" name="楕円 489"/>
        <xdr:cNvSpPr/>
      </xdr:nvSpPr>
      <xdr:spPr>
        <a:xfrm>
          <a:off x="8699500" y="16685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147908</xdr:rowOff>
    </xdr:from>
    <xdr:ext cx="534377" cy="259045"/>
    <xdr:sp macro="" textlink="">
      <xdr:nvSpPr>
        <xdr:cNvPr id="491" name="テキスト ボックス 490"/>
        <xdr:cNvSpPr txBox="1"/>
      </xdr:nvSpPr>
      <xdr:spPr>
        <a:xfrm>
          <a:off x="8483111" y="16778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107722</xdr:rowOff>
    </xdr:from>
    <xdr:to>
      <xdr:col>41</xdr:col>
      <xdr:colOff>101600</xdr:colOff>
      <xdr:row>96</xdr:row>
      <xdr:rowOff>37872</xdr:rowOff>
    </xdr:to>
    <xdr:sp macro="" textlink="">
      <xdr:nvSpPr>
        <xdr:cNvPr id="492" name="楕円 491"/>
        <xdr:cNvSpPr/>
      </xdr:nvSpPr>
      <xdr:spPr>
        <a:xfrm>
          <a:off x="7810500" y="16395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54399</xdr:rowOff>
    </xdr:from>
    <xdr:ext cx="534377" cy="259045"/>
    <xdr:sp macro="" textlink="">
      <xdr:nvSpPr>
        <xdr:cNvPr id="493" name="テキスト ボックス 492"/>
        <xdr:cNvSpPr txBox="1"/>
      </xdr:nvSpPr>
      <xdr:spPr>
        <a:xfrm>
          <a:off x="7594111" y="16170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32245</xdr:rowOff>
    </xdr:from>
    <xdr:to>
      <xdr:col>36</xdr:col>
      <xdr:colOff>165100</xdr:colOff>
      <xdr:row>96</xdr:row>
      <xdr:rowOff>133845</xdr:rowOff>
    </xdr:to>
    <xdr:sp macro="" textlink="">
      <xdr:nvSpPr>
        <xdr:cNvPr id="494" name="楕円 493"/>
        <xdr:cNvSpPr/>
      </xdr:nvSpPr>
      <xdr:spPr>
        <a:xfrm>
          <a:off x="6921500" y="1649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124972</xdr:rowOff>
    </xdr:from>
    <xdr:ext cx="534377" cy="259045"/>
    <xdr:sp macro="" textlink="">
      <xdr:nvSpPr>
        <xdr:cNvPr id="495" name="テキスト ボックス 494"/>
        <xdr:cNvSpPr txBox="1"/>
      </xdr:nvSpPr>
      <xdr:spPr>
        <a:xfrm>
          <a:off x="6705111" y="16584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6" name="直線コネクタ 505"/>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7" name="テキスト ボックス 506"/>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8" name="直線コネクタ 507"/>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35577</xdr:rowOff>
    </xdr:from>
    <xdr:ext cx="467179" cy="259045"/>
    <xdr:sp macro="" textlink="">
      <xdr:nvSpPr>
        <xdr:cNvPr id="509" name="テキスト ボックス 508"/>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0" name="直線コネクタ 509"/>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1" name="テキスト ボックス 510"/>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2" name="直線コネクタ 511"/>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3" name="テキスト ボックス 512"/>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4" name="直線コネクタ 513"/>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5" name="テキスト ボックス 514"/>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7" name="テキスト ボックス 516"/>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129337</xdr:rowOff>
    </xdr:from>
    <xdr:to>
      <xdr:col>85</xdr:col>
      <xdr:colOff>126364</xdr:colOff>
      <xdr:row>39</xdr:row>
      <xdr:rowOff>44450</xdr:rowOff>
    </xdr:to>
    <xdr:cxnSp macro="">
      <xdr:nvCxnSpPr>
        <xdr:cNvPr id="519" name="直線コネクタ 518"/>
        <xdr:cNvCxnSpPr/>
      </xdr:nvCxnSpPr>
      <xdr:spPr>
        <a:xfrm flipV="1">
          <a:off x="16317595" y="5444287"/>
          <a:ext cx="1269" cy="12867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20"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1" name="直線コネクタ 520"/>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76014</xdr:rowOff>
    </xdr:from>
    <xdr:ext cx="534377" cy="259045"/>
    <xdr:sp macro="" textlink="">
      <xdr:nvSpPr>
        <xdr:cNvPr id="522" name="災害復旧事業費最大値テキスト"/>
        <xdr:cNvSpPr txBox="1"/>
      </xdr:nvSpPr>
      <xdr:spPr>
        <a:xfrm>
          <a:off x="16370300" y="5219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129337</xdr:rowOff>
    </xdr:from>
    <xdr:to>
      <xdr:col>86</xdr:col>
      <xdr:colOff>25400</xdr:colOff>
      <xdr:row>31</xdr:row>
      <xdr:rowOff>129337</xdr:rowOff>
    </xdr:to>
    <xdr:cxnSp macro="">
      <xdr:nvCxnSpPr>
        <xdr:cNvPr id="523" name="直線コネクタ 522"/>
        <xdr:cNvCxnSpPr/>
      </xdr:nvCxnSpPr>
      <xdr:spPr>
        <a:xfrm>
          <a:off x="16230600" y="5444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30429</xdr:rowOff>
    </xdr:from>
    <xdr:to>
      <xdr:col>85</xdr:col>
      <xdr:colOff>127000</xdr:colOff>
      <xdr:row>39</xdr:row>
      <xdr:rowOff>43155</xdr:rowOff>
    </xdr:to>
    <xdr:cxnSp macro="">
      <xdr:nvCxnSpPr>
        <xdr:cNvPr id="524" name="直線コネクタ 523"/>
        <xdr:cNvCxnSpPr/>
      </xdr:nvCxnSpPr>
      <xdr:spPr>
        <a:xfrm flipV="1">
          <a:off x="15481300" y="6716979"/>
          <a:ext cx="838200" cy="12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103700</xdr:rowOff>
    </xdr:from>
    <xdr:ext cx="469744" cy="259045"/>
    <xdr:sp macro="" textlink="">
      <xdr:nvSpPr>
        <xdr:cNvPr id="525" name="災害復旧事業費平均値テキスト"/>
        <xdr:cNvSpPr txBox="1"/>
      </xdr:nvSpPr>
      <xdr:spPr>
        <a:xfrm>
          <a:off x="16370300" y="64473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80823</xdr:rowOff>
    </xdr:from>
    <xdr:to>
      <xdr:col>85</xdr:col>
      <xdr:colOff>177800</xdr:colOff>
      <xdr:row>39</xdr:row>
      <xdr:rowOff>10973</xdr:rowOff>
    </xdr:to>
    <xdr:sp macro="" textlink="">
      <xdr:nvSpPr>
        <xdr:cNvPr id="526" name="フローチャート: 判断 525"/>
        <xdr:cNvSpPr/>
      </xdr:nvSpPr>
      <xdr:spPr>
        <a:xfrm>
          <a:off x="16268700" y="6595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43002</xdr:rowOff>
    </xdr:from>
    <xdr:to>
      <xdr:col>81</xdr:col>
      <xdr:colOff>50800</xdr:colOff>
      <xdr:row>39</xdr:row>
      <xdr:rowOff>43155</xdr:rowOff>
    </xdr:to>
    <xdr:cxnSp macro="">
      <xdr:nvCxnSpPr>
        <xdr:cNvPr id="527" name="直線コネクタ 526"/>
        <xdr:cNvCxnSpPr/>
      </xdr:nvCxnSpPr>
      <xdr:spPr>
        <a:xfrm>
          <a:off x="14592300" y="6729552"/>
          <a:ext cx="889000" cy="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106273</xdr:rowOff>
    </xdr:from>
    <xdr:to>
      <xdr:col>81</xdr:col>
      <xdr:colOff>101600</xdr:colOff>
      <xdr:row>39</xdr:row>
      <xdr:rowOff>36423</xdr:rowOff>
    </xdr:to>
    <xdr:sp macro="" textlink="">
      <xdr:nvSpPr>
        <xdr:cNvPr id="528" name="フローチャート: 判断 527"/>
        <xdr:cNvSpPr/>
      </xdr:nvSpPr>
      <xdr:spPr>
        <a:xfrm>
          <a:off x="15430500" y="6621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37</xdr:row>
      <xdr:rowOff>52951</xdr:rowOff>
    </xdr:from>
    <xdr:ext cx="378565" cy="259045"/>
    <xdr:sp macro="" textlink="">
      <xdr:nvSpPr>
        <xdr:cNvPr id="529" name="テキスト ボックス 528"/>
        <xdr:cNvSpPr txBox="1"/>
      </xdr:nvSpPr>
      <xdr:spPr>
        <a:xfrm>
          <a:off x="15292017" y="63966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41021</xdr:rowOff>
    </xdr:from>
    <xdr:to>
      <xdr:col>76</xdr:col>
      <xdr:colOff>114300</xdr:colOff>
      <xdr:row>39</xdr:row>
      <xdr:rowOff>43002</xdr:rowOff>
    </xdr:to>
    <xdr:cxnSp macro="">
      <xdr:nvCxnSpPr>
        <xdr:cNvPr id="530" name="直線コネクタ 529"/>
        <xdr:cNvCxnSpPr/>
      </xdr:nvCxnSpPr>
      <xdr:spPr>
        <a:xfrm>
          <a:off x="13703300" y="6727571"/>
          <a:ext cx="889000" cy="1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62535</xdr:rowOff>
    </xdr:from>
    <xdr:to>
      <xdr:col>76</xdr:col>
      <xdr:colOff>165100</xdr:colOff>
      <xdr:row>38</xdr:row>
      <xdr:rowOff>164135</xdr:rowOff>
    </xdr:to>
    <xdr:sp macro="" textlink="">
      <xdr:nvSpPr>
        <xdr:cNvPr id="531" name="フローチャート: 判断 530"/>
        <xdr:cNvSpPr/>
      </xdr:nvSpPr>
      <xdr:spPr>
        <a:xfrm>
          <a:off x="14541500" y="65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9212</xdr:rowOff>
    </xdr:from>
    <xdr:ext cx="469744" cy="259045"/>
    <xdr:sp macro="" textlink="">
      <xdr:nvSpPr>
        <xdr:cNvPr id="532" name="テキスト ボックス 531"/>
        <xdr:cNvSpPr txBox="1"/>
      </xdr:nvSpPr>
      <xdr:spPr>
        <a:xfrm>
          <a:off x="14357428" y="6352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41021</xdr:rowOff>
    </xdr:from>
    <xdr:to>
      <xdr:col>71</xdr:col>
      <xdr:colOff>177800</xdr:colOff>
      <xdr:row>39</xdr:row>
      <xdr:rowOff>42621</xdr:rowOff>
    </xdr:to>
    <xdr:cxnSp macro="">
      <xdr:nvCxnSpPr>
        <xdr:cNvPr id="533" name="直線コネクタ 532"/>
        <xdr:cNvCxnSpPr/>
      </xdr:nvCxnSpPr>
      <xdr:spPr>
        <a:xfrm flipV="1">
          <a:off x="12814300" y="6727571"/>
          <a:ext cx="889000" cy="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108102</xdr:rowOff>
    </xdr:from>
    <xdr:to>
      <xdr:col>72</xdr:col>
      <xdr:colOff>38100</xdr:colOff>
      <xdr:row>38</xdr:row>
      <xdr:rowOff>38252</xdr:rowOff>
    </xdr:to>
    <xdr:sp macro="" textlink="">
      <xdr:nvSpPr>
        <xdr:cNvPr id="534" name="フローチャート: 判断 533"/>
        <xdr:cNvSpPr/>
      </xdr:nvSpPr>
      <xdr:spPr>
        <a:xfrm>
          <a:off x="13652500" y="6451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54779</xdr:rowOff>
    </xdr:from>
    <xdr:ext cx="469744" cy="259045"/>
    <xdr:sp macro="" textlink="">
      <xdr:nvSpPr>
        <xdr:cNvPr id="535" name="テキスト ボックス 534"/>
        <xdr:cNvSpPr txBox="1"/>
      </xdr:nvSpPr>
      <xdr:spPr>
        <a:xfrm>
          <a:off x="13468428" y="6226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140030</xdr:rowOff>
    </xdr:from>
    <xdr:to>
      <xdr:col>67</xdr:col>
      <xdr:colOff>101600</xdr:colOff>
      <xdr:row>38</xdr:row>
      <xdr:rowOff>70180</xdr:rowOff>
    </xdr:to>
    <xdr:sp macro="" textlink="">
      <xdr:nvSpPr>
        <xdr:cNvPr id="536" name="フローチャート: 判断 535"/>
        <xdr:cNvSpPr/>
      </xdr:nvSpPr>
      <xdr:spPr>
        <a:xfrm>
          <a:off x="12763500" y="648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86707</xdr:rowOff>
    </xdr:from>
    <xdr:ext cx="469744" cy="259045"/>
    <xdr:sp macro="" textlink="">
      <xdr:nvSpPr>
        <xdr:cNvPr id="537" name="テキスト ボックス 536"/>
        <xdr:cNvSpPr txBox="1"/>
      </xdr:nvSpPr>
      <xdr:spPr>
        <a:xfrm>
          <a:off x="12579428" y="6258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151079</xdr:rowOff>
    </xdr:from>
    <xdr:to>
      <xdr:col>85</xdr:col>
      <xdr:colOff>177800</xdr:colOff>
      <xdr:row>39</xdr:row>
      <xdr:rowOff>81229</xdr:rowOff>
    </xdr:to>
    <xdr:sp macro="" textlink="">
      <xdr:nvSpPr>
        <xdr:cNvPr id="543" name="楕円 542"/>
        <xdr:cNvSpPr/>
      </xdr:nvSpPr>
      <xdr:spPr>
        <a:xfrm>
          <a:off x="16268700" y="6666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66006</xdr:rowOff>
    </xdr:from>
    <xdr:ext cx="378565" cy="259045"/>
    <xdr:sp macro="" textlink="">
      <xdr:nvSpPr>
        <xdr:cNvPr id="544" name="災害復旧事業費該当値テキスト"/>
        <xdr:cNvSpPr txBox="1"/>
      </xdr:nvSpPr>
      <xdr:spPr>
        <a:xfrm>
          <a:off x="16370300" y="65811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163805</xdr:rowOff>
    </xdr:from>
    <xdr:to>
      <xdr:col>81</xdr:col>
      <xdr:colOff>101600</xdr:colOff>
      <xdr:row>39</xdr:row>
      <xdr:rowOff>93955</xdr:rowOff>
    </xdr:to>
    <xdr:sp macro="" textlink="">
      <xdr:nvSpPr>
        <xdr:cNvPr id="545" name="楕円 544"/>
        <xdr:cNvSpPr/>
      </xdr:nvSpPr>
      <xdr:spPr>
        <a:xfrm>
          <a:off x="15430500" y="6678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39</xdr:row>
      <xdr:rowOff>85082</xdr:rowOff>
    </xdr:from>
    <xdr:ext cx="313932" cy="259045"/>
    <xdr:sp macro="" textlink="">
      <xdr:nvSpPr>
        <xdr:cNvPr id="546" name="テキスト ボックス 545"/>
        <xdr:cNvSpPr txBox="1"/>
      </xdr:nvSpPr>
      <xdr:spPr>
        <a:xfrm>
          <a:off x="15324333" y="677163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163652</xdr:rowOff>
    </xdr:from>
    <xdr:to>
      <xdr:col>76</xdr:col>
      <xdr:colOff>165100</xdr:colOff>
      <xdr:row>39</xdr:row>
      <xdr:rowOff>93802</xdr:rowOff>
    </xdr:to>
    <xdr:sp macro="" textlink="">
      <xdr:nvSpPr>
        <xdr:cNvPr id="547" name="楕円 546"/>
        <xdr:cNvSpPr/>
      </xdr:nvSpPr>
      <xdr:spPr>
        <a:xfrm>
          <a:off x="14541500" y="6678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39</xdr:row>
      <xdr:rowOff>84929</xdr:rowOff>
    </xdr:from>
    <xdr:ext cx="313932" cy="259045"/>
    <xdr:sp macro="" textlink="">
      <xdr:nvSpPr>
        <xdr:cNvPr id="548" name="テキスト ボックス 547"/>
        <xdr:cNvSpPr txBox="1"/>
      </xdr:nvSpPr>
      <xdr:spPr>
        <a:xfrm>
          <a:off x="14435333" y="67714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161671</xdr:rowOff>
    </xdr:from>
    <xdr:to>
      <xdr:col>72</xdr:col>
      <xdr:colOff>38100</xdr:colOff>
      <xdr:row>39</xdr:row>
      <xdr:rowOff>91821</xdr:rowOff>
    </xdr:to>
    <xdr:sp macro="" textlink="">
      <xdr:nvSpPr>
        <xdr:cNvPr id="549" name="楕円 548"/>
        <xdr:cNvSpPr/>
      </xdr:nvSpPr>
      <xdr:spPr>
        <a:xfrm>
          <a:off x="13652500" y="6676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39</xdr:row>
      <xdr:rowOff>82948</xdr:rowOff>
    </xdr:from>
    <xdr:ext cx="313932" cy="259045"/>
    <xdr:sp macro="" textlink="">
      <xdr:nvSpPr>
        <xdr:cNvPr id="550" name="テキスト ボックス 549"/>
        <xdr:cNvSpPr txBox="1"/>
      </xdr:nvSpPr>
      <xdr:spPr>
        <a:xfrm>
          <a:off x="13546333" y="67694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163271</xdr:rowOff>
    </xdr:from>
    <xdr:to>
      <xdr:col>67</xdr:col>
      <xdr:colOff>101600</xdr:colOff>
      <xdr:row>39</xdr:row>
      <xdr:rowOff>93421</xdr:rowOff>
    </xdr:to>
    <xdr:sp macro="" textlink="">
      <xdr:nvSpPr>
        <xdr:cNvPr id="551" name="楕円 550"/>
        <xdr:cNvSpPr/>
      </xdr:nvSpPr>
      <xdr:spPr>
        <a:xfrm>
          <a:off x="12763500" y="6678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39</xdr:row>
      <xdr:rowOff>84548</xdr:rowOff>
    </xdr:from>
    <xdr:ext cx="313932" cy="259045"/>
    <xdr:sp macro="" textlink="">
      <xdr:nvSpPr>
        <xdr:cNvPr id="552" name="テキスト ボックス 551"/>
        <xdr:cNvSpPr txBox="1"/>
      </xdr:nvSpPr>
      <xdr:spPr>
        <a:xfrm>
          <a:off x="12657333" y="67710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4" name="テキスト ボックス 563"/>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6" name="テキスト ボックス 565"/>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8" name="直線コネクタ 567"/>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9"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0" name="直線コネクタ 569"/>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1"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2" name="直線コネクタ 571"/>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3" name="直線コネクタ 572"/>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4"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5" name="フローチャート: 判断 574"/>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6" name="直線コネクタ 575"/>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7" name="フローチャート: 判断 576"/>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8" name="テキスト ボックス 577"/>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9" name="直線コネクタ 578"/>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0" name="フローチャート: 判断 579"/>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1" name="テキスト ボックス 580"/>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2" name="直線コネクタ 581"/>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3" name="フローチャート: 判断 582"/>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4" name="テキスト ボックス 583"/>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フローチャート: 判断 584"/>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6" name="テキスト ボックス 585"/>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2" name="楕円 591"/>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3"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4" name="楕円 593"/>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5" name="テキスト ボックス 594"/>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6" name="楕円 595"/>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7" name="テキスト ボックス 596"/>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8" name="楕円 597"/>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9" name="テキスト ボックス 598"/>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0" name="楕円 599"/>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1" name="テキスト ボックス 600"/>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2" name="テキスト ボックス 611"/>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139700</xdr:rowOff>
    </xdr:from>
    <xdr:to>
      <xdr:col>89</xdr:col>
      <xdr:colOff>177800</xdr:colOff>
      <xdr:row>79</xdr:row>
      <xdr:rowOff>139700</xdr:rowOff>
    </xdr:to>
    <xdr:cxnSp macro="">
      <xdr:nvCxnSpPr>
        <xdr:cNvPr id="613" name="直線コネクタ 612"/>
        <xdr:cNvCxnSpPr/>
      </xdr:nvCxnSpPr>
      <xdr:spPr>
        <a:xfrm>
          <a:off x="12446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168927</xdr:rowOff>
    </xdr:from>
    <xdr:ext cx="531299" cy="259045"/>
    <xdr:sp macro="" textlink="">
      <xdr:nvSpPr>
        <xdr:cNvPr id="614" name="テキスト ボックス 613"/>
        <xdr:cNvSpPr txBox="1"/>
      </xdr:nvSpPr>
      <xdr:spPr>
        <a:xfrm>
          <a:off x="11914701" y="13542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25400</xdr:rowOff>
    </xdr:from>
    <xdr:to>
      <xdr:col>89</xdr:col>
      <xdr:colOff>177800</xdr:colOff>
      <xdr:row>78</xdr:row>
      <xdr:rowOff>25400</xdr:rowOff>
    </xdr:to>
    <xdr:cxnSp macro="">
      <xdr:nvCxnSpPr>
        <xdr:cNvPr id="615" name="直線コネクタ 614"/>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77</xdr:row>
      <xdr:rowOff>54627</xdr:rowOff>
    </xdr:from>
    <xdr:ext cx="531299" cy="259045"/>
    <xdr:sp macro="" textlink="">
      <xdr:nvSpPr>
        <xdr:cNvPr id="616" name="テキスト ボックス 615"/>
        <xdr:cNvSpPr txBox="1"/>
      </xdr:nvSpPr>
      <xdr:spPr>
        <a:xfrm>
          <a:off x="11914701" y="1325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82550</xdr:rowOff>
    </xdr:from>
    <xdr:to>
      <xdr:col>89</xdr:col>
      <xdr:colOff>177800</xdr:colOff>
      <xdr:row>76</xdr:row>
      <xdr:rowOff>82550</xdr:rowOff>
    </xdr:to>
    <xdr:cxnSp macro="">
      <xdr:nvCxnSpPr>
        <xdr:cNvPr id="617" name="直線コネクタ 616"/>
        <xdr:cNvCxnSpPr/>
      </xdr:nvCxnSpPr>
      <xdr:spPr>
        <a:xfrm>
          <a:off x="12446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111777</xdr:rowOff>
    </xdr:from>
    <xdr:ext cx="531299" cy="259045"/>
    <xdr:sp macro="" textlink="">
      <xdr:nvSpPr>
        <xdr:cNvPr id="618" name="テキスト ボックス 617"/>
        <xdr:cNvSpPr txBox="1"/>
      </xdr:nvSpPr>
      <xdr:spPr>
        <a:xfrm>
          <a:off x="11914701" y="12970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9" name="直線コネクタ 618"/>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0" name="テキスト ボックス 619"/>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25400</xdr:rowOff>
    </xdr:from>
    <xdr:to>
      <xdr:col>89</xdr:col>
      <xdr:colOff>177800</xdr:colOff>
      <xdr:row>73</xdr:row>
      <xdr:rowOff>25400</xdr:rowOff>
    </xdr:to>
    <xdr:cxnSp macro="">
      <xdr:nvCxnSpPr>
        <xdr:cNvPr id="621" name="直線コネクタ 620"/>
        <xdr:cNvCxnSpPr/>
      </xdr:nvCxnSpPr>
      <xdr:spPr>
        <a:xfrm>
          <a:off x="12446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54627</xdr:rowOff>
    </xdr:from>
    <xdr:ext cx="531299" cy="259045"/>
    <xdr:sp macro="" textlink="">
      <xdr:nvSpPr>
        <xdr:cNvPr id="622" name="テキスト ボックス 621"/>
        <xdr:cNvSpPr txBox="1"/>
      </xdr:nvSpPr>
      <xdr:spPr>
        <a:xfrm>
          <a:off x="11914701" y="12399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23" name="直線コネクタ 622"/>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70</xdr:row>
      <xdr:rowOff>111777</xdr:rowOff>
    </xdr:from>
    <xdr:ext cx="531299" cy="259045"/>
    <xdr:sp macro="" textlink="">
      <xdr:nvSpPr>
        <xdr:cNvPr id="624" name="テキスト ボックス 623"/>
        <xdr:cNvSpPr txBox="1"/>
      </xdr:nvSpPr>
      <xdr:spPr>
        <a:xfrm>
          <a:off x="11914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69</xdr:row>
      <xdr:rowOff>139700</xdr:rowOff>
    </xdr:from>
    <xdr:to>
      <xdr:col>89</xdr:col>
      <xdr:colOff>177800</xdr:colOff>
      <xdr:row>69</xdr:row>
      <xdr:rowOff>139700</xdr:rowOff>
    </xdr:to>
    <xdr:cxnSp macro="">
      <xdr:nvCxnSpPr>
        <xdr:cNvPr id="625" name="直線コネクタ 624"/>
        <xdr:cNvCxnSpPr/>
      </xdr:nvCxnSpPr>
      <xdr:spPr>
        <a:xfrm>
          <a:off x="12446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68</xdr:row>
      <xdr:rowOff>168927</xdr:rowOff>
    </xdr:from>
    <xdr:ext cx="531299" cy="259045"/>
    <xdr:sp macro="" textlink="">
      <xdr:nvSpPr>
        <xdr:cNvPr id="626" name="テキスト ボックス 625"/>
        <xdr:cNvSpPr txBox="1"/>
      </xdr:nvSpPr>
      <xdr:spPr>
        <a:xfrm>
          <a:off x="11914701" y="11827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8" name="テキスト ボックス 627"/>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142129</xdr:rowOff>
    </xdr:from>
    <xdr:to>
      <xdr:col>85</xdr:col>
      <xdr:colOff>126364</xdr:colOff>
      <xdr:row>78</xdr:row>
      <xdr:rowOff>98067</xdr:rowOff>
    </xdr:to>
    <xdr:cxnSp macro="">
      <xdr:nvCxnSpPr>
        <xdr:cNvPr id="630" name="直線コネクタ 629"/>
        <xdr:cNvCxnSpPr/>
      </xdr:nvCxnSpPr>
      <xdr:spPr>
        <a:xfrm flipV="1">
          <a:off x="16317595" y="12143629"/>
          <a:ext cx="1269" cy="13275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101894</xdr:rowOff>
    </xdr:from>
    <xdr:ext cx="534377" cy="259045"/>
    <xdr:sp macro="" textlink="">
      <xdr:nvSpPr>
        <xdr:cNvPr id="631" name="公債費最小値テキスト"/>
        <xdr:cNvSpPr txBox="1"/>
      </xdr:nvSpPr>
      <xdr:spPr>
        <a:xfrm>
          <a:off x="16370300" y="13474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98067</xdr:rowOff>
    </xdr:from>
    <xdr:to>
      <xdr:col>86</xdr:col>
      <xdr:colOff>25400</xdr:colOff>
      <xdr:row>78</xdr:row>
      <xdr:rowOff>98067</xdr:rowOff>
    </xdr:to>
    <xdr:cxnSp macro="">
      <xdr:nvCxnSpPr>
        <xdr:cNvPr id="632" name="直線コネクタ 631"/>
        <xdr:cNvCxnSpPr/>
      </xdr:nvCxnSpPr>
      <xdr:spPr>
        <a:xfrm>
          <a:off x="16230600" y="13471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88806</xdr:rowOff>
    </xdr:from>
    <xdr:ext cx="534377" cy="259045"/>
    <xdr:sp macro="" textlink="">
      <xdr:nvSpPr>
        <xdr:cNvPr id="633" name="公債費最大値テキスト"/>
        <xdr:cNvSpPr txBox="1"/>
      </xdr:nvSpPr>
      <xdr:spPr>
        <a:xfrm>
          <a:off x="16370300" y="11918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142129</xdr:rowOff>
    </xdr:from>
    <xdr:to>
      <xdr:col>86</xdr:col>
      <xdr:colOff>25400</xdr:colOff>
      <xdr:row>70</xdr:row>
      <xdr:rowOff>142129</xdr:rowOff>
    </xdr:to>
    <xdr:cxnSp macro="">
      <xdr:nvCxnSpPr>
        <xdr:cNvPr id="634" name="直線コネクタ 633"/>
        <xdr:cNvCxnSpPr/>
      </xdr:nvCxnSpPr>
      <xdr:spPr>
        <a:xfrm>
          <a:off x="16230600" y="12143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72</xdr:row>
      <xdr:rowOff>120841</xdr:rowOff>
    </xdr:from>
    <xdr:to>
      <xdr:col>85</xdr:col>
      <xdr:colOff>127000</xdr:colOff>
      <xdr:row>72</xdr:row>
      <xdr:rowOff>125699</xdr:rowOff>
    </xdr:to>
    <xdr:cxnSp macro="">
      <xdr:nvCxnSpPr>
        <xdr:cNvPr id="635" name="直線コネクタ 634"/>
        <xdr:cNvCxnSpPr/>
      </xdr:nvCxnSpPr>
      <xdr:spPr>
        <a:xfrm flipV="1">
          <a:off x="15481300" y="12465241"/>
          <a:ext cx="838200" cy="4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138651</xdr:rowOff>
    </xdr:from>
    <xdr:ext cx="534377" cy="259045"/>
    <xdr:sp macro="" textlink="">
      <xdr:nvSpPr>
        <xdr:cNvPr id="636" name="公債費平均値テキスト"/>
        <xdr:cNvSpPr txBox="1"/>
      </xdr:nvSpPr>
      <xdr:spPr>
        <a:xfrm>
          <a:off x="16370300" y="128259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160224</xdr:rowOff>
    </xdr:from>
    <xdr:to>
      <xdr:col>85</xdr:col>
      <xdr:colOff>177800</xdr:colOff>
      <xdr:row>75</xdr:row>
      <xdr:rowOff>90374</xdr:rowOff>
    </xdr:to>
    <xdr:sp macro="" textlink="">
      <xdr:nvSpPr>
        <xdr:cNvPr id="637" name="フローチャート: 判断 636"/>
        <xdr:cNvSpPr/>
      </xdr:nvSpPr>
      <xdr:spPr>
        <a:xfrm>
          <a:off x="16268700" y="12847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72</xdr:row>
      <xdr:rowOff>125699</xdr:rowOff>
    </xdr:from>
    <xdr:to>
      <xdr:col>81</xdr:col>
      <xdr:colOff>50800</xdr:colOff>
      <xdr:row>72</xdr:row>
      <xdr:rowOff>139129</xdr:rowOff>
    </xdr:to>
    <xdr:cxnSp macro="">
      <xdr:nvCxnSpPr>
        <xdr:cNvPr id="638" name="直線コネクタ 637"/>
        <xdr:cNvCxnSpPr/>
      </xdr:nvCxnSpPr>
      <xdr:spPr>
        <a:xfrm flipV="1">
          <a:off x="14592300" y="12470099"/>
          <a:ext cx="889000" cy="13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157337</xdr:rowOff>
    </xdr:from>
    <xdr:to>
      <xdr:col>81</xdr:col>
      <xdr:colOff>101600</xdr:colOff>
      <xdr:row>75</xdr:row>
      <xdr:rowOff>87487</xdr:rowOff>
    </xdr:to>
    <xdr:sp macro="" textlink="">
      <xdr:nvSpPr>
        <xdr:cNvPr id="639" name="フローチャート: 判断 638"/>
        <xdr:cNvSpPr/>
      </xdr:nvSpPr>
      <xdr:spPr>
        <a:xfrm>
          <a:off x="15430500" y="12844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78614</xdr:rowOff>
    </xdr:from>
    <xdr:ext cx="534377" cy="259045"/>
    <xdr:sp macro="" textlink="">
      <xdr:nvSpPr>
        <xdr:cNvPr id="640" name="テキスト ボックス 639"/>
        <xdr:cNvSpPr txBox="1"/>
      </xdr:nvSpPr>
      <xdr:spPr>
        <a:xfrm>
          <a:off x="15214111" y="12937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72</xdr:row>
      <xdr:rowOff>139129</xdr:rowOff>
    </xdr:from>
    <xdr:to>
      <xdr:col>76</xdr:col>
      <xdr:colOff>114300</xdr:colOff>
      <xdr:row>73</xdr:row>
      <xdr:rowOff>16770</xdr:rowOff>
    </xdr:to>
    <xdr:cxnSp macro="">
      <xdr:nvCxnSpPr>
        <xdr:cNvPr id="641" name="直線コネクタ 640"/>
        <xdr:cNvCxnSpPr/>
      </xdr:nvCxnSpPr>
      <xdr:spPr>
        <a:xfrm flipV="1">
          <a:off x="13703300" y="12483529"/>
          <a:ext cx="889000" cy="49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161652</xdr:rowOff>
    </xdr:from>
    <xdr:to>
      <xdr:col>76</xdr:col>
      <xdr:colOff>165100</xdr:colOff>
      <xdr:row>75</xdr:row>
      <xdr:rowOff>91802</xdr:rowOff>
    </xdr:to>
    <xdr:sp macro="" textlink="">
      <xdr:nvSpPr>
        <xdr:cNvPr id="642" name="フローチャート: 判断 641"/>
        <xdr:cNvSpPr/>
      </xdr:nvSpPr>
      <xdr:spPr>
        <a:xfrm>
          <a:off x="14541500" y="12848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82929</xdr:rowOff>
    </xdr:from>
    <xdr:ext cx="534377" cy="259045"/>
    <xdr:sp macro="" textlink="">
      <xdr:nvSpPr>
        <xdr:cNvPr id="643" name="テキスト ボックス 642"/>
        <xdr:cNvSpPr txBox="1"/>
      </xdr:nvSpPr>
      <xdr:spPr>
        <a:xfrm>
          <a:off x="14325111" y="12941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73</xdr:row>
      <xdr:rowOff>16770</xdr:rowOff>
    </xdr:from>
    <xdr:to>
      <xdr:col>71</xdr:col>
      <xdr:colOff>177800</xdr:colOff>
      <xdr:row>73</xdr:row>
      <xdr:rowOff>18342</xdr:rowOff>
    </xdr:to>
    <xdr:cxnSp macro="">
      <xdr:nvCxnSpPr>
        <xdr:cNvPr id="644" name="直線コネクタ 643"/>
        <xdr:cNvCxnSpPr/>
      </xdr:nvCxnSpPr>
      <xdr:spPr>
        <a:xfrm flipV="1">
          <a:off x="12814300" y="12532620"/>
          <a:ext cx="889000" cy="1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10861</xdr:rowOff>
    </xdr:from>
    <xdr:to>
      <xdr:col>72</xdr:col>
      <xdr:colOff>38100</xdr:colOff>
      <xdr:row>75</xdr:row>
      <xdr:rowOff>112461</xdr:rowOff>
    </xdr:to>
    <xdr:sp macro="" textlink="">
      <xdr:nvSpPr>
        <xdr:cNvPr id="645" name="フローチャート: 判断 644"/>
        <xdr:cNvSpPr/>
      </xdr:nvSpPr>
      <xdr:spPr>
        <a:xfrm>
          <a:off x="13652500" y="12869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103588</xdr:rowOff>
    </xdr:from>
    <xdr:ext cx="534377" cy="259045"/>
    <xdr:sp macro="" textlink="">
      <xdr:nvSpPr>
        <xdr:cNvPr id="646" name="テキスト ボックス 645"/>
        <xdr:cNvSpPr txBox="1"/>
      </xdr:nvSpPr>
      <xdr:spPr>
        <a:xfrm>
          <a:off x="13436111" y="12962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162881</xdr:rowOff>
    </xdr:from>
    <xdr:to>
      <xdr:col>67</xdr:col>
      <xdr:colOff>101600</xdr:colOff>
      <xdr:row>75</xdr:row>
      <xdr:rowOff>93031</xdr:rowOff>
    </xdr:to>
    <xdr:sp macro="" textlink="">
      <xdr:nvSpPr>
        <xdr:cNvPr id="647" name="フローチャート: 判断 646"/>
        <xdr:cNvSpPr/>
      </xdr:nvSpPr>
      <xdr:spPr>
        <a:xfrm>
          <a:off x="12763500" y="12850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84158</xdr:rowOff>
    </xdr:from>
    <xdr:ext cx="534377" cy="259045"/>
    <xdr:sp macro="" textlink="">
      <xdr:nvSpPr>
        <xdr:cNvPr id="648" name="テキスト ボックス 647"/>
        <xdr:cNvSpPr txBox="1"/>
      </xdr:nvSpPr>
      <xdr:spPr>
        <a:xfrm>
          <a:off x="12547111" y="12942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72</xdr:row>
      <xdr:rowOff>70041</xdr:rowOff>
    </xdr:from>
    <xdr:to>
      <xdr:col>85</xdr:col>
      <xdr:colOff>177800</xdr:colOff>
      <xdr:row>73</xdr:row>
      <xdr:rowOff>191</xdr:rowOff>
    </xdr:to>
    <xdr:sp macro="" textlink="">
      <xdr:nvSpPr>
        <xdr:cNvPr id="654" name="楕円 653"/>
        <xdr:cNvSpPr/>
      </xdr:nvSpPr>
      <xdr:spPr>
        <a:xfrm>
          <a:off x="16268700" y="12414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71</xdr:row>
      <xdr:rowOff>92918</xdr:rowOff>
    </xdr:from>
    <xdr:ext cx="534377" cy="259045"/>
    <xdr:sp macro="" textlink="">
      <xdr:nvSpPr>
        <xdr:cNvPr id="655" name="公債費該当値テキスト"/>
        <xdr:cNvSpPr txBox="1"/>
      </xdr:nvSpPr>
      <xdr:spPr>
        <a:xfrm>
          <a:off x="16370300" y="12265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72</xdr:row>
      <xdr:rowOff>74899</xdr:rowOff>
    </xdr:from>
    <xdr:to>
      <xdr:col>81</xdr:col>
      <xdr:colOff>101600</xdr:colOff>
      <xdr:row>73</xdr:row>
      <xdr:rowOff>5049</xdr:rowOff>
    </xdr:to>
    <xdr:sp macro="" textlink="">
      <xdr:nvSpPr>
        <xdr:cNvPr id="656" name="楕円 655"/>
        <xdr:cNvSpPr/>
      </xdr:nvSpPr>
      <xdr:spPr>
        <a:xfrm>
          <a:off x="15430500" y="12419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71</xdr:row>
      <xdr:rowOff>21576</xdr:rowOff>
    </xdr:from>
    <xdr:ext cx="534377" cy="259045"/>
    <xdr:sp macro="" textlink="">
      <xdr:nvSpPr>
        <xdr:cNvPr id="657" name="テキスト ボックス 656"/>
        <xdr:cNvSpPr txBox="1"/>
      </xdr:nvSpPr>
      <xdr:spPr>
        <a:xfrm>
          <a:off x="15214111" y="12194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72</xdr:row>
      <xdr:rowOff>88329</xdr:rowOff>
    </xdr:from>
    <xdr:to>
      <xdr:col>76</xdr:col>
      <xdr:colOff>165100</xdr:colOff>
      <xdr:row>73</xdr:row>
      <xdr:rowOff>18479</xdr:rowOff>
    </xdr:to>
    <xdr:sp macro="" textlink="">
      <xdr:nvSpPr>
        <xdr:cNvPr id="658" name="楕円 657"/>
        <xdr:cNvSpPr/>
      </xdr:nvSpPr>
      <xdr:spPr>
        <a:xfrm>
          <a:off x="14541500" y="12432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71</xdr:row>
      <xdr:rowOff>35006</xdr:rowOff>
    </xdr:from>
    <xdr:ext cx="534377" cy="259045"/>
    <xdr:sp macro="" textlink="">
      <xdr:nvSpPr>
        <xdr:cNvPr id="659" name="テキスト ボックス 658"/>
        <xdr:cNvSpPr txBox="1"/>
      </xdr:nvSpPr>
      <xdr:spPr>
        <a:xfrm>
          <a:off x="14325111" y="12207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72</xdr:row>
      <xdr:rowOff>137420</xdr:rowOff>
    </xdr:from>
    <xdr:to>
      <xdr:col>72</xdr:col>
      <xdr:colOff>38100</xdr:colOff>
      <xdr:row>73</xdr:row>
      <xdr:rowOff>67570</xdr:rowOff>
    </xdr:to>
    <xdr:sp macro="" textlink="">
      <xdr:nvSpPr>
        <xdr:cNvPr id="660" name="楕円 659"/>
        <xdr:cNvSpPr/>
      </xdr:nvSpPr>
      <xdr:spPr>
        <a:xfrm>
          <a:off x="13652500" y="12481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71</xdr:row>
      <xdr:rowOff>84097</xdr:rowOff>
    </xdr:from>
    <xdr:ext cx="534377" cy="259045"/>
    <xdr:sp macro="" textlink="">
      <xdr:nvSpPr>
        <xdr:cNvPr id="661" name="テキスト ボックス 660"/>
        <xdr:cNvSpPr txBox="1"/>
      </xdr:nvSpPr>
      <xdr:spPr>
        <a:xfrm>
          <a:off x="13436111" y="12257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72</xdr:row>
      <xdr:rowOff>138992</xdr:rowOff>
    </xdr:from>
    <xdr:to>
      <xdr:col>67</xdr:col>
      <xdr:colOff>101600</xdr:colOff>
      <xdr:row>73</xdr:row>
      <xdr:rowOff>69142</xdr:rowOff>
    </xdr:to>
    <xdr:sp macro="" textlink="">
      <xdr:nvSpPr>
        <xdr:cNvPr id="662" name="楕円 661"/>
        <xdr:cNvSpPr/>
      </xdr:nvSpPr>
      <xdr:spPr>
        <a:xfrm>
          <a:off x="12763500" y="12483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71</xdr:row>
      <xdr:rowOff>85669</xdr:rowOff>
    </xdr:from>
    <xdr:ext cx="534377" cy="259045"/>
    <xdr:sp macro="" textlink="">
      <xdr:nvSpPr>
        <xdr:cNvPr id="663" name="テキスト ボックス 662"/>
        <xdr:cNvSpPr txBox="1"/>
      </xdr:nvSpPr>
      <xdr:spPr>
        <a:xfrm>
          <a:off x="12547111" y="12258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4" name="直線コネクタ 673"/>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5" name="テキスト ボックス 674"/>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6" name="直線コネクタ 675"/>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7" name="テキスト ボックス 676"/>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8" name="直線コネクタ 677"/>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9" name="テキスト ボックス 678"/>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0" name="直線コネクタ 679"/>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1" name="テキスト ボックス 680"/>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2" name="直線コネクタ 681"/>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3" name="テキスト ボックス 682"/>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4" name="直線コネクタ 683"/>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38298</xdr:rowOff>
    </xdr:from>
    <xdr:ext cx="531299" cy="259045"/>
    <xdr:sp macro="" textlink="">
      <xdr:nvSpPr>
        <xdr:cNvPr id="685" name="テキスト ボックス 684"/>
        <xdr:cNvSpPr txBox="1"/>
      </xdr:nvSpPr>
      <xdr:spPr>
        <a:xfrm>
          <a:off x="11914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6" name="直線コネクタ 68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7" name="テキスト ボックス 686"/>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8"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143717</xdr:rowOff>
    </xdr:from>
    <xdr:to>
      <xdr:col>85</xdr:col>
      <xdr:colOff>126364</xdr:colOff>
      <xdr:row>99</xdr:row>
      <xdr:rowOff>36111</xdr:rowOff>
    </xdr:to>
    <xdr:cxnSp macro="">
      <xdr:nvCxnSpPr>
        <xdr:cNvPr id="689" name="直線コネクタ 688"/>
        <xdr:cNvCxnSpPr/>
      </xdr:nvCxnSpPr>
      <xdr:spPr>
        <a:xfrm flipV="1">
          <a:off x="16317595" y="15574217"/>
          <a:ext cx="1269" cy="14354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39938</xdr:rowOff>
    </xdr:from>
    <xdr:ext cx="469744" cy="259045"/>
    <xdr:sp macro="" textlink="">
      <xdr:nvSpPr>
        <xdr:cNvPr id="690" name="積立金最小値テキスト"/>
        <xdr:cNvSpPr txBox="1"/>
      </xdr:nvSpPr>
      <xdr:spPr>
        <a:xfrm>
          <a:off x="16370300" y="17013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36111</xdr:rowOff>
    </xdr:from>
    <xdr:to>
      <xdr:col>86</xdr:col>
      <xdr:colOff>25400</xdr:colOff>
      <xdr:row>99</xdr:row>
      <xdr:rowOff>36111</xdr:rowOff>
    </xdr:to>
    <xdr:cxnSp macro="">
      <xdr:nvCxnSpPr>
        <xdr:cNvPr id="691" name="直線コネクタ 690"/>
        <xdr:cNvCxnSpPr/>
      </xdr:nvCxnSpPr>
      <xdr:spPr>
        <a:xfrm>
          <a:off x="16230600" y="17009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90394</xdr:rowOff>
    </xdr:from>
    <xdr:ext cx="534377" cy="259045"/>
    <xdr:sp macro="" textlink="">
      <xdr:nvSpPr>
        <xdr:cNvPr id="692" name="積立金最大値テキスト"/>
        <xdr:cNvSpPr txBox="1"/>
      </xdr:nvSpPr>
      <xdr:spPr>
        <a:xfrm>
          <a:off x="16370300" y="15349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143717</xdr:rowOff>
    </xdr:from>
    <xdr:to>
      <xdr:col>86</xdr:col>
      <xdr:colOff>25400</xdr:colOff>
      <xdr:row>90</xdr:row>
      <xdr:rowOff>143717</xdr:rowOff>
    </xdr:to>
    <xdr:cxnSp macro="">
      <xdr:nvCxnSpPr>
        <xdr:cNvPr id="693" name="直線コネクタ 692"/>
        <xdr:cNvCxnSpPr/>
      </xdr:nvCxnSpPr>
      <xdr:spPr>
        <a:xfrm>
          <a:off x="16230600" y="15574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167980</xdr:rowOff>
    </xdr:from>
    <xdr:to>
      <xdr:col>85</xdr:col>
      <xdr:colOff>127000</xdr:colOff>
      <xdr:row>99</xdr:row>
      <xdr:rowOff>52701</xdr:rowOff>
    </xdr:to>
    <xdr:cxnSp macro="">
      <xdr:nvCxnSpPr>
        <xdr:cNvPr id="694" name="直線コネクタ 693"/>
        <xdr:cNvCxnSpPr/>
      </xdr:nvCxnSpPr>
      <xdr:spPr>
        <a:xfrm flipV="1">
          <a:off x="15481300" y="16970080"/>
          <a:ext cx="838200" cy="56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40846</xdr:rowOff>
    </xdr:from>
    <xdr:ext cx="534377" cy="259045"/>
    <xdr:sp macro="" textlink="">
      <xdr:nvSpPr>
        <xdr:cNvPr id="695" name="積立金平均値テキスト"/>
        <xdr:cNvSpPr txBox="1"/>
      </xdr:nvSpPr>
      <xdr:spPr>
        <a:xfrm>
          <a:off x="16370300" y="165000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17969</xdr:rowOff>
    </xdr:from>
    <xdr:to>
      <xdr:col>85</xdr:col>
      <xdr:colOff>177800</xdr:colOff>
      <xdr:row>97</xdr:row>
      <xdr:rowOff>119569</xdr:rowOff>
    </xdr:to>
    <xdr:sp macro="" textlink="">
      <xdr:nvSpPr>
        <xdr:cNvPr id="696" name="フローチャート: 判断 695"/>
        <xdr:cNvSpPr/>
      </xdr:nvSpPr>
      <xdr:spPr>
        <a:xfrm>
          <a:off x="16268700" y="16648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52081</xdr:rowOff>
    </xdr:from>
    <xdr:to>
      <xdr:col>81</xdr:col>
      <xdr:colOff>50800</xdr:colOff>
      <xdr:row>99</xdr:row>
      <xdr:rowOff>52701</xdr:rowOff>
    </xdr:to>
    <xdr:cxnSp macro="">
      <xdr:nvCxnSpPr>
        <xdr:cNvPr id="697" name="直線コネクタ 696"/>
        <xdr:cNvCxnSpPr/>
      </xdr:nvCxnSpPr>
      <xdr:spPr>
        <a:xfrm>
          <a:off x="14592300" y="16854181"/>
          <a:ext cx="889000" cy="172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154019</xdr:rowOff>
    </xdr:from>
    <xdr:to>
      <xdr:col>81</xdr:col>
      <xdr:colOff>101600</xdr:colOff>
      <xdr:row>97</xdr:row>
      <xdr:rowOff>84169</xdr:rowOff>
    </xdr:to>
    <xdr:sp macro="" textlink="">
      <xdr:nvSpPr>
        <xdr:cNvPr id="698" name="フローチャート: 判断 697"/>
        <xdr:cNvSpPr/>
      </xdr:nvSpPr>
      <xdr:spPr>
        <a:xfrm>
          <a:off x="15430500" y="16613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100696</xdr:rowOff>
    </xdr:from>
    <xdr:ext cx="534377" cy="259045"/>
    <xdr:sp macro="" textlink="">
      <xdr:nvSpPr>
        <xdr:cNvPr id="699" name="テキスト ボックス 698"/>
        <xdr:cNvSpPr txBox="1"/>
      </xdr:nvSpPr>
      <xdr:spPr>
        <a:xfrm>
          <a:off x="15214111" y="16388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52081</xdr:rowOff>
    </xdr:from>
    <xdr:to>
      <xdr:col>76</xdr:col>
      <xdr:colOff>114300</xdr:colOff>
      <xdr:row>99</xdr:row>
      <xdr:rowOff>14884</xdr:rowOff>
    </xdr:to>
    <xdr:cxnSp macro="">
      <xdr:nvCxnSpPr>
        <xdr:cNvPr id="700" name="直線コネクタ 699"/>
        <xdr:cNvCxnSpPr/>
      </xdr:nvCxnSpPr>
      <xdr:spPr>
        <a:xfrm flipV="1">
          <a:off x="13703300" y="16854181"/>
          <a:ext cx="889000" cy="134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147520</xdr:rowOff>
    </xdr:from>
    <xdr:to>
      <xdr:col>76</xdr:col>
      <xdr:colOff>165100</xdr:colOff>
      <xdr:row>97</xdr:row>
      <xdr:rowOff>77670</xdr:rowOff>
    </xdr:to>
    <xdr:sp macro="" textlink="">
      <xdr:nvSpPr>
        <xdr:cNvPr id="701" name="フローチャート: 判断 700"/>
        <xdr:cNvSpPr/>
      </xdr:nvSpPr>
      <xdr:spPr>
        <a:xfrm>
          <a:off x="14541500" y="16606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94197</xdr:rowOff>
    </xdr:from>
    <xdr:ext cx="534377" cy="259045"/>
    <xdr:sp macro="" textlink="">
      <xdr:nvSpPr>
        <xdr:cNvPr id="702" name="テキスト ボックス 701"/>
        <xdr:cNvSpPr txBox="1"/>
      </xdr:nvSpPr>
      <xdr:spPr>
        <a:xfrm>
          <a:off x="14325111" y="16381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14884</xdr:rowOff>
    </xdr:from>
    <xdr:to>
      <xdr:col>71</xdr:col>
      <xdr:colOff>177800</xdr:colOff>
      <xdr:row>99</xdr:row>
      <xdr:rowOff>72884</xdr:rowOff>
    </xdr:to>
    <xdr:cxnSp macro="">
      <xdr:nvCxnSpPr>
        <xdr:cNvPr id="703" name="直線コネクタ 702"/>
        <xdr:cNvCxnSpPr/>
      </xdr:nvCxnSpPr>
      <xdr:spPr>
        <a:xfrm flipV="1">
          <a:off x="12814300" y="16988434"/>
          <a:ext cx="889000" cy="58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143013</xdr:rowOff>
    </xdr:from>
    <xdr:to>
      <xdr:col>72</xdr:col>
      <xdr:colOff>38100</xdr:colOff>
      <xdr:row>98</xdr:row>
      <xdr:rowOff>73163</xdr:rowOff>
    </xdr:to>
    <xdr:sp macro="" textlink="">
      <xdr:nvSpPr>
        <xdr:cNvPr id="704" name="フローチャート: 判断 703"/>
        <xdr:cNvSpPr/>
      </xdr:nvSpPr>
      <xdr:spPr>
        <a:xfrm>
          <a:off x="13652500" y="16773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96</xdr:row>
      <xdr:rowOff>89690</xdr:rowOff>
    </xdr:from>
    <xdr:ext cx="469744" cy="259045"/>
    <xdr:sp macro="" textlink="">
      <xdr:nvSpPr>
        <xdr:cNvPr id="705" name="テキスト ボックス 704"/>
        <xdr:cNvSpPr txBox="1"/>
      </xdr:nvSpPr>
      <xdr:spPr>
        <a:xfrm>
          <a:off x="13468428" y="16548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21365</xdr:rowOff>
    </xdr:from>
    <xdr:to>
      <xdr:col>67</xdr:col>
      <xdr:colOff>101600</xdr:colOff>
      <xdr:row>98</xdr:row>
      <xdr:rowOff>122965</xdr:rowOff>
    </xdr:to>
    <xdr:sp macro="" textlink="">
      <xdr:nvSpPr>
        <xdr:cNvPr id="706" name="フローチャート: 判断 705"/>
        <xdr:cNvSpPr/>
      </xdr:nvSpPr>
      <xdr:spPr>
        <a:xfrm>
          <a:off x="12763500" y="16823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96</xdr:row>
      <xdr:rowOff>139492</xdr:rowOff>
    </xdr:from>
    <xdr:ext cx="469744" cy="259045"/>
    <xdr:sp macro="" textlink="">
      <xdr:nvSpPr>
        <xdr:cNvPr id="707" name="テキスト ボックス 706"/>
        <xdr:cNvSpPr txBox="1"/>
      </xdr:nvSpPr>
      <xdr:spPr>
        <a:xfrm>
          <a:off x="12579428" y="16598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8" name="テキスト ボックス 70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9" name="テキスト ボックス 70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0" name="テキスト ボックス 70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1" name="テキスト ボックス 71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2" name="テキスト ボックス 71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117180</xdr:rowOff>
    </xdr:from>
    <xdr:to>
      <xdr:col>85</xdr:col>
      <xdr:colOff>177800</xdr:colOff>
      <xdr:row>99</xdr:row>
      <xdr:rowOff>47330</xdr:rowOff>
    </xdr:to>
    <xdr:sp macro="" textlink="">
      <xdr:nvSpPr>
        <xdr:cNvPr id="713" name="楕円 712"/>
        <xdr:cNvSpPr/>
      </xdr:nvSpPr>
      <xdr:spPr>
        <a:xfrm>
          <a:off x="16268700" y="1691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32107</xdr:rowOff>
    </xdr:from>
    <xdr:ext cx="469744" cy="259045"/>
    <xdr:sp macro="" textlink="">
      <xdr:nvSpPr>
        <xdr:cNvPr id="714" name="積立金該当値テキスト"/>
        <xdr:cNvSpPr txBox="1"/>
      </xdr:nvSpPr>
      <xdr:spPr>
        <a:xfrm>
          <a:off x="16370300" y="16834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99</xdr:row>
      <xdr:rowOff>1901</xdr:rowOff>
    </xdr:from>
    <xdr:to>
      <xdr:col>81</xdr:col>
      <xdr:colOff>101600</xdr:colOff>
      <xdr:row>99</xdr:row>
      <xdr:rowOff>103501</xdr:rowOff>
    </xdr:to>
    <xdr:sp macro="" textlink="">
      <xdr:nvSpPr>
        <xdr:cNvPr id="715" name="楕円 714"/>
        <xdr:cNvSpPr/>
      </xdr:nvSpPr>
      <xdr:spPr>
        <a:xfrm>
          <a:off x="15430500" y="16975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94628</xdr:rowOff>
    </xdr:from>
    <xdr:ext cx="469744" cy="259045"/>
    <xdr:sp macro="" textlink="">
      <xdr:nvSpPr>
        <xdr:cNvPr id="716" name="テキスト ボックス 715"/>
        <xdr:cNvSpPr txBox="1"/>
      </xdr:nvSpPr>
      <xdr:spPr>
        <a:xfrm>
          <a:off x="15246428" y="17068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1281</xdr:rowOff>
    </xdr:from>
    <xdr:to>
      <xdr:col>76</xdr:col>
      <xdr:colOff>165100</xdr:colOff>
      <xdr:row>98</xdr:row>
      <xdr:rowOff>102881</xdr:rowOff>
    </xdr:to>
    <xdr:sp macro="" textlink="">
      <xdr:nvSpPr>
        <xdr:cNvPr id="717" name="楕円 716"/>
        <xdr:cNvSpPr/>
      </xdr:nvSpPr>
      <xdr:spPr>
        <a:xfrm>
          <a:off x="14541500" y="16803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94008</xdr:rowOff>
    </xdr:from>
    <xdr:ext cx="469744" cy="259045"/>
    <xdr:sp macro="" textlink="">
      <xdr:nvSpPr>
        <xdr:cNvPr id="718" name="テキスト ボックス 717"/>
        <xdr:cNvSpPr txBox="1"/>
      </xdr:nvSpPr>
      <xdr:spPr>
        <a:xfrm>
          <a:off x="14357428" y="16896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135534</xdr:rowOff>
    </xdr:from>
    <xdr:to>
      <xdr:col>72</xdr:col>
      <xdr:colOff>38100</xdr:colOff>
      <xdr:row>99</xdr:row>
      <xdr:rowOff>65684</xdr:rowOff>
    </xdr:to>
    <xdr:sp macro="" textlink="">
      <xdr:nvSpPr>
        <xdr:cNvPr id="719" name="楕円 718"/>
        <xdr:cNvSpPr/>
      </xdr:nvSpPr>
      <xdr:spPr>
        <a:xfrm>
          <a:off x="13652500" y="16937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56811</xdr:rowOff>
    </xdr:from>
    <xdr:ext cx="469744" cy="259045"/>
    <xdr:sp macro="" textlink="">
      <xdr:nvSpPr>
        <xdr:cNvPr id="720" name="テキスト ボックス 719"/>
        <xdr:cNvSpPr txBox="1"/>
      </xdr:nvSpPr>
      <xdr:spPr>
        <a:xfrm>
          <a:off x="13468428" y="17030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99</xdr:row>
      <xdr:rowOff>22084</xdr:rowOff>
    </xdr:from>
    <xdr:to>
      <xdr:col>67</xdr:col>
      <xdr:colOff>101600</xdr:colOff>
      <xdr:row>99</xdr:row>
      <xdr:rowOff>123684</xdr:rowOff>
    </xdr:to>
    <xdr:sp macro="" textlink="">
      <xdr:nvSpPr>
        <xdr:cNvPr id="721" name="楕円 720"/>
        <xdr:cNvSpPr/>
      </xdr:nvSpPr>
      <xdr:spPr>
        <a:xfrm>
          <a:off x="12763500" y="16995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99</xdr:row>
      <xdr:rowOff>114811</xdr:rowOff>
    </xdr:from>
    <xdr:ext cx="378565" cy="259045"/>
    <xdr:sp macro="" textlink="">
      <xdr:nvSpPr>
        <xdr:cNvPr id="722" name="テキスト ボックス 721"/>
        <xdr:cNvSpPr txBox="1"/>
      </xdr:nvSpPr>
      <xdr:spPr>
        <a:xfrm>
          <a:off x="12625017" y="170883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3" name="正方形/長方形 72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4" name="正方形/長方形 72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5" name="正方形/長方形 72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6" name="正方形/長方形 72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7" name="正方形/長方形 72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8" name="正方形/長方形 72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9" name="正方形/長方形 72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0" name="正方形/長方形 72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1" name="テキスト ボックス 73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2" name="直線コネクタ 73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3" name="直線コネクタ 732"/>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4" name="テキスト ボックス 733"/>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5" name="直線コネクタ 734"/>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6" name="テキスト ボックス 735"/>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7" name="直線コネクタ 736"/>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8" name="テキスト ボックス 737"/>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9" name="直線コネクタ 738"/>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0" name="テキスト ボックス 739"/>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1" name="直線コネクタ 740"/>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2" name="テキスト ボックス 741"/>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3" name="直線コネクタ 74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4" name="テキスト ボックス 743"/>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5"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114173</xdr:rowOff>
    </xdr:from>
    <xdr:to>
      <xdr:col>116</xdr:col>
      <xdr:colOff>62864</xdr:colOff>
      <xdr:row>39</xdr:row>
      <xdr:rowOff>44450</xdr:rowOff>
    </xdr:to>
    <xdr:cxnSp macro="">
      <xdr:nvCxnSpPr>
        <xdr:cNvPr id="746" name="直線コネクタ 745"/>
        <xdr:cNvCxnSpPr/>
      </xdr:nvCxnSpPr>
      <xdr:spPr>
        <a:xfrm flipV="1">
          <a:off x="22159595" y="5429123"/>
          <a:ext cx="1269" cy="13018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7"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8" name="直線コネクタ 747"/>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60850</xdr:rowOff>
    </xdr:from>
    <xdr:ext cx="469744" cy="259045"/>
    <xdr:sp macro="" textlink="">
      <xdr:nvSpPr>
        <xdr:cNvPr id="749" name="投資及び出資金最大値テキスト"/>
        <xdr:cNvSpPr txBox="1"/>
      </xdr:nvSpPr>
      <xdr:spPr>
        <a:xfrm>
          <a:off x="22212300" y="5204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114173</xdr:rowOff>
    </xdr:from>
    <xdr:to>
      <xdr:col>116</xdr:col>
      <xdr:colOff>152400</xdr:colOff>
      <xdr:row>31</xdr:row>
      <xdr:rowOff>114173</xdr:rowOff>
    </xdr:to>
    <xdr:cxnSp macro="">
      <xdr:nvCxnSpPr>
        <xdr:cNvPr id="750" name="直線コネクタ 749"/>
        <xdr:cNvCxnSpPr/>
      </xdr:nvCxnSpPr>
      <xdr:spPr>
        <a:xfrm>
          <a:off x="22072600" y="5429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1" name="直線コネクタ 750"/>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3763</xdr:rowOff>
    </xdr:from>
    <xdr:ext cx="469744" cy="259045"/>
    <xdr:sp macro="" textlink="">
      <xdr:nvSpPr>
        <xdr:cNvPr id="752" name="投資及び出資金平均値テキスト"/>
        <xdr:cNvSpPr txBox="1"/>
      </xdr:nvSpPr>
      <xdr:spPr>
        <a:xfrm>
          <a:off x="22212300" y="61759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152336</xdr:rowOff>
    </xdr:from>
    <xdr:to>
      <xdr:col>116</xdr:col>
      <xdr:colOff>114300</xdr:colOff>
      <xdr:row>37</xdr:row>
      <xdr:rowOff>82486</xdr:rowOff>
    </xdr:to>
    <xdr:sp macro="" textlink="">
      <xdr:nvSpPr>
        <xdr:cNvPr id="753" name="フローチャート: 判断 752"/>
        <xdr:cNvSpPr/>
      </xdr:nvSpPr>
      <xdr:spPr>
        <a:xfrm>
          <a:off x="22110700" y="6324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4" name="直線コネクタ 753"/>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139383</xdr:rowOff>
    </xdr:from>
    <xdr:to>
      <xdr:col>112</xdr:col>
      <xdr:colOff>38100</xdr:colOff>
      <xdr:row>37</xdr:row>
      <xdr:rowOff>69533</xdr:rowOff>
    </xdr:to>
    <xdr:sp macro="" textlink="">
      <xdr:nvSpPr>
        <xdr:cNvPr id="755" name="フローチャート: 判断 754"/>
        <xdr:cNvSpPr/>
      </xdr:nvSpPr>
      <xdr:spPr>
        <a:xfrm>
          <a:off x="21272500" y="6311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86060</xdr:rowOff>
    </xdr:from>
    <xdr:ext cx="469744" cy="259045"/>
    <xdr:sp macro="" textlink="">
      <xdr:nvSpPr>
        <xdr:cNvPr id="756" name="テキスト ボックス 755"/>
        <xdr:cNvSpPr txBox="1"/>
      </xdr:nvSpPr>
      <xdr:spPr>
        <a:xfrm>
          <a:off x="21088428" y="6086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7" name="直線コネクタ 756"/>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141859</xdr:rowOff>
    </xdr:from>
    <xdr:to>
      <xdr:col>107</xdr:col>
      <xdr:colOff>101600</xdr:colOff>
      <xdr:row>37</xdr:row>
      <xdr:rowOff>72009</xdr:rowOff>
    </xdr:to>
    <xdr:sp macro="" textlink="">
      <xdr:nvSpPr>
        <xdr:cNvPr id="758" name="フローチャート: 判断 757"/>
        <xdr:cNvSpPr/>
      </xdr:nvSpPr>
      <xdr:spPr>
        <a:xfrm>
          <a:off x="20383500" y="6314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88536</xdr:rowOff>
    </xdr:from>
    <xdr:ext cx="469744" cy="259045"/>
    <xdr:sp macro="" textlink="">
      <xdr:nvSpPr>
        <xdr:cNvPr id="759" name="テキスト ボックス 758"/>
        <xdr:cNvSpPr txBox="1"/>
      </xdr:nvSpPr>
      <xdr:spPr>
        <a:xfrm>
          <a:off x="20199428" y="6089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0" name="直線コネクタ 759"/>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142430</xdr:rowOff>
    </xdr:from>
    <xdr:to>
      <xdr:col>102</xdr:col>
      <xdr:colOff>165100</xdr:colOff>
      <xdr:row>37</xdr:row>
      <xdr:rowOff>72580</xdr:rowOff>
    </xdr:to>
    <xdr:sp macro="" textlink="">
      <xdr:nvSpPr>
        <xdr:cNvPr id="761" name="フローチャート: 判断 760"/>
        <xdr:cNvSpPr/>
      </xdr:nvSpPr>
      <xdr:spPr>
        <a:xfrm>
          <a:off x="19494500" y="6314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89107</xdr:rowOff>
    </xdr:from>
    <xdr:ext cx="469744" cy="259045"/>
    <xdr:sp macro="" textlink="">
      <xdr:nvSpPr>
        <xdr:cNvPr id="762" name="テキスト ボックス 761"/>
        <xdr:cNvSpPr txBox="1"/>
      </xdr:nvSpPr>
      <xdr:spPr>
        <a:xfrm>
          <a:off x="19310428" y="6089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117284</xdr:rowOff>
    </xdr:from>
    <xdr:to>
      <xdr:col>98</xdr:col>
      <xdr:colOff>38100</xdr:colOff>
      <xdr:row>37</xdr:row>
      <xdr:rowOff>47434</xdr:rowOff>
    </xdr:to>
    <xdr:sp macro="" textlink="">
      <xdr:nvSpPr>
        <xdr:cNvPr id="763" name="フローチャート: 判断 762"/>
        <xdr:cNvSpPr/>
      </xdr:nvSpPr>
      <xdr:spPr>
        <a:xfrm>
          <a:off x="18605500" y="6289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63961</xdr:rowOff>
    </xdr:from>
    <xdr:ext cx="469744" cy="259045"/>
    <xdr:sp macro="" textlink="">
      <xdr:nvSpPr>
        <xdr:cNvPr id="764" name="テキスト ボックス 763"/>
        <xdr:cNvSpPr txBox="1"/>
      </xdr:nvSpPr>
      <xdr:spPr>
        <a:xfrm>
          <a:off x="18421428" y="6064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5" name="テキスト ボックス 76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6" name="テキスト ボックス 76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7" name="テキスト ボックス 76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8" name="テキスト ボックス 76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9" name="テキスト ボックス 76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0" name="楕円 769"/>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71" name="投資及び出資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2" name="楕円 771"/>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3" name="テキスト ボックス 772"/>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4" name="楕円 773"/>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5" name="テキスト ボックス 774"/>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6" name="楕円 775"/>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7" name="テキスト ボックス 776"/>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8" name="楕円 777"/>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9" name="テキスト ボックス 778"/>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0" name="正方形/長方形 77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1" name="正方形/長方形 78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2" name="正方形/長方形 78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3" name="正方形/長方形 78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4" name="正方形/長方形 78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5" name="正方形/長方形 78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6" name="正方形/長方形 78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7" name="正方形/長方形 78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8" name="テキスト ボックス 78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9" name="直線コネクタ 78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90" name="直線コネクタ 789"/>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91" name="テキスト ボックス 790"/>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92" name="直線コネクタ 791"/>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93" name="テキスト ボックス 792"/>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4" name="直線コネクタ 793"/>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5" name="テキスト ボックス 794"/>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6" name="直線コネクタ 795"/>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7" name="テキスト ボックス 796"/>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8" name="直線コネクタ 797"/>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9" name="テキスト ボックス 798"/>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0" name="直線コネクタ 799"/>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801" name="テキスト ボックス 800"/>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2"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37973</xdr:rowOff>
    </xdr:from>
    <xdr:to>
      <xdr:col>116</xdr:col>
      <xdr:colOff>62864</xdr:colOff>
      <xdr:row>59</xdr:row>
      <xdr:rowOff>44259</xdr:rowOff>
    </xdr:to>
    <xdr:cxnSp macro="">
      <xdr:nvCxnSpPr>
        <xdr:cNvPr id="803" name="直線コネクタ 802"/>
        <xdr:cNvCxnSpPr/>
      </xdr:nvCxnSpPr>
      <xdr:spPr>
        <a:xfrm flipV="1">
          <a:off x="22159595" y="8781923"/>
          <a:ext cx="1269" cy="1377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48086</xdr:rowOff>
    </xdr:from>
    <xdr:ext cx="313932" cy="259045"/>
    <xdr:sp macro="" textlink="">
      <xdr:nvSpPr>
        <xdr:cNvPr id="804" name="貸付金最小値テキスト"/>
        <xdr:cNvSpPr txBox="1"/>
      </xdr:nvSpPr>
      <xdr:spPr>
        <a:xfrm>
          <a:off x="22212300" y="1016363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44259</xdr:rowOff>
    </xdr:from>
    <xdr:to>
      <xdr:col>116</xdr:col>
      <xdr:colOff>152400</xdr:colOff>
      <xdr:row>59</xdr:row>
      <xdr:rowOff>44259</xdr:rowOff>
    </xdr:to>
    <xdr:cxnSp macro="">
      <xdr:nvCxnSpPr>
        <xdr:cNvPr id="805" name="直線コネクタ 804"/>
        <xdr:cNvCxnSpPr/>
      </xdr:nvCxnSpPr>
      <xdr:spPr>
        <a:xfrm>
          <a:off x="22072600" y="10159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156100</xdr:rowOff>
    </xdr:from>
    <xdr:ext cx="534377" cy="259045"/>
    <xdr:sp macro="" textlink="">
      <xdr:nvSpPr>
        <xdr:cNvPr id="806" name="貸付金最大値テキスト"/>
        <xdr:cNvSpPr txBox="1"/>
      </xdr:nvSpPr>
      <xdr:spPr>
        <a:xfrm>
          <a:off x="22212300" y="8557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37973</xdr:rowOff>
    </xdr:from>
    <xdr:to>
      <xdr:col>116</xdr:col>
      <xdr:colOff>152400</xdr:colOff>
      <xdr:row>51</xdr:row>
      <xdr:rowOff>37973</xdr:rowOff>
    </xdr:to>
    <xdr:cxnSp macro="">
      <xdr:nvCxnSpPr>
        <xdr:cNvPr id="807" name="直線コネクタ 806"/>
        <xdr:cNvCxnSpPr/>
      </xdr:nvCxnSpPr>
      <xdr:spPr>
        <a:xfrm>
          <a:off x="22072600" y="8781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23438</xdr:rowOff>
    </xdr:from>
    <xdr:to>
      <xdr:col>116</xdr:col>
      <xdr:colOff>63500</xdr:colOff>
      <xdr:row>59</xdr:row>
      <xdr:rowOff>28639</xdr:rowOff>
    </xdr:to>
    <xdr:cxnSp macro="">
      <xdr:nvCxnSpPr>
        <xdr:cNvPr id="808" name="直線コネクタ 807"/>
        <xdr:cNvCxnSpPr/>
      </xdr:nvCxnSpPr>
      <xdr:spPr>
        <a:xfrm flipV="1">
          <a:off x="21323300" y="10138988"/>
          <a:ext cx="838200" cy="5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45197</xdr:rowOff>
    </xdr:from>
    <xdr:ext cx="469744" cy="259045"/>
    <xdr:sp macro="" textlink="">
      <xdr:nvSpPr>
        <xdr:cNvPr id="809" name="貸付金平均値テキスト"/>
        <xdr:cNvSpPr txBox="1"/>
      </xdr:nvSpPr>
      <xdr:spPr>
        <a:xfrm>
          <a:off x="22212300" y="98178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22320</xdr:rowOff>
    </xdr:from>
    <xdr:to>
      <xdr:col>116</xdr:col>
      <xdr:colOff>114300</xdr:colOff>
      <xdr:row>58</xdr:row>
      <xdr:rowOff>123920</xdr:rowOff>
    </xdr:to>
    <xdr:sp macro="" textlink="">
      <xdr:nvSpPr>
        <xdr:cNvPr id="810" name="フローチャート: 判断 809"/>
        <xdr:cNvSpPr/>
      </xdr:nvSpPr>
      <xdr:spPr>
        <a:xfrm>
          <a:off x="22110700" y="99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20351</xdr:rowOff>
    </xdr:from>
    <xdr:to>
      <xdr:col>111</xdr:col>
      <xdr:colOff>177800</xdr:colOff>
      <xdr:row>59</xdr:row>
      <xdr:rowOff>28639</xdr:rowOff>
    </xdr:to>
    <xdr:cxnSp macro="">
      <xdr:nvCxnSpPr>
        <xdr:cNvPr id="811" name="直線コネクタ 810"/>
        <xdr:cNvCxnSpPr/>
      </xdr:nvCxnSpPr>
      <xdr:spPr>
        <a:xfrm>
          <a:off x="20434300" y="10135901"/>
          <a:ext cx="889000" cy="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21768</xdr:rowOff>
    </xdr:from>
    <xdr:to>
      <xdr:col>112</xdr:col>
      <xdr:colOff>38100</xdr:colOff>
      <xdr:row>58</xdr:row>
      <xdr:rowOff>123368</xdr:rowOff>
    </xdr:to>
    <xdr:sp macro="" textlink="">
      <xdr:nvSpPr>
        <xdr:cNvPr id="812" name="フローチャート: 判断 811"/>
        <xdr:cNvSpPr/>
      </xdr:nvSpPr>
      <xdr:spPr>
        <a:xfrm>
          <a:off x="21272500" y="9965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139895</xdr:rowOff>
    </xdr:from>
    <xdr:ext cx="469744" cy="259045"/>
    <xdr:sp macro="" textlink="">
      <xdr:nvSpPr>
        <xdr:cNvPr id="813" name="テキスト ボックス 812"/>
        <xdr:cNvSpPr txBox="1"/>
      </xdr:nvSpPr>
      <xdr:spPr>
        <a:xfrm>
          <a:off x="21088428" y="9741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166980</xdr:rowOff>
    </xdr:from>
    <xdr:to>
      <xdr:col>107</xdr:col>
      <xdr:colOff>50800</xdr:colOff>
      <xdr:row>59</xdr:row>
      <xdr:rowOff>20351</xdr:rowOff>
    </xdr:to>
    <xdr:cxnSp macro="">
      <xdr:nvCxnSpPr>
        <xdr:cNvPr id="814" name="直線コネクタ 813"/>
        <xdr:cNvCxnSpPr/>
      </xdr:nvCxnSpPr>
      <xdr:spPr>
        <a:xfrm>
          <a:off x="19545300" y="10111080"/>
          <a:ext cx="889000" cy="24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9481</xdr:rowOff>
    </xdr:from>
    <xdr:to>
      <xdr:col>107</xdr:col>
      <xdr:colOff>101600</xdr:colOff>
      <xdr:row>58</xdr:row>
      <xdr:rowOff>111081</xdr:rowOff>
    </xdr:to>
    <xdr:sp macro="" textlink="">
      <xdr:nvSpPr>
        <xdr:cNvPr id="815" name="フローチャート: 判断 814"/>
        <xdr:cNvSpPr/>
      </xdr:nvSpPr>
      <xdr:spPr>
        <a:xfrm>
          <a:off x="20383500" y="9953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127608</xdr:rowOff>
    </xdr:from>
    <xdr:ext cx="469744" cy="259045"/>
    <xdr:sp macro="" textlink="">
      <xdr:nvSpPr>
        <xdr:cNvPr id="816" name="テキスト ボックス 815"/>
        <xdr:cNvSpPr txBox="1"/>
      </xdr:nvSpPr>
      <xdr:spPr>
        <a:xfrm>
          <a:off x="20199428" y="9728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166980</xdr:rowOff>
    </xdr:from>
    <xdr:to>
      <xdr:col>102</xdr:col>
      <xdr:colOff>114300</xdr:colOff>
      <xdr:row>59</xdr:row>
      <xdr:rowOff>368</xdr:rowOff>
    </xdr:to>
    <xdr:cxnSp macro="">
      <xdr:nvCxnSpPr>
        <xdr:cNvPr id="817" name="直線コネクタ 816"/>
        <xdr:cNvCxnSpPr/>
      </xdr:nvCxnSpPr>
      <xdr:spPr>
        <a:xfrm flipV="1">
          <a:off x="18656300" y="10111080"/>
          <a:ext cx="889000" cy="4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160547</xdr:rowOff>
    </xdr:from>
    <xdr:to>
      <xdr:col>102</xdr:col>
      <xdr:colOff>165100</xdr:colOff>
      <xdr:row>58</xdr:row>
      <xdr:rowOff>90697</xdr:rowOff>
    </xdr:to>
    <xdr:sp macro="" textlink="">
      <xdr:nvSpPr>
        <xdr:cNvPr id="818" name="フローチャート: 判断 817"/>
        <xdr:cNvSpPr/>
      </xdr:nvSpPr>
      <xdr:spPr>
        <a:xfrm>
          <a:off x="19494500" y="9933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107224</xdr:rowOff>
    </xdr:from>
    <xdr:ext cx="469744" cy="259045"/>
    <xdr:sp macro="" textlink="">
      <xdr:nvSpPr>
        <xdr:cNvPr id="819" name="テキスト ボックス 818"/>
        <xdr:cNvSpPr txBox="1"/>
      </xdr:nvSpPr>
      <xdr:spPr>
        <a:xfrm>
          <a:off x="19310428" y="9708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44285</xdr:rowOff>
    </xdr:from>
    <xdr:to>
      <xdr:col>98</xdr:col>
      <xdr:colOff>38100</xdr:colOff>
      <xdr:row>58</xdr:row>
      <xdr:rowOff>145885</xdr:rowOff>
    </xdr:to>
    <xdr:sp macro="" textlink="">
      <xdr:nvSpPr>
        <xdr:cNvPr id="820" name="フローチャート: 判断 819"/>
        <xdr:cNvSpPr/>
      </xdr:nvSpPr>
      <xdr:spPr>
        <a:xfrm>
          <a:off x="18605500" y="9988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162412</xdr:rowOff>
    </xdr:from>
    <xdr:ext cx="469744" cy="259045"/>
    <xdr:sp macro="" textlink="">
      <xdr:nvSpPr>
        <xdr:cNvPr id="821" name="テキスト ボックス 820"/>
        <xdr:cNvSpPr txBox="1"/>
      </xdr:nvSpPr>
      <xdr:spPr>
        <a:xfrm>
          <a:off x="18421428" y="9763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2" name="テキスト ボックス 821"/>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3" name="テキスト ボックス 822"/>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4" name="テキスト ボックス 823"/>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5" name="テキスト ボックス 824"/>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6" name="テキスト ボックス 825"/>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144088</xdr:rowOff>
    </xdr:from>
    <xdr:to>
      <xdr:col>116</xdr:col>
      <xdr:colOff>114300</xdr:colOff>
      <xdr:row>59</xdr:row>
      <xdr:rowOff>74238</xdr:rowOff>
    </xdr:to>
    <xdr:sp macro="" textlink="">
      <xdr:nvSpPr>
        <xdr:cNvPr id="827" name="楕円 826"/>
        <xdr:cNvSpPr/>
      </xdr:nvSpPr>
      <xdr:spPr>
        <a:xfrm>
          <a:off x="22110700" y="10088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59015</xdr:rowOff>
    </xdr:from>
    <xdr:ext cx="469744" cy="259045"/>
    <xdr:sp macro="" textlink="">
      <xdr:nvSpPr>
        <xdr:cNvPr id="828" name="貸付金該当値テキスト"/>
        <xdr:cNvSpPr txBox="1"/>
      </xdr:nvSpPr>
      <xdr:spPr>
        <a:xfrm>
          <a:off x="22212300" y="10003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149289</xdr:rowOff>
    </xdr:from>
    <xdr:to>
      <xdr:col>112</xdr:col>
      <xdr:colOff>38100</xdr:colOff>
      <xdr:row>59</xdr:row>
      <xdr:rowOff>79439</xdr:rowOff>
    </xdr:to>
    <xdr:sp macro="" textlink="">
      <xdr:nvSpPr>
        <xdr:cNvPr id="829" name="楕円 828"/>
        <xdr:cNvSpPr/>
      </xdr:nvSpPr>
      <xdr:spPr>
        <a:xfrm>
          <a:off x="21272500" y="10093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70566</xdr:rowOff>
    </xdr:from>
    <xdr:ext cx="378565" cy="259045"/>
    <xdr:sp macro="" textlink="">
      <xdr:nvSpPr>
        <xdr:cNvPr id="830" name="テキスト ボックス 829"/>
        <xdr:cNvSpPr txBox="1"/>
      </xdr:nvSpPr>
      <xdr:spPr>
        <a:xfrm>
          <a:off x="21134017" y="101861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141001</xdr:rowOff>
    </xdr:from>
    <xdr:to>
      <xdr:col>107</xdr:col>
      <xdr:colOff>101600</xdr:colOff>
      <xdr:row>59</xdr:row>
      <xdr:rowOff>71151</xdr:rowOff>
    </xdr:to>
    <xdr:sp macro="" textlink="">
      <xdr:nvSpPr>
        <xdr:cNvPr id="831" name="楕円 830"/>
        <xdr:cNvSpPr/>
      </xdr:nvSpPr>
      <xdr:spPr>
        <a:xfrm>
          <a:off x="20383500" y="10085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62278</xdr:rowOff>
    </xdr:from>
    <xdr:ext cx="469744" cy="259045"/>
    <xdr:sp macro="" textlink="">
      <xdr:nvSpPr>
        <xdr:cNvPr id="832" name="テキスト ボックス 831"/>
        <xdr:cNvSpPr txBox="1"/>
      </xdr:nvSpPr>
      <xdr:spPr>
        <a:xfrm>
          <a:off x="20199428" y="10177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116180</xdr:rowOff>
    </xdr:from>
    <xdr:to>
      <xdr:col>102</xdr:col>
      <xdr:colOff>165100</xdr:colOff>
      <xdr:row>59</xdr:row>
      <xdr:rowOff>46330</xdr:rowOff>
    </xdr:to>
    <xdr:sp macro="" textlink="">
      <xdr:nvSpPr>
        <xdr:cNvPr id="833" name="楕円 832"/>
        <xdr:cNvSpPr/>
      </xdr:nvSpPr>
      <xdr:spPr>
        <a:xfrm>
          <a:off x="19494500" y="1006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37457</xdr:rowOff>
    </xdr:from>
    <xdr:ext cx="469744" cy="259045"/>
    <xdr:sp macro="" textlink="">
      <xdr:nvSpPr>
        <xdr:cNvPr id="834" name="テキスト ボックス 833"/>
        <xdr:cNvSpPr txBox="1"/>
      </xdr:nvSpPr>
      <xdr:spPr>
        <a:xfrm>
          <a:off x="19310428" y="10153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121018</xdr:rowOff>
    </xdr:from>
    <xdr:to>
      <xdr:col>98</xdr:col>
      <xdr:colOff>38100</xdr:colOff>
      <xdr:row>59</xdr:row>
      <xdr:rowOff>51168</xdr:rowOff>
    </xdr:to>
    <xdr:sp macro="" textlink="">
      <xdr:nvSpPr>
        <xdr:cNvPr id="835" name="楕円 834"/>
        <xdr:cNvSpPr/>
      </xdr:nvSpPr>
      <xdr:spPr>
        <a:xfrm>
          <a:off x="18605500" y="10065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42295</xdr:rowOff>
    </xdr:from>
    <xdr:ext cx="469744" cy="259045"/>
    <xdr:sp macro="" textlink="">
      <xdr:nvSpPr>
        <xdr:cNvPr id="836" name="テキスト ボックス 835"/>
        <xdr:cNvSpPr txBox="1"/>
      </xdr:nvSpPr>
      <xdr:spPr>
        <a:xfrm>
          <a:off x="18421428" y="10157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7" name="正方形/長方形 836"/>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8" name="正方形/長方形 837"/>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9" name="正方形/長方形 838"/>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40" name="正方形/長方形 839"/>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41" name="正方形/長方形 840"/>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42" name="正方形/長方形 841"/>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3" name="正方形/長方形 842"/>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4" name="正方形/長方形 843"/>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5" name="テキスト ボックス 844"/>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6" name="直線コネクタ 845"/>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7" name="テキスト ボックス 846"/>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8" name="直線コネクタ 847"/>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9" name="テキスト ボックス 848"/>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50" name="直線コネクタ 849"/>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51" name="テキスト ボックス 850"/>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52" name="直線コネクタ 851"/>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53" name="テキスト ボックス 852"/>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54" name="直線コネクタ 853"/>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55" name="テキスト ボックス 854"/>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56" name="直線コネクタ 855"/>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57" name="テキスト ボックス 856"/>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8" name="直線コネクタ 857"/>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9" name="テキスト ボックス 858"/>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60"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43117</xdr:rowOff>
    </xdr:from>
    <xdr:to>
      <xdr:col>116</xdr:col>
      <xdr:colOff>62864</xdr:colOff>
      <xdr:row>78</xdr:row>
      <xdr:rowOff>68035</xdr:rowOff>
    </xdr:to>
    <xdr:cxnSp macro="">
      <xdr:nvCxnSpPr>
        <xdr:cNvPr id="861" name="直線コネクタ 860"/>
        <xdr:cNvCxnSpPr/>
      </xdr:nvCxnSpPr>
      <xdr:spPr>
        <a:xfrm flipV="1">
          <a:off x="22159595" y="12216067"/>
          <a:ext cx="1269" cy="12250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71862</xdr:rowOff>
    </xdr:from>
    <xdr:ext cx="534377" cy="259045"/>
    <xdr:sp macro="" textlink="">
      <xdr:nvSpPr>
        <xdr:cNvPr id="862" name="繰出金最小値テキスト"/>
        <xdr:cNvSpPr txBox="1"/>
      </xdr:nvSpPr>
      <xdr:spPr>
        <a:xfrm>
          <a:off x="22212300" y="13444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68035</xdr:rowOff>
    </xdr:from>
    <xdr:to>
      <xdr:col>116</xdr:col>
      <xdr:colOff>152400</xdr:colOff>
      <xdr:row>78</xdr:row>
      <xdr:rowOff>68035</xdr:rowOff>
    </xdr:to>
    <xdr:cxnSp macro="">
      <xdr:nvCxnSpPr>
        <xdr:cNvPr id="863" name="直線コネクタ 862"/>
        <xdr:cNvCxnSpPr/>
      </xdr:nvCxnSpPr>
      <xdr:spPr>
        <a:xfrm>
          <a:off x="22072600" y="13441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161244</xdr:rowOff>
    </xdr:from>
    <xdr:ext cx="534377" cy="259045"/>
    <xdr:sp macro="" textlink="">
      <xdr:nvSpPr>
        <xdr:cNvPr id="864" name="繰出金最大値テキスト"/>
        <xdr:cNvSpPr txBox="1"/>
      </xdr:nvSpPr>
      <xdr:spPr>
        <a:xfrm>
          <a:off x="22212300" y="11991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43117</xdr:rowOff>
    </xdr:from>
    <xdr:to>
      <xdr:col>116</xdr:col>
      <xdr:colOff>152400</xdr:colOff>
      <xdr:row>71</xdr:row>
      <xdr:rowOff>43117</xdr:rowOff>
    </xdr:to>
    <xdr:cxnSp macro="">
      <xdr:nvCxnSpPr>
        <xdr:cNvPr id="865" name="直線コネクタ 864"/>
        <xdr:cNvCxnSpPr/>
      </xdr:nvCxnSpPr>
      <xdr:spPr>
        <a:xfrm>
          <a:off x="22072600" y="12216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24524</xdr:rowOff>
    </xdr:from>
    <xdr:to>
      <xdr:col>116</xdr:col>
      <xdr:colOff>63500</xdr:colOff>
      <xdr:row>75</xdr:row>
      <xdr:rowOff>93104</xdr:rowOff>
    </xdr:to>
    <xdr:cxnSp macro="">
      <xdr:nvCxnSpPr>
        <xdr:cNvPr id="866" name="直線コネクタ 865"/>
        <xdr:cNvCxnSpPr/>
      </xdr:nvCxnSpPr>
      <xdr:spPr>
        <a:xfrm flipV="1">
          <a:off x="21323300" y="12883274"/>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149306</xdr:rowOff>
    </xdr:from>
    <xdr:ext cx="534377" cy="259045"/>
    <xdr:sp macro="" textlink="">
      <xdr:nvSpPr>
        <xdr:cNvPr id="867" name="繰出金平均値テキスト"/>
        <xdr:cNvSpPr txBox="1"/>
      </xdr:nvSpPr>
      <xdr:spPr>
        <a:xfrm>
          <a:off x="22212300" y="126651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126429</xdr:rowOff>
    </xdr:from>
    <xdr:to>
      <xdr:col>116</xdr:col>
      <xdr:colOff>114300</xdr:colOff>
      <xdr:row>75</xdr:row>
      <xdr:rowOff>56579</xdr:rowOff>
    </xdr:to>
    <xdr:sp macro="" textlink="">
      <xdr:nvSpPr>
        <xdr:cNvPr id="868" name="フローチャート: 判断 867"/>
        <xdr:cNvSpPr/>
      </xdr:nvSpPr>
      <xdr:spPr>
        <a:xfrm>
          <a:off x="22110700" y="12813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93104</xdr:rowOff>
    </xdr:from>
    <xdr:to>
      <xdr:col>111</xdr:col>
      <xdr:colOff>177800</xdr:colOff>
      <xdr:row>75</xdr:row>
      <xdr:rowOff>151664</xdr:rowOff>
    </xdr:to>
    <xdr:cxnSp macro="">
      <xdr:nvCxnSpPr>
        <xdr:cNvPr id="869" name="直線コネクタ 868"/>
        <xdr:cNvCxnSpPr/>
      </xdr:nvCxnSpPr>
      <xdr:spPr>
        <a:xfrm flipV="1">
          <a:off x="20434300" y="12951854"/>
          <a:ext cx="889000" cy="58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14605</xdr:rowOff>
    </xdr:from>
    <xdr:to>
      <xdr:col>112</xdr:col>
      <xdr:colOff>38100</xdr:colOff>
      <xdr:row>75</xdr:row>
      <xdr:rowOff>116205</xdr:rowOff>
    </xdr:to>
    <xdr:sp macro="" textlink="">
      <xdr:nvSpPr>
        <xdr:cNvPr id="870" name="フローチャート: 判断 869"/>
        <xdr:cNvSpPr/>
      </xdr:nvSpPr>
      <xdr:spPr>
        <a:xfrm>
          <a:off x="21272500" y="1287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132732</xdr:rowOff>
    </xdr:from>
    <xdr:ext cx="534377" cy="259045"/>
    <xdr:sp macro="" textlink="">
      <xdr:nvSpPr>
        <xdr:cNvPr id="871" name="テキスト ボックス 870"/>
        <xdr:cNvSpPr txBox="1"/>
      </xdr:nvSpPr>
      <xdr:spPr>
        <a:xfrm>
          <a:off x="21056111" y="12648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151664</xdr:rowOff>
    </xdr:from>
    <xdr:to>
      <xdr:col>107</xdr:col>
      <xdr:colOff>50800</xdr:colOff>
      <xdr:row>76</xdr:row>
      <xdr:rowOff>31953</xdr:rowOff>
    </xdr:to>
    <xdr:cxnSp macro="">
      <xdr:nvCxnSpPr>
        <xdr:cNvPr id="872" name="直線コネクタ 871"/>
        <xdr:cNvCxnSpPr/>
      </xdr:nvCxnSpPr>
      <xdr:spPr>
        <a:xfrm flipV="1">
          <a:off x="19545300" y="13010414"/>
          <a:ext cx="889000" cy="51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47142</xdr:rowOff>
    </xdr:from>
    <xdr:to>
      <xdr:col>107</xdr:col>
      <xdr:colOff>101600</xdr:colOff>
      <xdr:row>75</xdr:row>
      <xdr:rowOff>148741</xdr:rowOff>
    </xdr:to>
    <xdr:sp macro="" textlink="">
      <xdr:nvSpPr>
        <xdr:cNvPr id="873" name="フローチャート: 判断 872"/>
        <xdr:cNvSpPr/>
      </xdr:nvSpPr>
      <xdr:spPr>
        <a:xfrm>
          <a:off x="20383500" y="1290589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165269</xdr:rowOff>
    </xdr:from>
    <xdr:ext cx="534377" cy="259045"/>
    <xdr:sp macro="" textlink="">
      <xdr:nvSpPr>
        <xdr:cNvPr id="874" name="テキスト ボックス 873"/>
        <xdr:cNvSpPr txBox="1"/>
      </xdr:nvSpPr>
      <xdr:spPr>
        <a:xfrm>
          <a:off x="20167111" y="12681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31953</xdr:rowOff>
    </xdr:from>
    <xdr:to>
      <xdr:col>102</xdr:col>
      <xdr:colOff>114300</xdr:colOff>
      <xdr:row>76</xdr:row>
      <xdr:rowOff>90551</xdr:rowOff>
    </xdr:to>
    <xdr:cxnSp macro="">
      <xdr:nvCxnSpPr>
        <xdr:cNvPr id="875" name="直線コネクタ 874"/>
        <xdr:cNvCxnSpPr/>
      </xdr:nvCxnSpPr>
      <xdr:spPr>
        <a:xfrm flipV="1">
          <a:off x="18656300" y="13062153"/>
          <a:ext cx="889000" cy="58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63830</xdr:rowOff>
    </xdr:from>
    <xdr:to>
      <xdr:col>102</xdr:col>
      <xdr:colOff>165100</xdr:colOff>
      <xdr:row>75</xdr:row>
      <xdr:rowOff>165430</xdr:rowOff>
    </xdr:to>
    <xdr:sp macro="" textlink="">
      <xdr:nvSpPr>
        <xdr:cNvPr id="876" name="フローチャート: 判断 875"/>
        <xdr:cNvSpPr/>
      </xdr:nvSpPr>
      <xdr:spPr>
        <a:xfrm>
          <a:off x="19494500" y="1292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10507</xdr:rowOff>
    </xdr:from>
    <xdr:ext cx="534377" cy="259045"/>
    <xdr:sp macro="" textlink="">
      <xdr:nvSpPr>
        <xdr:cNvPr id="877" name="テキスト ボックス 876"/>
        <xdr:cNvSpPr txBox="1"/>
      </xdr:nvSpPr>
      <xdr:spPr>
        <a:xfrm>
          <a:off x="19278111" y="12697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69050</xdr:rowOff>
    </xdr:from>
    <xdr:to>
      <xdr:col>98</xdr:col>
      <xdr:colOff>38100</xdr:colOff>
      <xdr:row>75</xdr:row>
      <xdr:rowOff>170650</xdr:rowOff>
    </xdr:to>
    <xdr:sp macro="" textlink="">
      <xdr:nvSpPr>
        <xdr:cNvPr id="878" name="フローチャート: 判断 877"/>
        <xdr:cNvSpPr/>
      </xdr:nvSpPr>
      <xdr:spPr>
        <a:xfrm>
          <a:off x="18605500" y="1292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15727</xdr:rowOff>
    </xdr:from>
    <xdr:ext cx="534377" cy="259045"/>
    <xdr:sp macro="" textlink="">
      <xdr:nvSpPr>
        <xdr:cNvPr id="879" name="テキスト ボックス 878"/>
        <xdr:cNvSpPr txBox="1"/>
      </xdr:nvSpPr>
      <xdr:spPr>
        <a:xfrm>
          <a:off x="18389111" y="12703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80" name="テキスト ボックス 879"/>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81" name="テキスト ボックス 880"/>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82" name="テキスト ボックス 881"/>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83" name="テキスト ボックス 882"/>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4" name="テキスト ボックス 883"/>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145174</xdr:rowOff>
    </xdr:from>
    <xdr:to>
      <xdr:col>116</xdr:col>
      <xdr:colOff>114300</xdr:colOff>
      <xdr:row>75</xdr:row>
      <xdr:rowOff>75324</xdr:rowOff>
    </xdr:to>
    <xdr:sp macro="" textlink="">
      <xdr:nvSpPr>
        <xdr:cNvPr id="885" name="楕円 884"/>
        <xdr:cNvSpPr/>
      </xdr:nvSpPr>
      <xdr:spPr>
        <a:xfrm>
          <a:off x="22110700" y="12832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123601</xdr:rowOff>
    </xdr:from>
    <xdr:ext cx="534377" cy="259045"/>
    <xdr:sp macro="" textlink="">
      <xdr:nvSpPr>
        <xdr:cNvPr id="886" name="繰出金該当値テキスト"/>
        <xdr:cNvSpPr txBox="1"/>
      </xdr:nvSpPr>
      <xdr:spPr>
        <a:xfrm>
          <a:off x="22212300" y="12810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42304</xdr:rowOff>
    </xdr:from>
    <xdr:to>
      <xdr:col>112</xdr:col>
      <xdr:colOff>38100</xdr:colOff>
      <xdr:row>75</xdr:row>
      <xdr:rowOff>143904</xdr:rowOff>
    </xdr:to>
    <xdr:sp macro="" textlink="">
      <xdr:nvSpPr>
        <xdr:cNvPr id="887" name="楕円 886"/>
        <xdr:cNvSpPr/>
      </xdr:nvSpPr>
      <xdr:spPr>
        <a:xfrm>
          <a:off x="21272500" y="12901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135031</xdr:rowOff>
    </xdr:from>
    <xdr:ext cx="534377" cy="259045"/>
    <xdr:sp macro="" textlink="">
      <xdr:nvSpPr>
        <xdr:cNvPr id="888" name="テキスト ボックス 887"/>
        <xdr:cNvSpPr txBox="1"/>
      </xdr:nvSpPr>
      <xdr:spPr>
        <a:xfrm>
          <a:off x="21056111" y="12993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100864</xdr:rowOff>
    </xdr:from>
    <xdr:to>
      <xdr:col>107</xdr:col>
      <xdr:colOff>101600</xdr:colOff>
      <xdr:row>76</xdr:row>
      <xdr:rowOff>31014</xdr:rowOff>
    </xdr:to>
    <xdr:sp macro="" textlink="">
      <xdr:nvSpPr>
        <xdr:cNvPr id="889" name="楕円 888"/>
        <xdr:cNvSpPr/>
      </xdr:nvSpPr>
      <xdr:spPr>
        <a:xfrm>
          <a:off x="20383500" y="12959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22141</xdr:rowOff>
    </xdr:from>
    <xdr:ext cx="534377" cy="259045"/>
    <xdr:sp macro="" textlink="">
      <xdr:nvSpPr>
        <xdr:cNvPr id="890" name="テキスト ボックス 889"/>
        <xdr:cNvSpPr txBox="1"/>
      </xdr:nvSpPr>
      <xdr:spPr>
        <a:xfrm>
          <a:off x="20167111" y="13052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152603</xdr:rowOff>
    </xdr:from>
    <xdr:to>
      <xdr:col>102</xdr:col>
      <xdr:colOff>165100</xdr:colOff>
      <xdr:row>76</xdr:row>
      <xdr:rowOff>82753</xdr:rowOff>
    </xdr:to>
    <xdr:sp macro="" textlink="">
      <xdr:nvSpPr>
        <xdr:cNvPr id="891" name="楕円 890"/>
        <xdr:cNvSpPr/>
      </xdr:nvSpPr>
      <xdr:spPr>
        <a:xfrm>
          <a:off x="19494500" y="13011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73880</xdr:rowOff>
    </xdr:from>
    <xdr:ext cx="534377" cy="259045"/>
    <xdr:sp macro="" textlink="">
      <xdr:nvSpPr>
        <xdr:cNvPr id="892" name="テキスト ボックス 891"/>
        <xdr:cNvSpPr txBox="1"/>
      </xdr:nvSpPr>
      <xdr:spPr>
        <a:xfrm>
          <a:off x="19278111" y="13104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39751</xdr:rowOff>
    </xdr:from>
    <xdr:to>
      <xdr:col>98</xdr:col>
      <xdr:colOff>38100</xdr:colOff>
      <xdr:row>76</xdr:row>
      <xdr:rowOff>141351</xdr:rowOff>
    </xdr:to>
    <xdr:sp macro="" textlink="">
      <xdr:nvSpPr>
        <xdr:cNvPr id="893" name="楕円 892"/>
        <xdr:cNvSpPr/>
      </xdr:nvSpPr>
      <xdr:spPr>
        <a:xfrm>
          <a:off x="18605500" y="13069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132478</xdr:rowOff>
    </xdr:from>
    <xdr:ext cx="534377" cy="259045"/>
    <xdr:sp macro="" textlink="">
      <xdr:nvSpPr>
        <xdr:cNvPr id="894" name="テキスト ボックス 893"/>
        <xdr:cNvSpPr txBox="1"/>
      </xdr:nvSpPr>
      <xdr:spPr>
        <a:xfrm>
          <a:off x="18389111" y="13162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5" name="正方形/長方形 894"/>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6" name="正方形/長方形 895"/>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7" name="正方形/長方形 896"/>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8" name="正方形/長方形 897"/>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9" name="正方形/長方形 898"/>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900" name="正方形/長方形 899"/>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901" name="正方形/長方形 900"/>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902" name="正方形/長方形 901"/>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903" name="テキスト ボックス 902"/>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4" name="直線コネクタ 903"/>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5" name="直線コネクタ 904"/>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6" name="テキスト ボックス 905"/>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7" name="直線コネクタ 906"/>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8" name="テキスト ボックス 907"/>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9"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10" name="直線コネクタ 909"/>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11"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2" name="直線コネクタ 91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13"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4" name="直線コネクタ 91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5" name="直線コネクタ 914"/>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6"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7" name="フローチャート: 判断 916"/>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8" name="直線コネクタ 917"/>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9" name="フローチャート: 判断 918"/>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20" name="テキスト ボックス 919"/>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21" name="直線コネクタ 920"/>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22" name="フローチャート: 判断 921"/>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23" name="テキスト ボックス 922"/>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4" name="直線コネクタ 923"/>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5" name="フローチャート: 判断 924"/>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6" name="テキスト ボックス 925"/>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7" name="フローチャート: 判断 926"/>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8" name="テキスト ボックス 927"/>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9" name="テキスト ボックス 928"/>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30" name="テキスト ボックス 929"/>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31" name="テキスト ボックス 930"/>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32" name="テキスト ボックス 931"/>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3" name="テキスト ボックス 932"/>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4" name="楕円 933"/>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5"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6" name="楕円 935"/>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7" name="テキスト ボックス 936"/>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8" name="楕円 937"/>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9" name="テキスト ボックス 938"/>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40" name="楕円 939"/>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41" name="テキスト ボックス 940"/>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42" name="楕円 941"/>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43" name="テキスト ボックス 942"/>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4" name="正方形/長方形 94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5" name="正方形/長方形 94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6" name="テキスト ボックス 94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歳出決算総額は、住民一人当たり</a:t>
          </a:r>
          <a:r>
            <a:rPr kumimoji="1" lang="en-US" altLang="ja-JP" sz="1300">
              <a:latin typeface="ＭＳ Ｐゴシック" panose="020B0600070205080204" pitchFamily="50" charset="-128"/>
              <a:ea typeface="ＭＳ Ｐゴシック" panose="020B0600070205080204" pitchFamily="50" charset="-128"/>
            </a:rPr>
            <a:t>432,282</a:t>
          </a:r>
          <a:r>
            <a:rPr kumimoji="1" lang="ja-JP" altLang="en-US" sz="1300">
              <a:latin typeface="ＭＳ Ｐゴシック" panose="020B0600070205080204" pitchFamily="50" charset="-128"/>
              <a:ea typeface="ＭＳ Ｐゴシック" panose="020B0600070205080204" pitchFamily="50" charset="-128"/>
            </a:rPr>
            <a:t>円となっている。主な構成項目である人件費は住民一人当たり</a:t>
          </a:r>
          <a:r>
            <a:rPr kumimoji="1" lang="en-US" altLang="ja-JP" sz="1300">
              <a:latin typeface="ＭＳ Ｐゴシック" panose="020B0600070205080204" pitchFamily="50" charset="-128"/>
              <a:ea typeface="ＭＳ Ｐゴシック" panose="020B0600070205080204" pitchFamily="50" charset="-128"/>
            </a:rPr>
            <a:t>70,083</a:t>
          </a:r>
          <a:r>
            <a:rPr kumimoji="1" lang="ja-JP" altLang="en-US" sz="1300">
              <a:latin typeface="ＭＳ Ｐゴシック" panose="020B0600070205080204" pitchFamily="50" charset="-128"/>
              <a:ea typeface="ＭＳ Ｐゴシック" panose="020B0600070205080204" pitchFamily="50" charset="-128"/>
            </a:rPr>
            <a:t>円となっており、令和５年度では定年延長による退職手当の減少等により類似団体平均との差は縮まったものの、依然として高い水準が続いている。幼保施設、清掃業務などの直営比率が高いため、類似団体と比較して職員数が多いことが要因として挙げられる。</a:t>
          </a:r>
        </a:p>
        <a:p>
          <a:r>
            <a:rPr kumimoji="1" lang="ja-JP" altLang="en-US" sz="1300">
              <a:latin typeface="ＭＳ Ｐゴシック" panose="020B0600070205080204" pitchFamily="50" charset="-128"/>
              <a:ea typeface="ＭＳ Ｐゴシック" panose="020B0600070205080204" pitchFamily="50" charset="-128"/>
            </a:rPr>
            <a:t>　補助費等は、令和４年度は地域振興基金繰替運用解消のための</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億円の返還金等、臨時的経費増により一時的に増加したが、令和５年度は住民一人当たり</a:t>
          </a:r>
          <a:r>
            <a:rPr kumimoji="1" lang="en-US" altLang="ja-JP" sz="1300">
              <a:latin typeface="ＭＳ Ｐゴシック" panose="020B0600070205080204" pitchFamily="50" charset="-128"/>
              <a:ea typeface="ＭＳ Ｐゴシック" panose="020B0600070205080204" pitchFamily="50" charset="-128"/>
            </a:rPr>
            <a:t>21,549</a:t>
          </a:r>
          <a:r>
            <a:rPr kumimoji="1" lang="ja-JP" altLang="en-US" sz="1300">
              <a:latin typeface="ＭＳ Ｐゴシック" panose="020B0600070205080204" pitchFamily="50" charset="-128"/>
              <a:ea typeface="ＭＳ Ｐゴシック" panose="020B0600070205080204" pitchFamily="50" charset="-128"/>
            </a:rPr>
            <a:t>円へと減少した。</a:t>
          </a:r>
        </a:p>
        <a:p>
          <a:r>
            <a:rPr kumimoji="1" lang="ja-JP" altLang="en-US" sz="1300">
              <a:latin typeface="ＭＳ Ｐゴシック" panose="020B0600070205080204" pitchFamily="50" charset="-128"/>
              <a:ea typeface="ＭＳ Ｐゴシック" panose="020B0600070205080204" pitchFamily="50" charset="-128"/>
            </a:rPr>
            <a:t>　扶助費は、令和５年度は障害福祉関連の扶助費の増加等により住民一人当たり</a:t>
          </a:r>
          <a:r>
            <a:rPr kumimoji="1" lang="en-US" altLang="ja-JP" sz="1300">
              <a:latin typeface="ＭＳ Ｐゴシック" panose="020B0600070205080204" pitchFamily="50" charset="-128"/>
              <a:ea typeface="ＭＳ Ｐゴシック" panose="020B0600070205080204" pitchFamily="50" charset="-128"/>
            </a:rPr>
            <a:t>135,911</a:t>
          </a:r>
          <a:r>
            <a:rPr kumimoji="1" lang="ja-JP" altLang="en-US" sz="1300">
              <a:latin typeface="ＭＳ Ｐゴシック" panose="020B0600070205080204" pitchFamily="50" charset="-128"/>
              <a:ea typeface="ＭＳ Ｐゴシック" panose="020B0600070205080204" pitchFamily="50" charset="-128"/>
            </a:rPr>
            <a:t>円へと増加したが、類似団体平均の伸びを下回り引き続き平均を下回った。</a:t>
          </a:r>
        </a:p>
        <a:p>
          <a:r>
            <a:rPr kumimoji="1" lang="ja-JP" altLang="en-US" sz="1300">
              <a:latin typeface="ＭＳ Ｐゴシック" panose="020B0600070205080204" pitchFamily="50" charset="-128"/>
              <a:ea typeface="ＭＳ Ｐゴシック" panose="020B0600070205080204" pitchFamily="50" charset="-128"/>
            </a:rPr>
            <a:t>　普通建設事業費は、市立高校及び附属中学校校舎建設や小中学校太陽光発電設備整備等により、住民一人当たり</a:t>
          </a:r>
          <a:r>
            <a:rPr kumimoji="1" lang="en-US" altLang="ja-JP" sz="1300">
              <a:latin typeface="ＭＳ Ｐゴシック" panose="020B0600070205080204" pitchFamily="50" charset="-128"/>
              <a:ea typeface="ＭＳ Ｐゴシック" panose="020B0600070205080204" pitchFamily="50" charset="-128"/>
            </a:rPr>
            <a:t>41,311</a:t>
          </a:r>
          <a:r>
            <a:rPr kumimoji="1" lang="ja-JP" altLang="en-US" sz="1300">
              <a:latin typeface="ＭＳ Ｐゴシック" panose="020B0600070205080204" pitchFamily="50" charset="-128"/>
              <a:ea typeface="ＭＳ Ｐゴシック" panose="020B0600070205080204" pitchFamily="50" charset="-128"/>
            </a:rPr>
            <a:t>円と大幅に増加したが類似団体平均は引き続き下回っている。</a:t>
          </a:r>
        </a:p>
        <a:p>
          <a:r>
            <a:rPr kumimoji="1" lang="ja-JP" altLang="en-US" sz="1300">
              <a:latin typeface="ＭＳ Ｐゴシック" panose="020B0600070205080204" pitchFamily="50" charset="-128"/>
              <a:ea typeface="ＭＳ Ｐゴシック" panose="020B0600070205080204" pitchFamily="50" charset="-128"/>
            </a:rPr>
            <a:t>　公債費については類似団体と比較して、住民一人当たりのコストが高い傾向が続いている。これは、過去の保健所等複合施設建設や文化振興施設整備等の大型投資的事業の実施による地方債残高が多いことや、土地開発公社解散のための第三セクター等改革推進債の影響が大きいといえ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奈良県奈良市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349,385
344,664
276.94
155,802,904
151,032,697
3,760,956
82,177,434
183,434,260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9.8
81.7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40</xdr:row>
      <xdr:rowOff>111777</xdr:rowOff>
    </xdr:from>
    <xdr:ext cx="377026" cy="259045"/>
    <xdr:sp macro="" textlink="">
      <xdr:nvSpPr>
        <xdr:cNvPr id="42" name="テキスト ボックス 41"/>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23114</xdr:rowOff>
    </xdr:from>
    <xdr:to>
      <xdr:col>24</xdr:col>
      <xdr:colOff>62865</xdr:colOff>
      <xdr:row>37</xdr:row>
      <xdr:rowOff>167132</xdr:rowOff>
    </xdr:to>
    <xdr:cxnSp macro="">
      <xdr:nvCxnSpPr>
        <xdr:cNvPr id="56" name="直線コネクタ 55"/>
        <xdr:cNvCxnSpPr/>
      </xdr:nvCxnSpPr>
      <xdr:spPr>
        <a:xfrm flipV="1">
          <a:off x="4633595" y="5338064"/>
          <a:ext cx="1270" cy="11727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170959</xdr:rowOff>
    </xdr:from>
    <xdr:ext cx="469744" cy="259045"/>
    <xdr:sp macro="" textlink="">
      <xdr:nvSpPr>
        <xdr:cNvPr id="57" name="議会費最小値テキスト"/>
        <xdr:cNvSpPr txBox="1"/>
      </xdr:nvSpPr>
      <xdr:spPr>
        <a:xfrm>
          <a:off x="4686300" y="6514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167132</xdr:rowOff>
    </xdr:from>
    <xdr:to>
      <xdr:col>24</xdr:col>
      <xdr:colOff>152400</xdr:colOff>
      <xdr:row>37</xdr:row>
      <xdr:rowOff>167132</xdr:rowOff>
    </xdr:to>
    <xdr:cxnSp macro="">
      <xdr:nvCxnSpPr>
        <xdr:cNvPr id="58" name="直線コネクタ 57"/>
        <xdr:cNvCxnSpPr/>
      </xdr:nvCxnSpPr>
      <xdr:spPr>
        <a:xfrm>
          <a:off x="4546600" y="65107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141241</xdr:rowOff>
    </xdr:from>
    <xdr:ext cx="469744" cy="259045"/>
    <xdr:sp macro="" textlink="">
      <xdr:nvSpPr>
        <xdr:cNvPr id="59" name="議会費最大値テキスト"/>
        <xdr:cNvSpPr txBox="1"/>
      </xdr:nvSpPr>
      <xdr:spPr>
        <a:xfrm>
          <a:off x="4686300" y="5113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2,828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23114</xdr:rowOff>
    </xdr:from>
    <xdr:to>
      <xdr:col>24</xdr:col>
      <xdr:colOff>152400</xdr:colOff>
      <xdr:row>31</xdr:row>
      <xdr:rowOff>23114</xdr:rowOff>
    </xdr:to>
    <xdr:cxnSp macro="">
      <xdr:nvCxnSpPr>
        <xdr:cNvPr id="60" name="直線コネクタ 59"/>
        <xdr:cNvCxnSpPr/>
      </xdr:nvCxnSpPr>
      <xdr:spPr>
        <a:xfrm>
          <a:off x="4546600" y="5338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91694</xdr:rowOff>
    </xdr:from>
    <xdr:to>
      <xdr:col>24</xdr:col>
      <xdr:colOff>63500</xdr:colOff>
      <xdr:row>35</xdr:row>
      <xdr:rowOff>97028</xdr:rowOff>
    </xdr:to>
    <xdr:cxnSp macro="">
      <xdr:nvCxnSpPr>
        <xdr:cNvPr id="61" name="直線コネクタ 60"/>
        <xdr:cNvCxnSpPr/>
      </xdr:nvCxnSpPr>
      <xdr:spPr>
        <a:xfrm flipV="1">
          <a:off x="3797300" y="6092444"/>
          <a:ext cx="838200" cy="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50817</xdr:rowOff>
    </xdr:from>
    <xdr:ext cx="469744" cy="259045"/>
    <xdr:sp macro="" textlink="">
      <xdr:nvSpPr>
        <xdr:cNvPr id="62" name="議会費平均値テキスト"/>
        <xdr:cNvSpPr txBox="1"/>
      </xdr:nvSpPr>
      <xdr:spPr>
        <a:xfrm>
          <a:off x="4686300" y="58801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27940</xdr:rowOff>
    </xdr:from>
    <xdr:to>
      <xdr:col>24</xdr:col>
      <xdr:colOff>114300</xdr:colOff>
      <xdr:row>35</xdr:row>
      <xdr:rowOff>129540</xdr:rowOff>
    </xdr:to>
    <xdr:sp macro="" textlink="">
      <xdr:nvSpPr>
        <xdr:cNvPr id="63" name="フローチャート: 判断 62"/>
        <xdr:cNvSpPr/>
      </xdr:nvSpPr>
      <xdr:spPr>
        <a:xfrm>
          <a:off x="4584700" y="6028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93980</xdr:rowOff>
    </xdr:from>
    <xdr:to>
      <xdr:col>19</xdr:col>
      <xdr:colOff>177800</xdr:colOff>
      <xdr:row>35</xdr:row>
      <xdr:rowOff>97028</xdr:rowOff>
    </xdr:to>
    <xdr:cxnSp macro="">
      <xdr:nvCxnSpPr>
        <xdr:cNvPr id="64" name="直線コネクタ 63"/>
        <xdr:cNvCxnSpPr/>
      </xdr:nvCxnSpPr>
      <xdr:spPr>
        <a:xfrm>
          <a:off x="2908300" y="6094730"/>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42418</xdr:rowOff>
    </xdr:from>
    <xdr:to>
      <xdr:col>20</xdr:col>
      <xdr:colOff>38100</xdr:colOff>
      <xdr:row>35</xdr:row>
      <xdr:rowOff>144018</xdr:rowOff>
    </xdr:to>
    <xdr:sp macro="" textlink="">
      <xdr:nvSpPr>
        <xdr:cNvPr id="65" name="フローチャート: 判断 64"/>
        <xdr:cNvSpPr/>
      </xdr:nvSpPr>
      <xdr:spPr>
        <a:xfrm>
          <a:off x="3746500" y="604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160545</xdr:rowOff>
    </xdr:from>
    <xdr:ext cx="469744" cy="259045"/>
    <xdr:sp macro="" textlink="">
      <xdr:nvSpPr>
        <xdr:cNvPr id="66" name="テキスト ボックス 65"/>
        <xdr:cNvSpPr txBox="1"/>
      </xdr:nvSpPr>
      <xdr:spPr>
        <a:xfrm>
          <a:off x="3562428" y="5818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93980</xdr:rowOff>
    </xdr:from>
    <xdr:to>
      <xdr:col>15</xdr:col>
      <xdr:colOff>50800</xdr:colOff>
      <xdr:row>35</xdr:row>
      <xdr:rowOff>133604</xdr:rowOff>
    </xdr:to>
    <xdr:cxnSp macro="">
      <xdr:nvCxnSpPr>
        <xdr:cNvPr id="67" name="直線コネクタ 66"/>
        <xdr:cNvCxnSpPr/>
      </xdr:nvCxnSpPr>
      <xdr:spPr>
        <a:xfrm flipV="1">
          <a:off x="2019300" y="6094730"/>
          <a:ext cx="889000" cy="39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56134</xdr:rowOff>
    </xdr:from>
    <xdr:to>
      <xdr:col>15</xdr:col>
      <xdr:colOff>101600</xdr:colOff>
      <xdr:row>35</xdr:row>
      <xdr:rowOff>157734</xdr:rowOff>
    </xdr:to>
    <xdr:sp macro="" textlink="">
      <xdr:nvSpPr>
        <xdr:cNvPr id="68" name="フローチャート: 判断 67"/>
        <xdr:cNvSpPr/>
      </xdr:nvSpPr>
      <xdr:spPr>
        <a:xfrm>
          <a:off x="2857500" y="6056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148861</xdr:rowOff>
    </xdr:from>
    <xdr:ext cx="469744" cy="259045"/>
    <xdr:sp macro="" textlink="">
      <xdr:nvSpPr>
        <xdr:cNvPr id="69" name="テキスト ボックス 68"/>
        <xdr:cNvSpPr txBox="1"/>
      </xdr:nvSpPr>
      <xdr:spPr>
        <a:xfrm>
          <a:off x="2673428" y="6149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93980</xdr:rowOff>
    </xdr:from>
    <xdr:to>
      <xdr:col>10</xdr:col>
      <xdr:colOff>114300</xdr:colOff>
      <xdr:row>35</xdr:row>
      <xdr:rowOff>133604</xdr:rowOff>
    </xdr:to>
    <xdr:cxnSp macro="">
      <xdr:nvCxnSpPr>
        <xdr:cNvPr id="70" name="直線コネクタ 69"/>
        <xdr:cNvCxnSpPr/>
      </xdr:nvCxnSpPr>
      <xdr:spPr>
        <a:xfrm>
          <a:off x="1130300" y="6094730"/>
          <a:ext cx="889000" cy="39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58420</xdr:rowOff>
    </xdr:from>
    <xdr:to>
      <xdr:col>10</xdr:col>
      <xdr:colOff>165100</xdr:colOff>
      <xdr:row>35</xdr:row>
      <xdr:rowOff>160020</xdr:rowOff>
    </xdr:to>
    <xdr:sp macro="" textlink="">
      <xdr:nvSpPr>
        <xdr:cNvPr id="71" name="フローチャート: 判断 70"/>
        <xdr:cNvSpPr/>
      </xdr:nvSpPr>
      <xdr:spPr>
        <a:xfrm>
          <a:off x="1968500" y="6059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5097</xdr:rowOff>
    </xdr:from>
    <xdr:ext cx="469744" cy="259045"/>
    <xdr:sp macro="" textlink="">
      <xdr:nvSpPr>
        <xdr:cNvPr id="72" name="テキスト ボックス 71"/>
        <xdr:cNvSpPr txBox="1"/>
      </xdr:nvSpPr>
      <xdr:spPr>
        <a:xfrm>
          <a:off x="1784428" y="5834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21082</xdr:rowOff>
    </xdr:from>
    <xdr:to>
      <xdr:col>6</xdr:col>
      <xdr:colOff>38100</xdr:colOff>
      <xdr:row>35</xdr:row>
      <xdr:rowOff>122682</xdr:rowOff>
    </xdr:to>
    <xdr:sp macro="" textlink="">
      <xdr:nvSpPr>
        <xdr:cNvPr id="73" name="フローチャート: 判断 72"/>
        <xdr:cNvSpPr/>
      </xdr:nvSpPr>
      <xdr:spPr>
        <a:xfrm>
          <a:off x="1079500" y="6021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139209</xdr:rowOff>
    </xdr:from>
    <xdr:ext cx="469744" cy="259045"/>
    <xdr:sp macro="" textlink="">
      <xdr:nvSpPr>
        <xdr:cNvPr id="74" name="テキスト ボックス 73"/>
        <xdr:cNvSpPr txBox="1"/>
      </xdr:nvSpPr>
      <xdr:spPr>
        <a:xfrm>
          <a:off x="895428" y="5797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40894</xdr:rowOff>
    </xdr:from>
    <xdr:to>
      <xdr:col>24</xdr:col>
      <xdr:colOff>114300</xdr:colOff>
      <xdr:row>35</xdr:row>
      <xdr:rowOff>142494</xdr:rowOff>
    </xdr:to>
    <xdr:sp macro="" textlink="">
      <xdr:nvSpPr>
        <xdr:cNvPr id="80" name="楕円 79"/>
        <xdr:cNvSpPr/>
      </xdr:nvSpPr>
      <xdr:spPr>
        <a:xfrm>
          <a:off x="4584700" y="6041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19321</xdr:rowOff>
    </xdr:from>
    <xdr:ext cx="469744" cy="259045"/>
    <xdr:sp macro="" textlink="">
      <xdr:nvSpPr>
        <xdr:cNvPr id="81" name="議会費該当値テキスト"/>
        <xdr:cNvSpPr txBox="1"/>
      </xdr:nvSpPr>
      <xdr:spPr>
        <a:xfrm>
          <a:off x="4686300" y="6020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46228</xdr:rowOff>
    </xdr:from>
    <xdr:to>
      <xdr:col>20</xdr:col>
      <xdr:colOff>38100</xdr:colOff>
      <xdr:row>35</xdr:row>
      <xdr:rowOff>147828</xdr:rowOff>
    </xdr:to>
    <xdr:sp macro="" textlink="">
      <xdr:nvSpPr>
        <xdr:cNvPr id="82" name="楕円 81"/>
        <xdr:cNvSpPr/>
      </xdr:nvSpPr>
      <xdr:spPr>
        <a:xfrm>
          <a:off x="3746500" y="6046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138955</xdr:rowOff>
    </xdr:from>
    <xdr:ext cx="469744" cy="259045"/>
    <xdr:sp macro="" textlink="">
      <xdr:nvSpPr>
        <xdr:cNvPr id="83" name="テキスト ボックス 82"/>
        <xdr:cNvSpPr txBox="1"/>
      </xdr:nvSpPr>
      <xdr:spPr>
        <a:xfrm>
          <a:off x="3562428" y="6139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43180</xdr:rowOff>
    </xdr:from>
    <xdr:to>
      <xdr:col>15</xdr:col>
      <xdr:colOff>101600</xdr:colOff>
      <xdr:row>35</xdr:row>
      <xdr:rowOff>144780</xdr:rowOff>
    </xdr:to>
    <xdr:sp macro="" textlink="">
      <xdr:nvSpPr>
        <xdr:cNvPr id="84" name="楕円 83"/>
        <xdr:cNvSpPr/>
      </xdr:nvSpPr>
      <xdr:spPr>
        <a:xfrm>
          <a:off x="2857500" y="6043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161307</xdr:rowOff>
    </xdr:from>
    <xdr:ext cx="469744" cy="259045"/>
    <xdr:sp macro="" textlink="">
      <xdr:nvSpPr>
        <xdr:cNvPr id="85" name="テキスト ボックス 84"/>
        <xdr:cNvSpPr txBox="1"/>
      </xdr:nvSpPr>
      <xdr:spPr>
        <a:xfrm>
          <a:off x="2673428" y="5819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82804</xdr:rowOff>
    </xdr:from>
    <xdr:to>
      <xdr:col>10</xdr:col>
      <xdr:colOff>165100</xdr:colOff>
      <xdr:row>36</xdr:row>
      <xdr:rowOff>12954</xdr:rowOff>
    </xdr:to>
    <xdr:sp macro="" textlink="">
      <xdr:nvSpPr>
        <xdr:cNvPr id="86" name="楕円 85"/>
        <xdr:cNvSpPr/>
      </xdr:nvSpPr>
      <xdr:spPr>
        <a:xfrm>
          <a:off x="1968500" y="6083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4081</xdr:rowOff>
    </xdr:from>
    <xdr:ext cx="469744" cy="259045"/>
    <xdr:sp macro="" textlink="">
      <xdr:nvSpPr>
        <xdr:cNvPr id="87" name="テキスト ボックス 86"/>
        <xdr:cNvSpPr txBox="1"/>
      </xdr:nvSpPr>
      <xdr:spPr>
        <a:xfrm>
          <a:off x="1784428" y="6176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43180</xdr:rowOff>
    </xdr:from>
    <xdr:to>
      <xdr:col>6</xdr:col>
      <xdr:colOff>38100</xdr:colOff>
      <xdr:row>35</xdr:row>
      <xdr:rowOff>144780</xdr:rowOff>
    </xdr:to>
    <xdr:sp macro="" textlink="">
      <xdr:nvSpPr>
        <xdr:cNvPr id="88" name="楕円 87"/>
        <xdr:cNvSpPr/>
      </xdr:nvSpPr>
      <xdr:spPr>
        <a:xfrm>
          <a:off x="1079500" y="6043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135907</xdr:rowOff>
    </xdr:from>
    <xdr:ext cx="469744" cy="259045"/>
    <xdr:sp macro="" textlink="">
      <xdr:nvSpPr>
        <xdr:cNvPr id="89" name="テキスト ボックス 88"/>
        <xdr:cNvSpPr txBox="1"/>
      </xdr:nvSpPr>
      <xdr:spPr>
        <a:xfrm>
          <a:off x="895428" y="6136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54</xdr:row>
      <xdr:rowOff>115074</xdr:rowOff>
    </xdr:from>
    <xdr:to>
      <xdr:col>24</xdr:col>
      <xdr:colOff>62865</xdr:colOff>
      <xdr:row>59</xdr:row>
      <xdr:rowOff>121094</xdr:rowOff>
    </xdr:to>
    <xdr:cxnSp macro="">
      <xdr:nvCxnSpPr>
        <xdr:cNvPr id="114" name="直線コネクタ 113"/>
        <xdr:cNvCxnSpPr/>
      </xdr:nvCxnSpPr>
      <xdr:spPr>
        <a:xfrm flipV="1">
          <a:off x="4633595" y="9373374"/>
          <a:ext cx="1270" cy="8632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124921</xdr:rowOff>
    </xdr:from>
    <xdr:ext cx="534377" cy="259045"/>
    <xdr:sp macro="" textlink="">
      <xdr:nvSpPr>
        <xdr:cNvPr id="115" name="総務費最小値テキスト"/>
        <xdr:cNvSpPr txBox="1"/>
      </xdr:nvSpPr>
      <xdr:spPr>
        <a:xfrm>
          <a:off x="4686300" y="10240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121094</xdr:rowOff>
    </xdr:from>
    <xdr:to>
      <xdr:col>24</xdr:col>
      <xdr:colOff>152400</xdr:colOff>
      <xdr:row>59</xdr:row>
      <xdr:rowOff>121094</xdr:rowOff>
    </xdr:to>
    <xdr:cxnSp macro="">
      <xdr:nvCxnSpPr>
        <xdr:cNvPr id="116" name="直線コネクタ 115"/>
        <xdr:cNvCxnSpPr/>
      </xdr:nvCxnSpPr>
      <xdr:spPr>
        <a:xfrm>
          <a:off x="4546600" y="10236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61751</xdr:rowOff>
    </xdr:from>
    <xdr:ext cx="534377" cy="259045"/>
    <xdr:sp macro="" textlink="">
      <xdr:nvSpPr>
        <xdr:cNvPr id="117" name="総務費最大値テキスト"/>
        <xdr:cNvSpPr txBox="1"/>
      </xdr:nvSpPr>
      <xdr:spPr>
        <a:xfrm>
          <a:off x="4686300" y="9148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91,939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54</xdr:row>
      <xdr:rowOff>115074</xdr:rowOff>
    </xdr:from>
    <xdr:to>
      <xdr:col>24</xdr:col>
      <xdr:colOff>152400</xdr:colOff>
      <xdr:row>54</xdr:row>
      <xdr:rowOff>115074</xdr:rowOff>
    </xdr:to>
    <xdr:cxnSp macro="">
      <xdr:nvCxnSpPr>
        <xdr:cNvPr id="118" name="直線コネクタ 117"/>
        <xdr:cNvCxnSpPr/>
      </xdr:nvCxnSpPr>
      <xdr:spPr>
        <a:xfrm>
          <a:off x="4546600" y="9373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15215</xdr:rowOff>
    </xdr:from>
    <xdr:to>
      <xdr:col>24</xdr:col>
      <xdr:colOff>63500</xdr:colOff>
      <xdr:row>58</xdr:row>
      <xdr:rowOff>112979</xdr:rowOff>
    </xdr:to>
    <xdr:cxnSp macro="">
      <xdr:nvCxnSpPr>
        <xdr:cNvPr id="119" name="直線コネクタ 118"/>
        <xdr:cNvCxnSpPr/>
      </xdr:nvCxnSpPr>
      <xdr:spPr>
        <a:xfrm>
          <a:off x="3797300" y="9959315"/>
          <a:ext cx="838200" cy="97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19969</xdr:rowOff>
    </xdr:from>
    <xdr:ext cx="534377" cy="259045"/>
    <xdr:sp macro="" textlink="">
      <xdr:nvSpPr>
        <xdr:cNvPr id="120" name="総務費平均値テキスト"/>
        <xdr:cNvSpPr txBox="1"/>
      </xdr:nvSpPr>
      <xdr:spPr>
        <a:xfrm>
          <a:off x="4686300" y="97926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168542</xdr:rowOff>
    </xdr:from>
    <xdr:to>
      <xdr:col>24</xdr:col>
      <xdr:colOff>114300</xdr:colOff>
      <xdr:row>58</xdr:row>
      <xdr:rowOff>98692</xdr:rowOff>
    </xdr:to>
    <xdr:sp macro="" textlink="">
      <xdr:nvSpPr>
        <xdr:cNvPr id="121" name="フローチャート: 判断 120"/>
        <xdr:cNvSpPr/>
      </xdr:nvSpPr>
      <xdr:spPr>
        <a:xfrm>
          <a:off x="4584700" y="9941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15215</xdr:rowOff>
    </xdr:from>
    <xdr:to>
      <xdr:col>19</xdr:col>
      <xdr:colOff>177800</xdr:colOff>
      <xdr:row>58</xdr:row>
      <xdr:rowOff>93459</xdr:rowOff>
    </xdr:to>
    <xdr:cxnSp macro="">
      <xdr:nvCxnSpPr>
        <xdr:cNvPr id="122" name="直線コネクタ 121"/>
        <xdr:cNvCxnSpPr/>
      </xdr:nvCxnSpPr>
      <xdr:spPr>
        <a:xfrm flipV="1">
          <a:off x="2908300" y="9959315"/>
          <a:ext cx="889000" cy="78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145872</xdr:rowOff>
    </xdr:from>
    <xdr:to>
      <xdr:col>20</xdr:col>
      <xdr:colOff>38100</xdr:colOff>
      <xdr:row>58</xdr:row>
      <xdr:rowOff>76022</xdr:rowOff>
    </xdr:to>
    <xdr:sp macro="" textlink="">
      <xdr:nvSpPr>
        <xdr:cNvPr id="123" name="フローチャート: 判断 122"/>
        <xdr:cNvSpPr/>
      </xdr:nvSpPr>
      <xdr:spPr>
        <a:xfrm>
          <a:off x="3746500" y="9918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67149</xdr:rowOff>
    </xdr:from>
    <xdr:ext cx="534377" cy="259045"/>
    <xdr:sp macro="" textlink="">
      <xdr:nvSpPr>
        <xdr:cNvPr id="124" name="テキスト ボックス 123"/>
        <xdr:cNvSpPr txBox="1"/>
      </xdr:nvSpPr>
      <xdr:spPr>
        <a:xfrm>
          <a:off x="3530111" y="10011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50</xdr:row>
      <xdr:rowOff>125476</xdr:rowOff>
    </xdr:from>
    <xdr:to>
      <xdr:col>15</xdr:col>
      <xdr:colOff>50800</xdr:colOff>
      <xdr:row>58</xdr:row>
      <xdr:rowOff>93459</xdr:rowOff>
    </xdr:to>
    <xdr:cxnSp macro="">
      <xdr:nvCxnSpPr>
        <xdr:cNvPr id="125" name="直線コネクタ 124"/>
        <xdr:cNvCxnSpPr/>
      </xdr:nvCxnSpPr>
      <xdr:spPr>
        <a:xfrm>
          <a:off x="2019300" y="8697976"/>
          <a:ext cx="889000" cy="1339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146786</xdr:rowOff>
    </xdr:from>
    <xdr:to>
      <xdr:col>15</xdr:col>
      <xdr:colOff>101600</xdr:colOff>
      <xdr:row>58</xdr:row>
      <xdr:rowOff>76936</xdr:rowOff>
    </xdr:to>
    <xdr:sp macro="" textlink="">
      <xdr:nvSpPr>
        <xdr:cNvPr id="126" name="フローチャート: 判断 125"/>
        <xdr:cNvSpPr/>
      </xdr:nvSpPr>
      <xdr:spPr>
        <a:xfrm>
          <a:off x="2857500" y="9919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93463</xdr:rowOff>
    </xdr:from>
    <xdr:ext cx="534377" cy="259045"/>
    <xdr:sp macro="" textlink="">
      <xdr:nvSpPr>
        <xdr:cNvPr id="127" name="テキスト ボックス 126"/>
        <xdr:cNvSpPr txBox="1"/>
      </xdr:nvSpPr>
      <xdr:spPr>
        <a:xfrm>
          <a:off x="2641111" y="9694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50</xdr:row>
      <xdr:rowOff>125476</xdr:rowOff>
    </xdr:from>
    <xdr:to>
      <xdr:col>10</xdr:col>
      <xdr:colOff>114300</xdr:colOff>
      <xdr:row>59</xdr:row>
      <xdr:rowOff>4940</xdr:rowOff>
    </xdr:to>
    <xdr:cxnSp macro="">
      <xdr:nvCxnSpPr>
        <xdr:cNvPr id="128" name="直線コネクタ 127"/>
        <xdr:cNvCxnSpPr/>
      </xdr:nvCxnSpPr>
      <xdr:spPr>
        <a:xfrm flipV="1">
          <a:off x="1130300" y="8697976"/>
          <a:ext cx="889000" cy="1422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50</xdr:row>
      <xdr:rowOff>124523</xdr:rowOff>
    </xdr:from>
    <xdr:to>
      <xdr:col>10</xdr:col>
      <xdr:colOff>165100</xdr:colOff>
      <xdr:row>51</xdr:row>
      <xdr:rowOff>54673</xdr:rowOff>
    </xdr:to>
    <xdr:sp macro="" textlink="">
      <xdr:nvSpPr>
        <xdr:cNvPr id="129" name="フローチャート: 判断 128"/>
        <xdr:cNvSpPr/>
      </xdr:nvSpPr>
      <xdr:spPr>
        <a:xfrm>
          <a:off x="1968500" y="869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51</xdr:row>
      <xdr:rowOff>45800</xdr:rowOff>
    </xdr:from>
    <xdr:ext cx="599010" cy="259045"/>
    <xdr:sp macro="" textlink="">
      <xdr:nvSpPr>
        <xdr:cNvPr id="130" name="テキスト ボックス 129"/>
        <xdr:cNvSpPr txBox="1"/>
      </xdr:nvSpPr>
      <xdr:spPr>
        <a:xfrm>
          <a:off x="1719795" y="8789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62750</xdr:rowOff>
    </xdr:from>
    <xdr:to>
      <xdr:col>6</xdr:col>
      <xdr:colOff>38100</xdr:colOff>
      <xdr:row>58</xdr:row>
      <xdr:rowOff>164350</xdr:rowOff>
    </xdr:to>
    <xdr:sp macro="" textlink="">
      <xdr:nvSpPr>
        <xdr:cNvPr id="131" name="フローチャート: 判断 130"/>
        <xdr:cNvSpPr/>
      </xdr:nvSpPr>
      <xdr:spPr>
        <a:xfrm>
          <a:off x="1079500" y="10006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9427</xdr:rowOff>
    </xdr:from>
    <xdr:ext cx="534377" cy="259045"/>
    <xdr:sp macro="" textlink="">
      <xdr:nvSpPr>
        <xdr:cNvPr id="132" name="テキスト ボックス 131"/>
        <xdr:cNvSpPr txBox="1"/>
      </xdr:nvSpPr>
      <xdr:spPr>
        <a:xfrm>
          <a:off x="863111" y="9782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62179</xdr:rowOff>
    </xdr:from>
    <xdr:to>
      <xdr:col>24</xdr:col>
      <xdr:colOff>114300</xdr:colOff>
      <xdr:row>58</xdr:row>
      <xdr:rowOff>163779</xdr:rowOff>
    </xdr:to>
    <xdr:sp macro="" textlink="">
      <xdr:nvSpPr>
        <xdr:cNvPr id="138" name="楕円 137"/>
        <xdr:cNvSpPr/>
      </xdr:nvSpPr>
      <xdr:spPr>
        <a:xfrm>
          <a:off x="4584700" y="10006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40606</xdr:rowOff>
    </xdr:from>
    <xdr:ext cx="534377" cy="259045"/>
    <xdr:sp macro="" textlink="">
      <xdr:nvSpPr>
        <xdr:cNvPr id="139" name="総務費該当値テキスト"/>
        <xdr:cNvSpPr txBox="1"/>
      </xdr:nvSpPr>
      <xdr:spPr>
        <a:xfrm>
          <a:off x="4686300" y="9984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135865</xdr:rowOff>
    </xdr:from>
    <xdr:to>
      <xdr:col>20</xdr:col>
      <xdr:colOff>38100</xdr:colOff>
      <xdr:row>58</xdr:row>
      <xdr:rowOff>66015</xdr:rowOff>
    </xdr:to>
    <xdr:sp macro="" textlink="">
      <xdr:nvSpPr>
        <xdr:cNvPr id="140" name="楕円 139"/>
        <xdr:cNvSpPr/>
      </xdr:nvSpPr>
      <xdr:spPr>
        <a:xfrm>
          <a:off x="3746500" y="9908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82542</xdr:rowOff>
    </xdr:from>
    <xdr:ext cx="534377" cy="259045"/>
    <xdr:sp macro="" textlink="">
      <xdr:nvSpPr>
        <xdr:cNvPr id="141" name="テキスト ボックス 140"/>
        <xdr:cNvSpPr txBox="1"/>
      </xdr:nvSpPr>
      <xdr:spPr>
        <a:xfrm>
          <a:off x="3530111" y="9683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42659</xdr:rowOff>
    </xdr:from>
    <xdr:to>
      <xdr:col>15</xdr:col>
      <xdr:colOff>101600</xdr:colOff>
      <xdr:row>58</xdr:row>
      <xdr:rowOff>144259</xdr:rowOff>
    </xdr:to>
    <xdr:sp macro="" textlink="">
      <xdr:nvSpPr>
        <xdr:cNvPr id="142" name="楕円 141"/>
        <xdr:cNvSpPr/>
      </xdr:nvSpPr>
      <xdr:spPr>
        <a:xfrm>
          <a:off x="2857500" y="9986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135386</xdr:rowOff>
    </xdr:from>
    <xdr:ext cx="534377" cy="259045"/>
    <xdr:sp macro="" textlink="">
      <xdr:nvSpPr>
        <xdr:cNvPr id="143" name="テキスト ボックス 142"/>
        <xdr:cNvSpPr txBox="1"/>
      </xdr:nvSpPr>
      <xdr:spPr>
        <a:xfrm>
          <a:off x="2641111" y="10079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50</xdr:row>
      <xdr:rowOff>74676</xdr:rowOff>
    </xdr:from>
    <xdr:to>
      <xdr:col>10</xdr:col>
      <xdr:colOff>165100</xdr:colOff>
      <xdr:row>51</xdr:row>
      <xdr:rowOff>4826</xdr:rowOff>
    </xdr:to>
    <xdr:sp macro="" textlink="">
      <xdr:nvSpPr>
        <xdr:cNvPr id="144" name="楕円 143"/>
        <xdr:cNvSpPr/>
      </xdr:nvSpPr>
      <xdr:spPr>
        <a:xfrm>
          <a:off x="1968500" y="8647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49</xdr:row>
      <xdr:rowOff>21353</xdr:rowOff>
    </xdr:from>
    <xdr:ext cx="599010" cy="259045"/>
    <xdr:sp macro="" textlink="">
      <xdr:nvSpPr>
        <xdr:cNvPr id="145" name="テキスト ボックス 144"/>
        <xdr:cNvSpPr txBox="1"/>
      </xdr:nvSpPr>
      <xdr:spPr>
        <a:xfrm>
          <a:off x="1719795" y="8422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125590</xdr:rowOff>
    </xdr:from>
    <xdr:to>
      <xdr:col>6</xdr:col>
      <xdr:colOff>38100</xdr:colOff>
      <xdr:row>59</xdr:row>
      <xdr:rowOff>55740</xdr:rowOff>
    </xdr:to>
    <xdr:sp macro="" textlink="">
      <xdr:nvSpPr>
        <xdr:cNvPr id="146" name="楕円 145"/>
        <xdr:cNvSpPr/>
      </xdr:nvSpPr>
      <xdr:spPr>
        <a:xfrm>
          <a:off x="1079500" y="10069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46867</xdr:rowOff>
    </xdr:from>
    <xdr:ext cx="534377" cy="259045"/>
    <xdr:sp macro="" textlink="">
      <xdr:nvSpPr>
        <xdr:cNvPr id="147" name="テキスト ボックス 146"/>
        <xdr:cNvSpPr txBox="1"/>
      </xdr:nvSpPr>
      <xdr:spPr>
        <a:xfrm>
          <a:off x="863111" y="10162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8" name="テキスト ボックス 157"/>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9" name="直線コネクタ 158"/>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0" name="テキスト ボックス 159"/>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1" name="直線コネクタ 160"/>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2" name="テキスト ボックス 161"/>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3" name="直線コネクタ 162"/>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4" name="テキスト ボックス 163"/>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5" name="直線コネクタ 164"/>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6" name="テキスト ボックス 165"/>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89390</xdr:rowOff>
    </xdr:from>
    <xdr:to>
      <xdr:col>24</xdr:col>
      <xdr:colOff>62865</xdr:colOff>
      <xdr:row>78</xdr:row>
      <xdr:rowOff>156680</xdr:rowOff>
    </xdr:to>
    <xdr:cxnSp macro="">
      <xdr:nvCxnSpPr>
        <xdr:cNvPr id="170" name="直線コネクタ 169"/>
        <xdr:cNvCxnSpPr/>
      </xdr:nvCxnSpPr>
      <xdr:spPr>
        <a:xfrm flipV="1">
          <a:off x="4633595" y="12090890"/>
          <a:ext cx="1270" cy="1438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160507</xdr:rowOff>
    </xdr:from>
    <xdr:ext cx="599010" cy="259045"/>
    <xdr:sp macro="" textlink="">
      <xdr:nvSpPr>
        <xdr:cNvPr id="171" name="民生費最小値テキスト"/>
        <xdr:cNvSpPr txBox="1"/>
      </xdr:nvSpPr>
      <xdr:spPr>
        <a:xfrm>
          <a:off x="4686300" y="135336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156680</xdr:rowOff>
    </xdr:from>
    <xdr:to>
      <xdr:col>24</xdr:col>
      <xdr:colOff>152400</xdr:colOff>
      <xdr:row>78</xdr:row>
      <xdr:rowOff>156680</xdr:rowOff>
    </xdr:to>
    <xdr:cxnSp macro="">
      <xdr:nvCxnSpPr>
        <xdr:cNvPr id="172" name="直線コネクタ 171"/>
        <xdr:cNvCxnSpPr/>
      </xdr:nvCxnSpPr>
      <xdr:spPr>
        <a:xfrm>
          <a:off x="4546600" y="1352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36067</xdr:rowOff>
    </xdr:from>
    <xdr:ext cx="599010" cy="259045"/>
    <xdr:sp macro="" textlink="">
      <xdr:nvSpPr>
        <xdr:cNvPr id="173" name="民生費最大値テキスト"/>
        <xdr:cNvSpPr txBox="1"/>
      </xdr:nvSpPr>
      <xdr:spPr>
        <a:xfrm>
          <a:off x="4686300" y="11866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305,502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89390</xdr:rowOff>
    </xdr:from>
    <xdr:to>
      <xdr:col>24</xdr:col>
      <xdr:colOff>152400</xdr:colOff>
      <xdr:row>70</xdr:row>
      <xdr:rowOff>89390</xdr:rowOff>
    </xdr:to>
    <xdr:cxnSp macro="">
      <xdr:nvCxnSpPr>
        <xdr:cNvPr id="174" name="直線コネクタ 173"/>
        <xdr:cNvCxnSpPr/>
      </xdr:nvCxnSpPr>
      <xdr:spPr>
        <a:xfrm>
          <a:off x="4546600" y="12090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142901</xdr:rowOff>
    </xdr:from>
    <xdr:to>
      <xdr:col>24</xdr:col>
      <xdr:colOff>63500</xdr:colOff>
      <xdr:row>76</xdr:row>
      <xdr:rowOff>19693</xdr:rowOff>
    </xdr:to>
    <xdr:cxnSp macro="">
      <xdr:nvCxnSpPr>
        <xdr:cNvPr id="175" name="直線コネクタ 174"/>
        <xdr:cNvCxnSpPr/>
      </xdr:nvCxnSpPr>
      <xdr:spPr>
        <a:xfrm flipV="1">
          <a:off x="3797300" y="13001651"/>
          <a:ext cx="838200" cy="48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90169</xdr:rowOff>
    </xdr:from>
    <xdr:ext cx="599010" cy="259045"/>
    <xdr:sp macro="" textlink="">
      <xdr:nvSpPr>
        <xdr:cNvPr id="176" name="民生費平均値テキスト"/>
        <xdr:cNvSpPr txBox="1"/>
      </xdr:nvSpPr>
      <xdr:spPr>
        <a:xfrm>
          <a:off x="4686300" y="129489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111742</xdr:rowOff>
    </xdr:from>
    <xdr:to>
      <xdr:col>24</xdr:col>
      <xdr:colOff>114300</xdr:colOff>
      <xdr:row>76</xdr:row>
      <xdr:rowOff>41892</xdr:rowOff>
    </xdr:to>
    <xdr:sp macro="" textlink="">
      <xdr:nvSpPr>
        <xdr:cNvPr id="177" name="フローチャート: 判断 176"/>
        <xdr:cNvSpPr/>
      </xdr:nvSpPr>
      <xdr:spPr>
        <a:xfrm>
          <a:off x="4584700" y="12970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19693</xdr:rowOff>
    </xdr:from>
    <xdr:to>
      <xdr:col>19</xdr:col>
      <xdr:colOff>177800</xdr:colOff>
      <xdr:row>76</xdr:row>
      <xdr:rowOff>82156</xdr:rowOff>
    </xdr:to>
    <xdr:cxnSp macro="">
      <xdr:nvCxnSpPr>
        <xdr:cNvPr id="178" name="直線コネクタ 177"/>
        <xdr:cNvCxnSpPr/>
      </xdr:nvCxnSpPr>
      <xdr:spPr>
        <a:xfrm flipV="1">
          <a:off x="2908300" y="13049893"/>
          <a:ext cx="889000" cy="62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32334</xdr:rowOff>
    </xdr:from>
    <xdr:to>
      <xdr:col>20</xdr:col>
      <xdr:colOff>38100</xdr:colOff>
      <xdr:row>76</xdr:row>
      <xdr:rowOff>133934</xdr:rowOff>
    </xdr:to>
    <xdr:sp macro="" textlink="">
      <xdr:nvSpPr>
        <xdr:cNvPr id="179" name="フローチャート: 判断 178"/>
        <xdr:cNvSpPr/>
      </xdr:nvSpPr>
      <xdr:spPr>
        <a:xfrm>
          <a:off x="3746500" y="13062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125061</xdr:rowOff>
    </xdr:from>
    <xdr:ext cx="599010" cy="259045"/>
    <xdr:sp macro="" textlink="">
      <xdr:nvSpPr>
        <xdr:cNvPr id="180" name="テキスト ボックス 179"/>
        <xdr:cNvSpPr txBox="1"/>
      </xdr:nvSpPr>
      <xdr:spPr>
        <a:xfrm>
          <a:off x="3497795" y="13155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82156</xdr:rowOff>
    </xdr:from>
    <xdr:to>
      <xdr:col>15</xdr:col>
      <xdr:colOff>50800</xdr:colOff>
      <xdr:row>77</xdr:row>
      <xdr:rowOff>128708</xdr:rowOff>
    </xdr:to>
    <xdr:cxnSp macro="">
      <xdr:nvCxnSpPr>
        <xdr:cNvPr id="181" name="直線コネクタ 180"/>
        <xdr:cNvCxnSpPr/>
      </xdr:nvCxnSpPr>
      <xdr:spPr>
        <a:xfrm flipV="1">
          <a:off x="2019300" y="13112356"/>
          <a:ext cx="889000" cy="218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142018</xdr:rowOff>
    </xdr:from>
    <xdr:to>
      <xdr:col>15</xdr:col>
      <xdr:colOff>101600</xdr:colOff>
      <xdr:row>76</xdr:row>
      <xdr:rowOff>72168</xdr:rowOff>
    </xdr:to>
    <xdr:sp macro="" textlink="">
      <xdr:nvSpPr>
        <xdr:cNvPr id="182" name="フローチャート: 判断 181"/>
        <xdr:cNvSpPr/>
      </xdr:nvSpPr>
      <xdr:spPr>
        <a:xfrm>
          <a:off x="2857500" y="13000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88695</xdr:rowOff>
    </xdr:from>
    <xdr:ext cx="599010" cy="259045"/>
    <xdr:sp macro="" textlink="">
      <xdr:nvSpPr>
        <xdr:cNvPr id="183" name="テキスト ボックス 182"/>
        <xdr:cNvSpPr txBox="1"/>
      </xdr:nvSpPr>
      <xdr:spPr>
        <a:xfrm>
          <a:off x="2608795" y="12775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128708</xdr:rowOff>
    </xdr:from>
    <xdr:to>
      <xdr:col>10</xdr:col>
      <xdr:colOff>114300</xdr:colOff>
      <xdr:row>78</xdr:row>
      <xdr:rowOff>17061</xdr:rowOff>
    </xdr:to>
    <xdr:cxnSp macro="">
      <xdr:nvCxnSpPr>
        <xdr:cNvPr id="184" name="直線コネクタ 183"/>
        <xdr:cNvCxnSpPr/>
      </xdr:nvCxnSpPr>
      <xdr:spPr>
        <a:xfrm flipV="1">
          <a:off x="1130300" y="13330358"/>
          <a:ext cx="889000" cy="59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33176</xdr:rowOff>
    </xdr:from>
    <xdr:to>
      <xdr:col>10</xdr:col>
      <xdr:colOff>165100</xdr:colOff>
      <xdr:row>77</xdr:row>
      <xdr:rowOff>134776</xdr:rowOff>
    </xdr:to>
    <xdr:sp macro="" textlink="">
      <xdr:nvSpPr>
        <xdr:cNvPr id="185" name="フローチャート: 判断 184"/>
        <xdr:cNvSpPr/>
      </xdr:nvSpPr>
      <xdr:spPr>
        <a:xfrm>
          <a:off x="1968500" y="13234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151303</xdr:rowOff>
    </xdr:from>
    <xdr:ext cx="599010" cy="259045"/>
    <xdr:sp macro="" textlink="">
      <xdr:nvSpPr>
        <xdr:cNvPr id="186" name="テキスト ボックス 185"/>
        <xdr:cNvSpPr txBox="1"/>
      </xdr:nvSpPr>
      <xdr:spPr>
        <a:xfrm>
          <a:off x="1719795" y="130100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90171</xdr:rowOff>
    </xdr:from>
    <xdr:to>
      <xdr:col>6</xdr:col>
      <xdr:colOff>38100</xdr:colOff>
      <xdr:row>78</xdr:row>
      <xdr:rowOff>20321</xdr:rowOff>
    </xdr:to>
    <xdr:sp macro="" textlink="">
      <xdr:nvSpPr>
        <xdr:cNvPr id="187" name="フローチャート: 判断 186"/>
        <xdr:cNvSpPr/>
      </xdr:nvSpPr>
      <xdr:spPr>
        <a:xfrm>
          <a:off x="1079500" y="13291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36848</xdr:rowOff>
    </xdr:from>
    <xdr:ext cx="599010" cy="259045"/>
    <xdr:sp macro="" textlink="">
      <xdr:nvSpPr>
        <xdr:cNvPr id="188" name="テキスト ボックス 187"/>
        <xdr:cNvSpPr txBox="1"/>
      </xdr:nvSpPr>
      <xdr:spPr>
        <a:xfrm>
          <a:off x="830795" y="130670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92101</xdr:rowOff>
    </xdr:from>
    <xdr:to>
      <xdr:col>24</xdr:col>
      <xdr:colOff>114300</xdr:colOff>
      <xdr:row>76</xdr:row>
      <xdr:rowOff>22250</xdr:rowOff>
    </xdr:to>
    <xdr:sp macro="" textlink="">
      <xdr:nvSpPr>
        <xdr:cNvPr id="194" name="楕円 193"/>
        <xdr:cNvSpPr/>
      </xdr:nvSpPr>
      <xdr:spPr>
        <a:xfrm>
          <a:off x="4584700" y="1295085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114978</xdr:rowOff>
    </xdr:from>
    <xdr:ext cx="599010" cy="259045"/>
    <xdr:sp macro="" textlink="">
      <xdr:nvSpPr>
        <xdr:cNvPr id="195" name="民生費該当値テキスト"/>
        <xdr:cNvSpPr txBox="1"/>
      </xdr:nvSpPr>
      <xdr:spPr>
        <a:xfrm>
          <a:off x="4686300" y="12802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140344</xdr:rowOff>
    </xdr:from>
    <xdr:to>
      <xdr:col>20</xdr:col>
      <xdr:colOff>38100</xdr:colOff>
      <xdr:row>76</xdr:row>
      <xdr:rowOff>70495</xdr:rowOff>
    </xdr:to>
    <xdr:sp macro="" textlink="">
      <xdr:nvSpPr>
        <xdr:cNvPr id="196" name="楕円 195"/>
        <xdr:cNvSpPr/>
      </xdr:nvSpPr>
      <xdr:spPr>
        <a:xfrm>
          <a:off x="3746500" y="1299909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87021</xdr:rowOff>
    </xdr:from>
    <xdr:ext cx="599010" cy="259045"/>
    <xdr:sp macro="" textlink="">
      <xdr:nvSpPr>
        <xdr:cNvPr id="197" name="テキスト ボックス 196"/>
        <xdr:cNvSpPr txBox="1"/>
      </xdr:nvSpPr>
      <xdr:spPr>
        <a:xfrm>
          <a:off x="3497795" y="127743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31356</xdr:rowOff>
    </xdr:from>
    <xdr:to>
      <xdr:col>15</xdr:col>
      <xdr:colOff>101600</xdr:colOff>
      <xdr:row>76</xdr:row>
      <xdr:rowOff>132956</xdr:rowOff>
    </xdr:to>
    <xdr:sp macro="" textlink="">
      <xdr:nvSpPr>
        <xdr:cNvPr id="198" name="楕円 197"/>
        <xdr:cNvSpPr/>
      </xdr:nvSpPr>
      <xdr:spPr>
        <a:xfrm>
          <a:off x="2857500" y="13061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124083</xdr:rowOff>
    </xdr:from>
    <xdr:ext cx="599010" cy="259045"/>
    <xdr:sp macro="" textlink="">
      <xdr:nvSpPr>
        <xdr:cNvPr id="199" name="テキスト ボックス 198"/>
        <xdr:cNvSpPr txBox="1"/>
      </xdr:nvSpPr>
      <xdr:spPr>
        <a:xfrm>
          <a:off x="2608795" y="131542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77908</xdr:rowOff>
    </xdr:from>
    <xdr:to>
      <xdr:col>10</xdr:col>
      <xdr:colOff>165100</xdr:colOff>
      <xdr:row>78</xdr:row>
      <xdr:rowOff>8058</xdr:rowOff>
    </xdr:to>
    <xdr:sp macro="" textlink="">
      <xdr:nvSpPr>
        <xdr:cNvPr id="200" name="楕円 199"/>
        <xdr:cNvSpPr/>
      </xdr:nvSpPr>
      <xdr:spPr>
        <a:xfrm>
          <a:off x="1968500" y="13279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170635</xdr:rowOff>
    </xdr:from>
    <xdr:ext cx="599010" cy="259045"/>
    <xdr:sp macro="" textlink="">
      <xdr:nvSpPr>
        <xdr:cNvPr id="201" name="テキスト ボックス 200"/>
        <xdr:cNvSpPr txBox="1"/>
      </xdr:nvSpPr>
      <xdr:spPr>
        <a:xfrm>
          <a:off x="1719795" y="13372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137711</xdr:rowOff>
    </xdr:from>
    <xdr:to>
      <xdr:col>6</xdr:col>
      <xdr:colOff>38100</xdr:colOff>
      <xdr:row>78</xdr:row>
      <xdr:rowOff>67861</xdr:rowOff>
    </xdr:to>
    <xdr:sp macro="" textlink="">
      <xdr:nvSpPr>
        <xdr:cNvPr id="202" name="楕円 201"/>
        <xdr:cNvSpPr/>
      </xdr:nvSpPr>
      <xdr:spPr>
        <a:xfrm>
          <a:off x="1079500" y="13339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58988</xdr:rowOff>
    </xdr:from>
    <xdr:ext cx="599010" cy="259045"/>
    <xdr:sp macro="" textlink="">
      <xdr:nvSpPr>
        <xdr:cNvPr id="203" name="テキスト ボックス 202"/>
        <xdr:cNvSpPr txBox="1"/>
      </xdr:nvSpPr>
      <xdr:spPr>
        <a:xfrm>
          <a:off x="830795" y="13432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6" name="テキスト ボックス 215"/>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8" name="テキスト ボックス 217"/>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0" name="テキスト ボックス 219"/>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2" name="テキスト ボックス 221"/>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85694</xdr:rowOff>
    </xdr:from>
    <xdr:to>
      <xdr:col>24</xdr:col>
      <xdr:colOff>62865</xdr:colOff>
      <xdr:row>98</xdr:row>
      <xdr:rowOff>55918</xdr:rowOff>
    </xdr:to>
    <xdr:cxnSp macro="">
      <xdr:nvCxnSpPr>
        <xdr:cNvPr id="228" name="直線コネクタ 227"/>
        <xdr:cNvCxnSpPr/>
      </xdr:nvCxnSpPr>
      <xdr:spPr>
        <a:xfrm flipV="1">
          <a:off x="4633595" y="15687644"/>
          <a:ext cx="1270" cy="11703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59745</xdr:rowOff>
    </xdr:from>
    <xdr:ext cx="534377" cy="259045"/>
    <xdr:sp macro="" textlink="">
      <xdr:nvSpPr>
        <xdr:cNvPr id="229" name="衛生費最小値テキスト"/>
        <xdr:cNvSpPr txBox="1"/>
      </xdr:nvSpPr>
      <xdr:spPr>
        <a:xfrm>
          <a:off x="4686300" y="16861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55918</xdr:rowOff>
    </xdr:from>
    <xdr:to>
      <xdr:col>24</xdr:col>
      <xdr:colOff>152400</xdr:colOff>
      <xdr:row>98</xdr:row>
      <xdr:rowOff>55918</xdr:rowOff>
    </xdr:to>
    <xdr:cxnSp macro="">
      <xdr:nvCxnSpPr>
        <xdr:cNvPr id="230" name="直線コネクタ 229"/>
        <xdr:cNvCxnSpPr/>
      </xdr:nvCxnSpPr>
      <xdr:spPr>
        <a:xfrm>
          <a:off x="4546600" y="168580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32371</xdr:rowOff>
    </xdr:from>
    <xdr:ext cx="534377" cy="259045"/>
    <xdr:sp macro="" textlink="">
      <xdr:nvSpPr>
        <xdr:cNvPr id="231" name="衛生費最大値テキスト"/>
        <xdr:cNvSpPr txBox="1"/>
      </xdr:nvSpPr>
      <xdr:spPr>
        <a:xfrm>
          <a:off x="4686300" y="15462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89,835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85694</xdr:rowOff>
    </xdr:from>
    <xdr:to>
      <xdr:col>24</xdr:col>
      <xdr:colOff>152400</xdr:colOff>
      <xdr:row>91</xdr:row>
      <xdr:rowOff>85694</xdr:rowOff>
    </xdr:to>
    <xdr:cxnSp macro="">
      <xdr:nvCxnSpPr>
        <xdr:cNvPr id="232" name="直線コネクタ 231"/>
        <xdr:cNvCxnSpPr/>
      </xdr:nvCxnSpPr>
      <xdr:spPr>
        <a:xfrm>
          <a:off x="4546600" y="15687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122746</xdr:rowOff>
    </xdr:from>
    <xdr:to>
      <xdr:col>24</xdr:col>
      <xdr:colOff>63500</xdr:colOff>
      <xdr:row>97</xdr:row>
      <xdr:rowOff>72434</xdr:rowOff>
    </xdr:to>
    <xdr:cxnSp macro="">
      <xdr:nvCxnSpPr>
        <xdr:cNvPr id="233" name="直線コネクタ 232"/>
        <xdr:cNvCxnSpPr/>
      </xdr:nvCxnSpPr>
      <xdr:spPr>
        <a:xfrm>
          <a:off x="3797300" y="16581946"/>
          <a:ext cx="838200" cy="121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114825</xdr:rowOff>
    </xdr:from>
    <xdr:ext cx="534377" cy="259045"/>
    <xdr:sp macro="" textlink="">
      <xdr:nvSpPr>
        <xdr:cNvPr id="234" name="衛生費平均値テキスト"/>
        <xdr:cNvSpPr txBox="1"/>
      </xdr:nvSpPr>
      <xdr:spPr>
        <a:xfrm>
          <a:off x="4686300" y="164025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91948</xdr:rowOff>
    </xdr:from>
    <xdr:to>
      <xdr:col>24</xdr:col>
      <xdr:colOff>114300</xdr:colOff>
      <xdr:row>97</xdr:row>
      <xdr:rowOff>22098</xdr:rowOff>
    </xdr:to>
    <xdr:sp macro="" textlink="">
      <xdr:nvSpPr>
        <xdr:cNvPr id="235" name="フローチャート: 判断 234"/>
        <xdr:cNvSpPr/>
      </xdr:nvSpPr>
      <xdr:spPr>
        <a:xfrm>
          <a:off x="4584700" y="16551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148710</xdr:rowOff>
    </xdr:from>
    <xdr:to>
      <xdr:col>19</xdr:col>
      <xdr:colOff>177800</xdr:colOff>
      <xdr:row>96</xdr:row>
      <xdr:rowOff>122746</xdr:rowOff>
    </xdr:to>
    <xdr:cxnSp macro="">
      <xdr:nvCxnSpPr>
        <xdr:cNvPr id="236" name="直線コネクタ 235"/>
        <xdr:cNvCxnSpPr/>
      </xdr:nvCxnSpPr>
      <xdr:spPr>
        <a:xfrm>
          <a:off x="2908300" y="16436460"/>
          <a:ext cx="889000" cy="145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133192</xdr:rowOff>
    </xdr:from>
    <xdr:to>
      <xdr:col>20</xdr:col>
      <xdr:colOff>38100</xdr:colOff>
      <xdr:row>96</xdr:row>
      <xdr:rowOff>63342</xdr:rowOff>
    </xdr:to>
    <xdr:sp macro="" textlink="">
      <xdr:nvSpPr>
        <xdr:cNvPr id="237" name="フローチャート: 判断 236"/>
        <xdr:cNvSpPr/>
      </xdr:nvSpPr>
      <xdr:spPr>
        <a:xfrm>
          <a:off x="3746500" y="16420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79869</xdr:rowOff>
    </xdr:from>
    <xdr:ext cx="534377" cy="259045"/>
    <xdr:sp macro="" textlink="">
      <xdr:nvSpPr>
        <xdr:cNvPr id="238" name="テキスト ボックス 237"/>
        <xdr:cNvSpPr txBox="1"/>
      </xdr:nvSpPr>
      <xdr:spPr>
        <a:xfrm>
          <a:off x="3530111" y="16196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148710</xdr:rowOff>
    </xdr:from>
    <xdr:to>
      <xdr:col>15</xdr:col>
      <xdr:colOff>50800</xdr:colOff>
      <xdr:row>97</xdr:row>
      <xdr:rowOff>112344</xdr:rowOff>
    </xdr:to>
    <xdr:cxnSp macro="">
      <xdr:nvCxnSpPr>
        <xdr:cNvPr id="239" name="直線コネクタ 238"/>
        <xdr:cNvCxnSpPr/>
      </xdr:nvCxnSpPr>
      <xdr:spPr>
        <a:xfrm flipV="1">
          <a:off x="2019300" y="16436460"/>
          <a:ext cx="889000" cy="306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1022</xdr:rowOff>
    </xdr:from>
    <xdr:to>
      <xdr:col>15</xdr:col>
      <xdr:colOff>101600</xdr:colOff>
      <xdr:row>96</xdr:row>
      <xdr:rowOff>102622</xdr:rowOff>
    </xdr:to>
    <xdr:sp macro="" textlink="">
      <xdr:nvSpPr>
        <xdr:cNvPr id="240" name="フローチャート: 判断 239"/>
        <xdr:cNvSpPr/>
      </xdr:nvSpPr>
      <xdr:spPr>
        <a:xfrm>
          <a:off x="2857500" y="16460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93749</xdr:rowOff>
    </xdr:from>
    <xdr:ext cx="534377" cy="259045"/>
    <xdr:sp macro="" textlink="">
      <xdr:nvSpPr>
        <xdr:cNvPr id="241" name="テキスト ボックス 240"/>
        <xdr:cNvSpPr txBox="1"/>
      </xdr:nvSpPr>
      <xdr:spPr>
        <a:xfrm>
          <a:off x="2641111" y="16552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112344</xdr:rowOff>
    </xdr:from>
    <xdr:to>
      <xdr:col>10</xdr:col>
      <xdr:colOff>114300</xdr:colOff>
      <xdr:row>98</xdr:row>
      <xdr:rowOff>45898</xdr:rowOff>
    </xdr:to>
    <xdr:cxnSp macro="">
      <xdr:nvCxnSpPr>
        <xdr:cNvPr id="242" name="直線コネクタ 241"/>
        <xdr:cNvCxnSpPr/>
      </xdr:nvCxnSpPr>
      <xdr:spPr>
        <a:xfrm flipV="1">
          <a:off x="1130300" y="16742994"/>
          <a:ext cx="889000" cy="105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38379</xdr:rowOff>
    </xdr:from>
    <xdr:to>
      <xdr:col>10</xdr:col>
      <xdr:colOff>165100</xdr:colOff>
      <xdr:row>97</xdr:row>
      <xdr:rowOff>139979</xdr:rowOff>
    </xdr:to>
    <xdr:sp macro="" textlink="">
      <xdr:nvSpPr>
        <xdr:cNvPr id="243" name="フローチャート: 判断 242"/>
        <xdr:cNvSpPr/>
      </xdr:nvSpPr>
      <xdr:spPr>
        <a:xfrm>
          <a:off x="1968500" y="16669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156506</xdr:rowOff>
    </xdr:from>
    <xdr:ext cx="534377" cy="259045"/>
    <xdr:sp macro="" textlink="">
      <xdr:nvSpPr>
        <xdr:cNvPr id="244" name="テキスト ボックス 243"/>
        <xdr:cNvSpPr txBox="1"/>
      </xdr:nvSpPr>
      <xdr:spPr>
        <a:xfrm>
          <a:off x="1752111" y="16444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51657</xdr:rowOff>
    </xdr:from>
    <xdr:to>
      <xdr:col>6</xdr:col>
      <xdr:colOff>38100</xdr:colOff>
      <xdr:row>97</xdr:row>
      <xdr:rowOff>153257</xdr:rowOff>
    </xdr:to>
    <xdr:sp macro="" textlink="">
      <xdr:nvSpPr>
        <xdr:cNvPr id="245" name="フローチャート: 判断 244"/>
        <xdr:cNvSpPr/>
      </xdr:nvSpPr>
      <xdr:spPr>
        <a:xfrm>
          <a:off x="1079500" y="16682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169784</xdr:rowOff>
    </xdr:from>
    <xdr:ext cx="534377" cy="259045"/>
    <xdr:sp macro="" textlink="">
      <xdr:nvSpPr>
        <xdr:cNvPr id="246" name="テキスト ボックス 245"/>
        <xdr:cNvSpPr txBox="1"/>
      </xdr:nvSpPr>
      <xdr:spPr>
        <a:xfrm>
          <a:off x="863111" y="16457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21634</xdr:rowOff>
    </xdr:from>
    <xdr:to>
      <xdr:col>24</xdr:col>
      <xdr:colOff>114300</xdr:colOff>
      <xdr:row>97</xdr:row>
      <xdr:rowOff>123234</xdr:rowOff>
    </xdr:to>
    <xdr:sp macro="" textlink="">
      <xdr:nvSpPr>
        <xdr:cNvPr id="252" name="楕円 251"/>
        <xdr:cNvSpPr/>
      </xdr:nvSpPr>
      <xdr:spPr>
        <a:xfrm>
          <a:off x="4584700" y="16652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61</xdr:rowOff>
    </xdr:from>
    <xdr:ext cx="534377" cy="259045"/>
    <xdr:sp macro="" textlink="">
      <xdr:nvSpPr>
        <xdr:cNvPr id="253" name="衛生費該当値テキスト"/>
        <xdr:cNvSpPr txBox="1"/>
      </xdr:nvSpPr>
      <xdr:spPr>
        <a:xfrm>
          <a:off x="4686300" y="16630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71946</xdr:rowOff>
    </xdr:from>
    <xdr:to>
      <xdr:col>20</xdr:col>
      <xdr:colOff>38100</xdr:colOff>
      <xdr:row>97</xdr:row>
      <xdr:rowOff>2096</xdr:rowOff>
    </xdr:to>
    <xdr:sp macro="" textlink="">
      <xdr:nvSpPr>
        <xdr:cNvPr id="254" name="楕円 253"/>
        <xdr:cNvSpPr/>
      </xdr:nvSpPr>
      <xdr:spPr>
        <a:xfrm>
          <a:off x="3746500" y="16531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164673</xdr:rowOff>
    </xdr:from>
    <xdr:ext cx="534377" cy="259045"/>
    <xdr:sp macro="" textlink="">
      <xdr:nvSpPr>
        <xdr:cNvPr id="255" name="テキスト ボックス 254"/>
        <xdr:cNvSpPr txBox="1"/>
      </xdr:nvSpPr>
      <xdr:spPr>
        <a:xfrm>
          <a:off x="3530111" y="16623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97910</xdr:rowOff>
    </xdr:from>
    <xdr:to>
      <xdr:col>15</xdr:col>
      <xdr:colOff>101600</xdr:colOff>
      <xdr:row>96</xdr:row>
      <xdr:rowOff>28060</xdr:rowOff>
    </xdr:to>
    <xdr:sp macro="" textlink="">
      <xdr:nvSpPr>
        <xdr:cNvPr id="256" name="楕円 255"/>
        <xdr:cNvSpPr/>
      </xdr:nvSpPr>
      <xdr:spPr>
        <a:xfrm>
          <a:off x="2857500" y="16385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44587</xdr:rowOff>
    </xdr:from>
    <xdr:ext cx="534377" cy="259045"/>
    <xdr:sp macro="" textlink="">
      <xdr:nvSpPr>
        <xdr:cNvPr id="257" name="テキスト ボックス 256"/>
        <xdr:cNvSpPr txBox="1"/>
      </xdr:nvSpPr>
      <xdr:spPr>
        <a:xfrm>
          <a:off x="2641111" y="16160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61544</xdr:rowOff>
    </xdr:from>
    <xdr:to>
      <xdr:col>10</xdr:col>
      <xdr:colOff>165100</xdr:colOff>
      <xdr:row>97</xdr:row>
      <xdr:rowOff>163144</xdr:rowOff>
    </xdr:to>
    <xdr:sp macro="" textlink="">
      <xdr:nvSpPr>
        <xdr:cNvPr id="258" name="楕円 257"/>
        <xdr:cNvSpPr/>
      </xdr:nvSpPr>
      <xdr:spPr>
        <a:xfrm>
          <a:off x="1968500" y="16692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154271</xdr:rowOff>
    </xdr:from>
    <xdr:ext cx="534377" cy="259045"/>
    <xdr:sp macro="" textlink="">
      <xdr:nvSpPr>
        <xdr:cNvPr id="259" name="テキスト ボックス 258"/>
        <xdr:cNvSpPr txBox="1"/>
      </xdr:nvSpPr>
      <xdr:spPr>
        <a:xfrm>
          <a:off x="1752111" y="16784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166548</xdr:rowOff>
    </xdr:from>
    <xdr:to>
      <xdr:col>6</xdr:col>
      <xdr:colOff>38100</xdr:colOff>
      <xdr:row>98</xdr:row>
      <xdr:rowOff>96698</xdr:rowOff>
    </xdr:to>
    <xdr:sp macro="" textlink="">
      <xdr:nvSpPr>
        <xdr:cNvPr id="260" name="楕円 259"/>
        <xdr:cNvSpPr/>
      </xdr:nvSpPr>
      <xdr:spPr>
        <a:xfrm>
          <a:off x="1079500" y="16797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87825</xdr:rowOff>
    </xdr:from>
    <xdr:ext cx="534377" cy="259045"/>
    <xdr:sp macro="" textlink="">
      <xdr:nvSpPr>
        <xdr:cNvPr id="261" name="テキスト ボックス 260"/>
        <xdr:cNvSpPr txBox="1"/>
      </xdr:nvSpPr>
      <xdr:spPr>
        <a:xfrm>
          <a:off x="863111" y="16889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5" name="テキスト ボックス 274"/>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7" name="テキスト ボックス 276"/>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9" name="テキスト ボックス 278"/>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1" name="テキスト ボックス 280"/>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88265</xdr:rowOff>
    </xdr:from>
    <xdr:to>
      <xdr:col>54</xdr:col>
      <xdr:colOff>189865</xdr:colOff>
      <xdr:row>39</xdr:row>
      <xdr:rowOff>44450</xdr:rowOff>
    </xdr:to>
    <xdr:cxnSp macro="">
      <xdr:nvCxnSpPr>
        <xdr:cNvPr id="285" name="直線コネクタ 284"/>
        <xdr:cNvCxnSpPr/>
      </xdr:nvCxnSpPr>
      <xdr:spPr>
        <a:xfrm flipV="1">
          <a:off x="10475595" y="5403215"/>
          <a:ext cx="1270" cy="13277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6"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7" name="直線コネクタ 286"/>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34942</xdr:rowOff>
    </xdr:from>
    <xdr:ext cx="469744" cy="259045"/>
    <xdr:sp macro="" textlink="">
      <xdr:nvSpPr>
        <xdr:cNvPr id="288" name="労働費最大値テキスト"/>
        <xdr:cNvSpPr txBox="1"/>
      </xdr:nvSpPr>
      <xdr:spPr>
        <a:xfrm>
          <a:off x="10528300" y="5178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3,485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88265</xdr:rowOff>
    </xdr:from>
    <xdr:to>
      <xdr:col>55</xdr:col>
      <xdr:colOff>88900</xdr:colOff>
      <xdr:row>31</xdr:row>
      <xdr:rowOff>88265</xdr:rowOff>
    </xdr:to>
    <xdr:cxnSp macro="">
      <xdr:nvCxnSpPr>
        <xdr:cNvPr id="289" name="直線コネクタ 288"/>
        <xdr:cNvCxnSpPr/>
      </xdr:nvCxnSpPr>
      <xdr:spPr>
        <a:xfrm>
          <a:off x="10388600" y="5403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101600</xdr:rowOff>
    </xdr:from>
    <xdr:to>
      <xdr:col>55</xdr:col>
      <xdr:colOff>0</xdr:colOff>
      <xdr:row>38</xdr:row>
      <xdr:rowOff>102362</xdr:rowOff>
    </xdr:to>
    <xdr:cxnSp macro="">
      <xdr:nvCxnSpPr>
        <xdr:cNvPr id="290" name="直線コネクタ 289"/>
        <xdr:cNvCxnSpPr/>
      </xdr:nvCxnSpPr>
      <xdr:spPr>
        <a:xfrm flipV="1">
          <a:off x="9639300" y="6616700"/>
          <a:ext cx="8382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101490</xdr:rowOff>
    </xdr:from>
    <xdr:ext cx="378565" cy="259045"/>
    <xdr:sp macro="" textlink="">
      <xdr:nvSpPr>
        <xdr:cNvPr id="291" name="労働費平均値テキスト"/>
        <xdr:cNvSpPr txBox="1"/>
      </xdr:nvSpPr>
      <xdr:spPr>
        <a:xfrm>
          <a:off x="10528300" y="627369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78613</xdr:rowOff>
    </xdr:from>
    <xdr:to>
      <xdr:col>55</xdr:col>
      <xdr:colOff>50800</xdr:colOff>
      <xdr:row>38</xdr:row>
      <xdr:rowOff>8763</xdr:rowOff>
    </xdr:to>
    <xdr:sp macro="" textlink="">
      <xdr:nvSpPr>
        <xdr:cNvPr id="292" name="フローチャート: 判断 291"/>
        <xdr:cNvSpPr/>
      </xdr:nvSpPr>
      <xdr:spPr>
        <a:xfrm>
          <a:off x="10426700" y="6422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51308</xdr:rowOff>
    </xdr:from>
    <xdr:to>
      <xdr:col>50</xdr:col>
      <xdr:colOff>114300</xdr:colOff>
      <xdr:row>38</xdr:row>
      <xdr:rowOff>102362</xdr:rowOff>
    </xdr:to>
    <xdr:cxnSp macro="">
      <xdr:nvCxnSpPr>
        <xdr:cNvPr id="293" name="直線コネクタ 292"/>
        <xdr:cNvCxnSpPr/>
      </xdr:nvCxnSpPr>
      <xdr:spPr>
        <a:xfrm>
          <a:off x="8750300" y="6566408"/>
          <a:ext cx="889000" cy="51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72517</xdr:rowOff>
    </xdr:from>
    <xdr:to>
      <xdr:col>50</xdr:col>
      <xdr:colOff>165100</xdr:colOff>
      <xdr:row>38</xdr:row>
      <xdr:rowOff>2667</xdr:rowOff>
    </xdr:to>
    <xdr:sp macro="" textlink="">
      <xdr:nvSpPr>
        <xdr:cNvPr id="294" name="フローチャート: 判断 293"/>
        <xdr:cNvSpPr/>
      </xdr:nvSpPr>
      <xdr:spPr>
        <a:xfrm>
          <a:off x="9588500" y="6416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19194</xdr:rowOff>
    </xdr:from>
    <xdr:ext cx="378565" cy="259045"/>
    <xdr:sp macro="" textlink="">
      <xdr:nvSpPr>
        <xdr:cNvPr id="295" name="テキスト ボックス 294"/>
        <xdr:cNvSpPr txBox="1"/>
      </xdr:nvSpPr>
      <xdr:spPr>
        <a:xfrm>
          <a:off x="9450017" y="61913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51308</xdr:rowOff>
    </xdr:from>
    <xdr:to>
      <xdr:col>45</xdr:col>
      <xdr:colOff>177800</xdr:colOff>
      <xdr:row>38</xdr:row>
      <xdr:rowOff>88265</xdr:rowOff>
    </xdr:to>
    <xdr:cxnSp macro="">
      <xdr:nvCxnSpPr>
        <xdr:cNvPr id="296" name="直線コネクタ 295"/>
        <xdr:cNvCxnSpPr/>
      </xdr:nvCxnSpPr>
      <xdr:spPr>
        <a:xfrm flipV="1">
          <a:off x="7861300" y="6566408"/>
          <a:ext cx="889000" cy="36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59944</xdr:rowOff>
    </xdr:from>
    <xdr:to>
      <xdr:col>46</xdr:col>
      <xdr:colOff>38100</xdr:colOff>
      <xdr:row>37</xdr:row>
      <xdr:rowOff>161544</xdr:rowOff>
    </xdr:to>
    <xdr:sp macro="" textlink="">
      <xdr:nvSpPr>
        <xdr:cNvPr id="297" name="フローチャート: 判断 296"/>
        <xdr:cNvSpPr/>
      </xdr:nvSpPr>
      <xdr:spPr>
        <a:xfrm>
          <a:off x="8699500" y="6403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6621</xdr:rowOff>
    </xdr:from>
    <xdr:ext cx="378565" cy="259045"/>
    <xdr:sp macro="" textlink="">
      <xdr:nvSpPr>
        <xdr:cNvPr id="298" name="テキスト ボックス 297"/>
        <xdr:cNvSpPr txBox="1"/>
      </xdr:nvSpPr>
      <xdr:spPr>
        <a:xfrm>
          <a:off x="8561017" y="61788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88265</xdr:rowOff>
    </xdr:from>
    <xdr:to>
      <xdr:col>41</xdr:col>
      <xdr:colOff>50800</xdr:colOff>
      <xdr:row>38</xdr:row>
      <xdr:rowOff>88265</xdr:rowOff>
    </xdr:to>
    <xdr:cxnSp macro="">
      <xdr:nvCxnSpPr>
        <xdr:cNvPr id="299" name="直線コネクタ 298"/>
        <xdr:cNvCxnSpPr/>
      </xdr:nvCxnSpPr>
      <xdr:spPr>
        <a:xfrm>
          <a:off x="6972300" y="660336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57277</xdr:rowOff>
    </xdr:from>
    <xdr:to>
      <xdr:col>41</xdr:col>
      <xdr:colOff>101600</xdr:colOff>
      <xdr:row>37</xdr:row>
      <xdr:rowOff>158877</xdr:rowOff>
    </xdr:to>
    <xdr:sp macro="" textlink="">
      <xdr:nvSpPr>
        <xdr:cNvPr id="300" name="フローチャート: 判断 299"/>
        <xdr:cNvSpPr/>
      </xdr:nvSpPr>
      <xdr:spPr>
        <a:xfrm>
          <a:off x="7810500" y="6400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3954</xdr:rowOff>
    </xdr:from>
    <xdr:ext cx="378565" cy="259045"/>
    <xdr:sp macro="" textlink="">
      <xdr:nvSpPr>
        <xdr:cNvPr id="301" name="テキスト ボックス 300"/>
        <xdr:cNvSpPr txBox="1"/>
      </xdr:nvSpPr>
      <xdr:spPr>
        <a:xfrm>
          <a:off x="7672017" y="61761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69088</xdr:rowOff>
    </xdr:from>
    <xdr:to>
      <xdr:col>36</xdr:col>
      <xdr:colOff>165100</xdr:colOff>
      <xdr:row>37</xdr:row>
      <xdr:rowOff>170688</xdr:rowOff>
    </xdr:to>
    <xdr:sp macro="" textlink="">
      <xdr:nvSpPr>
        <xdr:cNvPr id="302" name="フローチャート: 判断 301"/>
        <xdr:cNvSpPr/>
      </xdr:nvSpPr>
      <xdr:spPr>
        <a:xfrm>
          <a:off x="6921500" y="6412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15765</xdr:rowOff>
    </xdr:from>
    <xdr:ext cx="378565" cy="259045"/>
    <xdr:sp macro="" textlink="">
      <xdr:nvSpPr>
        <xdr:cNvPr id="303" name="テキスト ボックス 302"/>
        <xdr:cNvSpPr txBox="1"/>
      </xdr:nvSpPr>
      <xdr:spPr>
        <a:xfrm>
          <a:off x="6783017" y="61879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50800</xdr:rowOff>
    </xdr:from>
    <xdr:to>
      <xdr:col>55</xdr:col>
      <xdr:colOff>50800</xdr:colOff>
      <xdr:row>38</xdr:row>
      <xdr:rowOff>152400</xdr:rowOff>
    </xdr:to>
    <xdr:sp macro="" textlink="">
      <xdr:nvSpPr>
        <xdr:cNvPr id="309" name="楕円 308"/>
        <xdr:cNvSpPr/>
      </xdr:nvSpPr>
      <xdr:spPr>
        <a:xfrm>
          <a:off x="10426700" y="656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137177</xdr:rowOff>
    </xdr:from>
    <xdr:ext cx="378565" cy="259045"/>
    <xdr:sp macro="" textlink="">
      <xdr:nvSpPr>
        <xdr:cNvPr id="310" name="労働費該当値テキスト"/>
        <xdr:cNvSpPr txBox="1"/>
      </xdr:nvSpPr>
      <xdr:spPr>
        <a:xfrm>
          <a:off x="10528300" y="64808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51562</xdr:rowOff>
    </xdr:from>
    <xdr:to>
      <xdr:col>50</xdr:col>
      <xdr:colOff>165100</xdr:colOff>
      <xdr:row>38</xdr:row>
      <xdr:rowOff>153162</xdr:rowOff>
    </xdr:to>
    <xdr:sp macro="" textlink="">
      <xdr:nvSpPr>
        <xdr:cNvPr id="311" name="楕円 310"/>
        <xdr:cNvSpPr/>
      </xdr:nvSpPr>
      <xdr:spPr>
        <a:xfrm>
          <a:off x="9588500" y="6566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144289</xdr:rowOff>
    </xdr:from>
    <xdr:ext cx="378565" cy="259045"/>
    <xdr:sp macro="" textlink="">
      <xdr:nvSpPr>
        <xdr:cNvPr id="312" name="テキスト ボックス 311"/>
        <xdr:cNvSpPr txBox="1"/>
      </xdr:nvSpPr>
      <xdr:spPr>
        <a:xfrm>
          <a:off x="9450017" y="66593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508</xdr:rowOff>
    </xdr:from>
    <xdr:to>
      <xdr:col>46</xdr:col>
      <xdr:colOff>38100</xdr:colOff>
      <xdr:row>38</xdr:row>
      <xdr:rowOff>102108</xdr:rowOff>
    </xdr:to>
    <xdr:sp macro="" textlink="">
      <xdr:nvSpPr>
        <xdr:cNvPr id="313" name="楕円 312"/>
        <xdr:cNvSpPr/>
      </xdr:nvSpPr>
      <xdr:spPr>
        <a:xfrm>
          <a:off x="8699500" y="6515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93235</xdr:rowOff>
    </xdr:from>
    <xdr:ext cx="378565" cy="259045"/>
    <xdr:sp macro="" textlink="">
      <xdr:nvSpPr>
        <xdr:cNvPr id="314" name="テキスト ボックス 313"/>
        <xdr:cNvSpPr txBox="1"/>
      </xdr:nvSpPr>
      <xdr:spPr>
        <a:xfrm>
          <a:off x="8561017" y="66083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37465</xdr:rowOff>
    </xdr:from>
    <xdr:to>
      <xdr:col>41</xdr:col>
      <xdr:colOff>101600</xdr:colOff>
      <xdr:row>38</xdr:row>
      <xdr:rowOff>139065</xdr:rowOff>
    </xdr:to>
    <xdr:sp macro="" textlink="">
      <xdr:nvSpPr>
        <xdr:cNvPr id="315" name="楕円 314"/>
        <xdr:cNvSpPr/>
      </xdr:nvSpPr>
      <xdr:spPr>
        <a:xfrm>
          <a:off x="7810500" y="6552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130192</xdr:rowOff>
    </xdr:from>
    <xdr:ext cx="378565" cy="259045"/>
    <xdr:sp macro="" textlink="">
      <xdr:nvSpPr>
        <xdr:cNvPr id="316" name="テキスト ボックス 315"/>
        <xdr:cNvSpPr txBox="1"/>
      </xdr:nvSpPr>
      <xdr:spPr>
        <a:xfrm>
          <a:off x="7672017" y="66452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37465</xdr:rowOff>
    </xdr:from>
    <xdr:to>
      <xdr:col>36</xdr:col>
      <xdr:colOff>165100</xdr:colOff>
      <xdr:row>38</xdr:row>
      <xdr:rowOff>139065</xdr:rowOff>
    </xdr:to>
    <xdr:sp macro="" textlink="">
      <xdr:nvSpPr>
        <xdr:cNvPr id="317" name="楕円 316"/>
        <xdr:cNvSpPr/>
      </xdr:nvSpPr>
      <xdr:spPr>
        <a:xfrm>
          <a:off x="6921500" y="6552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130192</xdr:rowOff>
    </xdr:from>
    <xdr:ext cx="378565" cy="259045"/>
    <xdr:sp macro="" textlink="">
      <xdr:nvSpPr>
        <xdr:cNvPr id="318" name="テキスト ボックス 317"/>
        <xdr:cNvSpPr txBox="1"/>
      </xdr:nvSpPr>
      <xdr:spPr>
        <a:xfrm>
          <a:off x="6783017" y="66452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35577</xdr:rowOff>
    </xdr:from>
    <xdr:ext cx="467179" cy="259045"/>
    <xdr:sp macro="" textlink="">
      <xdr:nvSpPr>
        <xdr:cNvPr id="332" name="テキスト ボックス 331"/>
        <xdr:cNvSpPr txBox="1"/>
      </xdr:nvSpPr>
      <xdr:spPr>
        <a:xfrm>
          <a:off x="6136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4" name="テキスト ボックス 333"/>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6" name="テキスト ボックス 335"/>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8" name="テキスト ボックス 337"/>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0" name="テキスト ボックス 339"/>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120345</xdr:rowOff>
    </xdr:from>
    <xdr:to>
      <xdr:col>54</xdr:col>
      <xdr:colOff>189865</xdr:colOff>
      <xdr:row>59</xdr:row>
      <xdr:rowOff>35763</xdr:rowOff>
    </xdr:to>
    <xdr:cxnSp macro="">
      <xdr:nvCxnSpPr>
        <xdr:cNvPr id="342" name="直線コネクタ 341"/>
        <xdr:cNvCxnSpPr/>
      </xdr:nvCxnSpPr>
      <xdr:spPr>
        <a:xfrm flipV="1">
          <a:off x="10475595" y="8692845"/>
          <a:ext cx="1270" cy="14584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39590</xdr:rowOff>
    </xdr:from>
    <xdr:ext cx="378565" cy="259045"/>
    <xdr:sp macro="" textlink="">
      <xdr:nvSpPr>
        <xdr:cNvPr id="343" name="農林水産業費最小値テキスト"/>
        <xdr:cNvSpPr txBox="1"/>
      </xdr:nvSpPr>
      <xdr:spPr>
        <a:xfrm>
          <a:off x="10528300" y="101551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35763</xdr:rowOff>
    </xdr:from>
    <xdr:to>
      <xdr:col>55</xdr:col>
      <xdr:colOff>88900</xdr:colOff>
      <xdr:row>59</xdr:row>
      <xdr:rowOff>35763</xdr:rowOff>
    </xdr:to>
    <xdr:cxnSp macro="">
      <xdr:nvCxnSpPr>
        <xdr:cNvPr id="344" name="直線コネクタ 343"/>
        <xdr:cNvCxnSpPr/>
      </xdr:nvCxnSpPr>
      <xdr:spPr>
        <a:xfrm>
          <a:off x="10388600" y="101513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67022</xdr:rowOff>
    </xdr:from>
    <xdr:ext cx="534377" cy="259045"/>
    <xdr:sp macro="" textlink="">
      <xdr:nvSpPr>
        <xdr:cNvPr id="345" name="農林水産業費最大値テキスト"/>
        <xdr:cNvSpPr txBox="1"/>
      </xdr:nvSpPr>
      <xdr:spPr>
        <a:xfrm>
          <a:off x="10528300" y="8468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19,254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120345</xdr:rowOff>
    </xdr:from>
    <xdr:to>
      <xdr:col>55</xdr:col>
      <xdr:colOff>88900</xdr:colOff>
      <xdr:row>50</xdr:row>
      <xdr:rowOff>120345</xdr:rowOff>
    </xdr:to>
    <xdr:cxnSp macro="">
      <xdr:nvCxnSpPr>
        <xdr:cNvPr id="346" name="直線コネクタ 345"/>
        <xdr:cNvCxnSpPr/>
      </xdr:nvCxnSpPr>
      <xdr:spPr>
        <a:xfrm>
          <a:off x="10388600" y="8692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73863</xdr:rowOff>
    </xdr:from>
    <xdr:to>
      <xdr:col>55</xdr:col>
      <xdr:colOff>0</xdr:colOff>
      <xdr:row>58</xdr:row>
      <xdr:rowOff>84760</xdr:rowOff>
    </xdr:to>
    <xdr:cxnSp macro="">
      <xdr:nvCxnSpPr>
        <xdr:cNvPr id="347" name="直線コネクタ 346"/>
        <xdr:cNvCxnSpPr/>
      </xdr:nvCxnSpPr>
      <xdr:spPr>
        <a:xfrm flipV="1">
          <a:off x="9639300" y="10017963"/>
          <a:ext cx="838200" cy="10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98518</xdr:rowOff>
    </xdr:from>
    <xdr:ext cx="469744" cy="259045"/>
    <xdr:sp macro="" textlink="">
      <xdr:nvSpPr>
        <xdr:cNvPr id="348" name="農林水産業費平均値テキスト"/>
        <xdr:cNvSpPr txBox="1"/>
      </xdr:nvSpPr>
      <xdr:spPr>
        <a:xfrm>
          <a:off x="10528300" y="95282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75641</xdr:rowOff>
    </xdr:from>
    <xdr:to>
      <xdr:col>55</xdr:col>
      <xdr:colOff>50800</xdr:colOff>
      <xdr:row>57</xdr:row>
      <xdr:rowOff>5791</xdr:rowOff>
    </xdr:to>
    <xdr:sp macro="" textlink="">
      <xdr:nvSpPr>
        <xdr:cNvPr id="349" name="フローチャート: 判断 348"/>
        <xdr:cNvSpPr/>
      </xdr:nvSpPr>
      <xdr:spPr>
        <a:xfrm>
          <a:off x="10426700" y="9676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70815</xdr:rowOff>
    </xdr:from>
    <xdr:to>
      <xdr:col>50</xdr:col>
      <xdr:colOff>114300</xdr:colOff>
      <xdr:row>58</xdr:row>
      <xdr:rowOff>84760</xdr:rowOff>
    </xdr:to>
    <xdr:cxnSp macro="">
      <xdr:nvCxnSpPr>
        <xdr:cNvPr id="350" name="直線コネクタ 349"/>
        <xdr:cNvCxnSpPr/>
      </xdr:nvCxnSpPr>
      <xdr:spPr>
        <a:xfrm>
          <a:off x="8750300" y="10014915"/>
          <a:ext cx="889000" cy="13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100406</xdr:rowOff>
    </xdr:from>
    <xdr:to>
      <xdr:col>50</xdr:col>
      <xdr:colOff>165100</xdr:colOff>
      <xdr:row>57</xdr:row>
      <xdr:rowOff>30556</xdr:rowOff>
    </xdr:to>
    <xdr:sp macro="" textlink="">
      <xdr:nvSpPr>
        <xdr:cNvPr id="351" name="フローチャート: 判断 350"/>
        <xdr:cNvSpPr/>
      </xdr:nvSpPr>
      <xdr:spPr>
        <a:xfrm>
          <a:off x="9588500" y="9701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55</xdr:row>
      <xdr:rowOff>47083</xdr:rowOff>
    </xdr:from>
    <xdr:ext cx="469744" cy="259045"/>
    <xdr:sp macro="" textlink="">
      <xdr:nvSpPr>
        <xdr:cNvPr id="352" name="テキスト ボックス 351"/>
        <xdr:cNvSpPr txBox="1"/>
      </xdr:nvSpPr>
      <xdr:spPr>
        <a:xfrm>
          <a:off x="9404428" y="9476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57556</xdr:rowOff>
    </xdr:from>
    <xdr:to>
      <xdr:col>45</xdr:col>
      <xdr:colOff>177800</xdr:colOff>
      <xdr:row>58</xdr:row>
      <xdr:rowOff>70815</xdr:rowOff>
    </xdr:to>
    <xdr:cxnSp macro="">
      <xdr:nvCxnSpPr>
        <xdr:cNvPr id="353" name="直線コネクタ 352"/>
        <xdr:cNvCxnSpPr/>
      </xdr:nvCxnSpPr>
      <xdr:spPr>
        <a:xfrm>
          <a:off x="7861300" y="10001656"/>
          <a:ext cx="889000" cy="13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107950</xdr:rowOff>
    </xdr:from>
    <xdr:to>
      <xdr:col>46</xdr:col>
      <xdr:colOff>38100</xdr:colOff>
      <xdr:row>57</xdr:row>
      <xdr:rowOff>38100</xdr:rowOff>
    </xdr:to>
    <xdr:sp macro="" textlink="">
      <xdr:nvSpPr>
        <xdr:cNvPr id="354" name="フローチャート: 判断 353"/>
        <xdr:cNvSpPr/>
      </xdr:nvSpPr>
      <xdr:spPr>
        <a:xfrm>
          <a:off x="8699500" y="9709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55</xdr:row>
      <xdr:rowOff>54627</xdr:rowOff>
    </xdr:from>
    <xdr:ext cx="469744" cy="259045"/>
    <xdr:sp macro="" textlink="">
      <xdr:nvSpPr>
        <xdr:cNvPr id="355" name="テキスト ボックス 354"/>
        <xdr:cNvSpPr txBox="1"/>
      </xdr:nvSpPr>
      <xdr:spPr>
        <a:xfrm>
          <a:off x="8515428" y="9484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57556</xdr:rowOff>
    </xdr:from>
    <xdr:to>
      <xdr:col>41</xdr:col>
      <xdr:colOff>50800</xdr:colOff>
      <xdr:row>58</xdr:row>
      <xdr:rowOff>83998</xdr:rowOff>
    </xdr:to>
    <xdr:cxnSp macro="">
      <xdr:nvCxnSpPr>
        <xdr:cNvPr id="356" name="直線コネクタ 355"/>
        <xdr:cNvCxnSpPr/>
      </xdr:nvCxnSpPr>
      <xdr:spPr>
        <a:xfrm flipV="1">
          <a:off x="6972300" y="10001656"/>
          <a:ext cx="889000" cy="26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76632</xdr:rowOff>
    </xdr:from>
    <xdr:to>
      <xdr:col>41</xdr:col>
      <xdr:colOff>101600</xdr:colOff>
      <xdr:row>57</xdr:row>
      <xdr:rowOff>6782</xdr:rowOff>
    </xdr:to>
    <xdr:sp macro="" textlink="">
      <xdr:nvSpPr>
        <xdr:cNvPr id="357" name="フローチャート: 判断 356"/>
        <xdr:cNvSpPr/>
      </xdr:nvSpPr>
      <xdr:spPr>
        <a:xfrm>
          <a:off x="7810500" y="9677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55</xdr:row>
      <xdr:rowOff>23309</xdr:rowOff>
    </xdr:from>
    <xdr:ext cx="469744" cy="259045"/>
    <xdr:sp macro="" textlink="">
      <xdr:nvSpPr>
        <xdr:cNvPr id="358" name="テキスト ボックス 357"/>
        <xdr:cNvSpPr txBox="1"/>
      </xdr:nvSpPr>
      <xdr:spPr>
        <a:xfrm>
          <a:off x="7626428" y="9453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99492</xdr:rowOff>
    </xdr:from>
    <xdr:to>
      <xdr:col>36</xdr:col>
      <xdr:colOff>165100</xdr:colOff>
      <xdr:row>57</xdr:row>
      <xdr:rowOff>29642</xdr:rowOff>
    </xdr:to>
    <xdr:sp macro="" textlink="">
      <xdr:nvSpPr>
        <xdr:cNvPr id="359" name="フローチャート: 判断 358"/>
        <xdr:cNvSpPr/>
      </xdr:nvSpPr>
      <xdr:spPr>
        <a:xfrm>
          <a:off x="6921500" y="9700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55</xdr:row>
      <xdr:rowOff>46169</xdr:rowOff>
    </xdr:from>
    <xdr:ext cx="469744" cy="259045"/>
    <xdr:sp macro="" textlink="">
      <xdr:nvSpPr>
        <xdr:cNvPr id="360" name="テキスト ボックス 359"/>
        <xdr:cNvSpPr txBox="1"/>
      </xdr:nvSpPr>
      <xdr:spPr>
        <a:xfrm>
          <a:off x="6737428" y="9475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23063</xdr:rowOff>
    </xdr:from>
    <xdr:to>
      <xdr:col>55</xdr:col>
      <xdr:colOff>50800</xdr:colOff>
      <xdr:row>58</xdr:row>
      <xdr:rowOff>124663</xdr:rowOff>
    </xdr:to>
    <xdr:sp macro="" textlink="">
      <xdr:nvSpPr>
        <xdr:cNvPr id="366" name="楕円 365"/>
        <xdr:cNvSpPr/>
      </xdr:nvSpPr>
      <xdr:spPr>
        <a:xfrm>
          <a:off x="10426700" y="9967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1490</xdr:rowOff>
    </xdr:from>
    <xdr:ext cx="469744" cy="259045"/>
    <xdr:sp macro="" textlink="">
      <xdr:nvSpPr>
        <xdr:cNvPr id="367" name="農林水産業費該当値テキスト"/>
        <xdr:cNvSpPr txBox="1"/>
      </xdr:nvSpPr>
      <xdr:spPr>
        <a:xfrm>
          <a:off x="10528300" y="9945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33960</xdr:rowOff>
    </xdr:from>
    <xdr:to>
      <xdr:col>50</xdr:col>
      <xdr:colOff>165100</xdr:colOff>
      <xdr:row>58</xdr:row>
      <xdr:rowOff>135560</xdr:rowOff>
    </xdr:to>
    <xdr:sp macro="" textlink="">
      <xdr:nvSpPr>
        <xdr:cNvPr id="368" name="楕円 367"/>
        <xdr:cNvSpPr/>
      </xdr:nvSpPr>
      <xdr:spPr>
        <a:xfrm>
          <a:off x="9588500" y="9978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126687</xdr:rowOff>
    </xdr:from>
    <xdr:ext cx="469744" cy="259045"/>
    <xdr:sp macro="" textlink="">
      <xdr:nvSpPr>
        <xdr:cNvPr id="369" name="テキスト ボックス 368"/>
        <xdr:cNvSpPr txBox="1"/>
      </xdr:nvSpPr>
      <xdr:spPr>
        <a:xfrm>
          <a:off x="9404428" y="10070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20015</xdr:rowOff>
    </xdr:from>
    <xdr:to>
      <xdr:col>46</xdr:col>
      <xdr:colOff>38100</xdr:colOff>
      <xdr:row>58</xdr:row>
      <xdr:rowOff>121615</xdr:rowOff>
    </xdr:to>
    <xdr:sp macro="" textlink="">
      <xdr:nvSpPr>
        <xdr:cNvPr id="370" name="楕円 369"/>
        <xdr:cNvSpPr/>
      </xdr:nvSpPr>
      <xdr:spPr>
        <a:xfrm>
          <a:off x="8699500" y="9964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112742</xdr:rowOff>
    </xdr:from>
    <xdr:ext cx="469744" cy="259045"/>
    <xdr:sp macro="" textlink="">
      <xdr:nvSpPr>
        <xdr:cNvPr id="371" name="テキスト ボックス 370"/>
        <xdr:cNvSpPr txBox="1"/>
      </xdr:nvSpPr>
      <xdr:spPr>
        <a:xfrm>
          <a:off x="8515428" y="10056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6756</xdr:rowOff>
    </xdr:from>
    <xdr:to>
      <xdr:col>41</xdr:col>
      <xdr:colOff>101600</xdr:colOff>
      <xdr:row>58</xdr:row>
      <xdr:rowOff>108356</xdr:rowOff>
    </xdr:to>
    <xdr:sp macro="" textlink="">
      <xdr:nvSpPr>
        <xdr:cNvPr id="372" name="楕円 371"/>
        <xdr:cNvSpPr/>
      </xdr:nvSpPr>
      <xdr:spPr>
        <a:xfrm>
          <a:off x="7810500" y="9950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99483</xdr:rowOff>
    </xdr:from>
    <xdr:ext cx="469744" cy="259045"/>
    <xdr:sp macro="" textlink="">
      <xdr:nvSpPr>
        <xdr:cNvPr id="373" name="テキスト ボックス 372"/>
        <xdr:cNvSpPr txBox="1"/>
      </xdr:nvSpPr>
      <xdr:spPr>
        <a:xfrm>
          <a:off x="7626428" y="10043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33198</xdr:rowOff>
    </xdr:from>
    <xdr:to>
      <xdr:col>36</xdr:col>
      <xdr:colOff>165100</xdr:colOff>
      <xdr:row>58</xdr:row>
      <xdr:rowOff>134798</xdr:rowOff>
    </xdr:to>
    <xdr:sp macro="" textlink="">
      <xdr:nvSpPr>
        <xdr:cNvPr id="374" name="楕円 373"/>
        <xdr:cNvSpPr/>
      </xdr:nvSpPr>
      <xdr:spPr>
        <a:xfrm>
          <a:off x="6921500" y="9977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125925</xdr:rowOff>
    </xdr:from>
    <xdr:ext cx="469744" cy="259045"/>
    <xdr:sp macro="" textlink="">
      <xdr:nvSpPr>
        <xdr:cNvPr id="375" name="テキスト ボックス 374"/>
        <xdr:cNvSpPr txBox="1"/>
      </xdr:nvSpPr>
      <xdr:spPr>
        <a:xfrm>
          <a:off x="6737428" y="10070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6" name="直線コネクタ 385"/>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7" name="テキスト ボックス 386"/>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8" name="直線コネクタ 387"/>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9" name="テキスト ボックス 388"/>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0" name="直線コネクタ 389"/>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1" name="テキスト ボックス 390"/>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2" name="直線コネクタ 391"/>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3" name="テキスト ボックス 392"/>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4" name="直線コネクタ 393"/>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5" name="テキスト ボックス 394"/>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6" name="直線コネクタ 395"/>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7" name="テキスト ボックス 396"/>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45615</xdr:rowOff>
    </xdr:from>
    <xdr:to>
      <xdr:col>54</xdr:col>
      <xdr:colOff>189865</xdr:colOff>
      <xdr:row>79</xdr:row>
      <xdr:rowOff>74712</xdr:rowOff>
    </xdr:to>
    <xdr:cxnSp macro="">
      <xdr:nvCxnSpPr>
        <xdr:cNvPr id="401" name="直線コネクタ 400"/>
        <xdr:cNvCxnSpPr/>
      </xdr:nvCxnSpPr>
      <xdr:spPr>
        <a:xfrm flipV="1">
          <a:off x="10475595" y="12218565"/>
          <a:ext cx="1270" cy="14006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78539</xdr:rowOff>
    </xdr:from>
    <xdr:ext cx="469744" cy="259045"/>
    <xdr:sp macro="" textlink="">
      <xdr:nvSpPr>
        <xdr:cNvPr id="402" name="商工費最小値テキスト"/>
        <xdr:cNvSpPr txBox="1"/>
      </xdr:nvSpPr>
      <xdr:spPr>
        <a:xfrm>
          <a:off x="10528300" y="13623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74712</xdr:rowOff>
    </xdr:from>
    <xdr:to>
      <xdr:col>55</xdr:col>
      <xdr:colOff>88900</xdr:colOff>
      <xdr:row>79</xdr:row>
      <xdr:rowOff>74712</xdr:rowOff>
    </xdr:to>
    <xdr:cxnSp macro="">
      <xdr:nvCxnSpPr>
        <xdr:cNvPr id="403" name="直線コネクタ 402"/>
        <xdr:cNvCxnSpPr/>
      </xdr:nvCxnSpPr>
      <xdr:spPr>
        <a:xfrm>
          <a:off x="10388600" y="13619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163742</xdr:rowOff>
    </xdr:from>
    <xdr:ext cx="534377" cy="259045"/>
    <xdr:sp macro="" textlink="">
      <xdr:nvSpPr>
        <xdr:cNvPr id="404" name="商工費最大値テキスト"/>
        <xdr:cNvSpPr txBox="1"/>
      </xdr:nvSpPr>
      <xdr:spPr>
        <a:xfrm>
          <a:off x="10528300" y="11993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87,262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45615</xdr:rowOff>
    </xdr:from>
    <xdr:to>
      <xdr:col>55</xdr:col>
      <xdr:colOff>88900</xdr:colOff>
      <xdr:row>71</xdr:row>
      <xdr:rowOff>45615</xdr:rowOff>
    </xdr:to>
    <xdr:cxnSp macro="">
      <xdr:nvCxnSpPr>
        <xdr:cNvPr id="405" name="直線コネクタ 404"/>
        <xdr:cNvCxnSpPr/>
      </xdr:nvCxnSpPr>
      <xdr:spPr>
        <a:xfrm>
          <a:off x="10388600" y="12218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3062</xdr:rowOff>
    </xdr:from>
    <xdr:to>
      <xdr:col>55</xdr:col>
      <xdr:colOff>0</xdr:colOff>
      <xdr:row>79</xdr:row>
      <xdr:rowOff>16011</xdr:rowOff>
    </xdr:to>
    <xdr:cxnSp macro="">
      <xdr:nvCxnSpPr>
        <xdr:cNvPr id="406" name="直線コネクタ 405"/>
        <xdr:cNvCxnSpPr/>
      </xdr:nvCxnSpPr>
      <xdr:spPr>
        <a:xfrm>
          <a:off x="9639300" y="13547612"/>
          <a:ext cx="838200" cy="12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19014</xdr:rowOff>
    </xdr:from>
    <xdr:ext cx="534377" cy="259045"/>
    <xdr:sp macro="" textlink="">
      <xdr:nvSpPr>
        <xdr:cNvPr id="407" name="商工費平均値テキスト"/>
        <xdr:cNvSpPr txBox="1"/>
      </xdr:nvSpPr>
      <xdr:spPr>
        <a:xfrm>
          <a:off x="10528300" y="132206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167587</xdr:rowOff>
    </xdr:from>
    <xdr:to>
      <xdr:col>55</xdr:col>
      <xdr:colOff>50800</xdr:colOff>
      <xdr:row>78</xdr:row>
      <xdr:rowOff>97737</xdr:rowOff>
    </xdr:to>
    <xdr:sp macro="" textlink="">
      <xdr:nvSpPr>
        <xdr:cNvPr id="408" name="フローチャート: 判断 407"/>
        <xdr:cNvSpPr/>
      </xdr:nvSpPr>
      <xdr:spPr>
        <a:xfrm>
          <a:off x="10426700" y="13369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39393</xdr:rowOff>
    </xdr:from>
    <xdr:to>
      <xdr:col>50</xdr:col>
      <xdr:colOff>114300</xdr:colOff>
      <xdr:row>79</xdr:row>
      <xdr:rowOff>3062</xdr:rowOff>
    </xdr:to>
    <xdr:cxnSp macro="">
      <xdr:nvCxnSpPr>
        <xdr:cNvPr id="409" name="直線コネクタ 408"/>
        <xdr:cNvCxnSpPr/>
      </xdr:nvCxnSpPr>
      <xdr:spPr>
        <a:xfrm>
          <a:off x="8750300" y="13412493"/>
          <a:ext cx="889000" cy="135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122504</xdr:rowOff>
    </xdr:from>
    <xdr:to>
      <xdr:col>50</xdr:col>
      <xdr:colOff>165100</xdr:colOff>
      <xdr:row>78</xdr:row>
      <xdr:rowOff>52654</xdr:rowOff>
    </xdr:to>
    <xdr:sp macro="" textlink="">
      <xdr:nvSpPr>
        <xdr:cNvPr id="410" name="フローチャート: 判断 409"/>
        <xdr:cNvSpPr/>
      </xdr:nvSpPr>
      <xdr:spPr>
        <a:xfrm>
          <a:off x="9588500" y="1332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69181</xdr:rowOff>
    </xdr:from>
    <xdr:ext cx="534377" cy="259045"/>
    <xdr:sp macro="" textlink="">
      <xdr:nvSpPr>
        <xdr:cNvPr id="411" name="テキスト ボックス 410"/>
        <xdr:cNvSpPr txBox="1"/>
      </xdr:nvSpPr>
      <xdr:spPr>
        <a:xfrm>
          <a:off x="9372111" y="13099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39393</xdr:rowOff>
    </xdr:from>
    <xdr:to>
      <xdr:col>45</xdr:col>
      <xdr:colOff>177800</xdr:colOff>
      <xdr:row>78</xdr:row>
      <xdr:rowOff>113297</xdr:rowOff>
    </xdr:to>
    <xdr:cxnSp macro="">
      <xdr:nvCxnSpPr>
        <xdr:cNvPr id="412" name="直線コネクタ 411"/>
        <xdr:cNvCxnSpPr/>
      </xdr:nvCxnSpPr>
      <xdr:spPr>
        <a:xfrm flipV="1">
          <a:off x="7861300" y="13412493"/>
          <a:ext cx="889000" cy="73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95431</xdr:rowOff>
    </xdr:from>
    <xdr:to>
      <xdr:col>46</xdr:col>
      <xdr:colOff>38100</xdr:colOff>
      <xdr:row>78</xdr:row>
      <xdr:rowOff>25581</xdr:rowOff>
    </xdr:to>
    <xdr:sp macro="" textlink="">
      <xdr:nvSpPr>
        <xdr:cNvPr id="413" name="フローチャート: 判断 412"/>
        <xdr:cNvSpPr/>
      </xdr:nvSpPr>
      <xdr:spPr>
        <a:xfrm>
          <a:off x="8699500" y="13297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42108</xdr:rowOff>
    </xdr:from>
    <xdr:ext cx="534377" cy="259045"/>
    <xdr:sp macro="" textlink="">
      <xdr:nvSpPr>
        <xdr:cNvPr id="414" name="テキスト ボックス 413"/>
        <xdr:cNvSpPr txBox="1"/>
      </xdr:nvSpPr>
      <xdr:spPr>
        <a:xfrm>
          <a:off x="8483111" y="13072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113297</xdr:rowOff>
    </xdr:from>
    <xdr:to>
      <xdr:col>41</xdr:col>
      <xdr:colOff>50800</xdr:colOff>
      <xdr:row>78</xdr:row>
      <xdr:rowOff>166968</xdr:rowOff>
    </xdr:to>
    <xdr:cxnSp macro="">
      <xdr:nvCxnSpPr>
        <xdr:cNvPr id="415" name="直線コネクタ 414"/>
        <xdr:cNvCxnSpPr/>
      </xdr:nvCxnSpPr>
      <xdr:spPr>
        <a:xfrm flipV="1">
          <a:off x="6972300" y="13486397"/>
          <a:ext cx="889000" cy="53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68914</xdr:rowOff>
    </xdr:from>
    <xdr:to>
      <xdr:col>41</xdr:col>
      <xdr:colOff>101600</xdr:colOff>
      <xdr:row>77</xdr:row>
      <xdr:rowOff>170514</xdr:rowOff>
    </xdr:to>
    <xdr:sp macro="" textlink="">
      <xdr:nvSpPr>
        <xdr:cNvPr id="416" name="フローチャート: 判断 415"/>
        <xdr:cNvSpPr/>
      </xdr:nvSpPr>
      <xdr:spPr>
        <a:xfrm>
          <a:off x="7810500" y="13270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15591</xdr:rowOff>
    </xdr:from>
    <xdr:ext cx="534377" cy="259045"/>
    <xdr:sp macro="" textlink="">
      <xdr:nvSpPr>
        <xdr:cNvPr id="417" name="テキスト ボックス 416"/>
        <xdr:cNvSpPr txBox="1"/>
      </xdr:nvSpPr>
      <xdr:spPr>
        <a:xfrm>
          <a:off x="7594111" y="13045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38134</xdr:rowOff>
    </xdr:from>
    <xdr:to>
      <xdr:col>36</xdr:col>
      <xdr:colOff>165100</xdr:colOff>
      <xdr:row>78</xdr:row>
      <xdr:rowOff>139734</xdr:rowOff>
    </xdr:to>
    <xdr:sp macro="" textlink="">
      <xdr:nvSpPr>
        <xdr:cNvPr id="418" name="フローチャート: 判断 417"/>
        <xdr:cNvSpPr/>
      </xdr:nvSpPr>
      <xdr:spPr>
        <a:xfrm>
          <a:off x="6921500" y="13411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156261</xdr:rowOff>
    </xdr:from>
    <xdr:ext cx="534377" cy="259045"/>
    <xdr:sp macro="" textlink="">
      <xdr:nvSpPr>
        <xdr:cNvPr id="419" name="テキスト ボックス 418"/>
        <xdr:cNvSpPr txBox="1"/>
      </xdr:nvSpPr>
      <xdr:spPr>
        <a:xfrm>
          <a:off x="6705111" y="13186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136661</xdr:rowOff>
    </xdr:from>
    <xdr:to>
      <xdr:col>55</xdr:col>
      <xdr:colOff>50800</xdr:colOff>
      <xdr:row>79</xdr:row>
      <xdr:rowOff>66811</xdr:rowOff>
    </xdr:to>
    <xdr:sp macro="" textlink="">
      <xdr:nvSpPr>
        <xdr:cNvPr id="425" name="楕円 424"/>
        <xdr:cNvSpPr/>
      </xdr:nvSpPr>
      <xdr:spPr>
        <a:xfrm>
          <a:off x="10426700" y="13509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51588</xdr:rowOff>
    </xdr:from>
    <xdr:ext cx="469744" cy="259045"/>
    <xdr:sp macro="" textlink="">
      <xdr:nvSpPr>
        <xdr:cNvPr id="426" name="商工費該当値テキスト"/>
        <xdr:cNvSpPr txBox="1"/>
      </xdr:nvSpPr>
      <xdr:spPr>
        <a:xfrm>
          <a:off x="10528300" y="13424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123712</xdr:rowOff>
    </xdr:from>
    <xdr:to>
      <xdr:col>50</xdr:col>
      <xdr:colOff>165100</xdr:colOff>
      <xdr:row>79</xdr:row>
      <xdr:rowOff>53862</xdr:rowOff>
    </xdr:to>
    <xdr:sp macro="" textlink="">
      <xdr:nvSpPr>
        <xdr:cNvPr id="427" name="楕円 426"/>
        <xdr:cNvSpPr/>
      </xdr:nvSpPr>
      <xdr:spPr>
        <a:xfrm>
          <a:off x="9588500" y="13496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44989</xdr:rowOff>
    </xdr:from>
    <xdr:ext cx="469744" cy="259045"/>
    <xdr:sp macro="" textlink="">
      <xdr:nvSpPr>
        <xdr:cNvPr id="428" name="テキスト ボックス 427"/>
        <xdr:cNvSpPr txBox="1"/>
      </xdr:nvSpPr>
      <xdr:spPr>
        <a:xfrm>
          <a:off x="9404428" y="13589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160043</xdr:rowOff>
    </xdr:from>
    <xdr:to>
      <xdr:col>46</xdr:col>
      <xdr:colOff>38100</xdr:colOff>
      <xdr:row>78</xdr:row>
      <xdr:rowOff>90193</xdr:rowOff>
    </xdr:to>
    <xdr:sp macro="" textlink="">
      <xdr:nvSpPr>
        <xdr:cNvPr id="429" name="楕円 428"/>
        <xdr:cNvSpPr/>
      </xdr:nvSpPr>
      <xdr:spPr>
        <a:xfrm>
          <a:off x="8699500" y="13361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81320</xdr:rowOff>
    </xdr:from>
    <xdr:ext cx="534377" cy="259045"/>
    <xdr:sp macro="" textlink="">
      <xdr:nvSpPr>
        <xdr:cNvPr id="430" name="テキスト ボックス 429"/>
        <xdr:cNvSpPr txBox="1"/>
      </xdr:nvSpPr>
      <xdr:spPr>
        <a:xfrm>
          <a:off x="8483111" y="13454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62497</xdr:rowOff>
    </xdr:from>
    <xdr:to>
      <xdr:col>41</xdr:col>
      <xdr:colOff>101600</xdr:colOff>
      <xdr:row>78</xdr:row>
      <xdr:rowOff>164097</xdr:rowOff>
    </xdr:to>
    <xdr:sp macro="" textlink="">
      <xdr:nvSpPr>
        <xdr:cNvPr id="431" name="楕円 430"/>
        <xdr:cNvSpPr/>
      </xdr:nvSpPr>
      <xdr:spPr>
        <a:xfrm>
          <a:off x="7810500" y="13435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155224</xdr:rowOff>
    </xdr:from>
    <xdr:ext cx="469744" cy="259045"/>
    <xdr:sp macro="" textlink="">
      <xdr:nvSpPr>
        <xdr:cNvPr id="432" name="テキスト ボックス 431"/>
        <xdr:cNvSpPr txBox="1"/>
      </xdr:nvSpPr>
      <xdr:spPr>
        <a:xfrm>
          <a:off x="7626428" y="13528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116168</xdr:rowOff>
    </xdr:from>
    <xdr:to>
      <xdr:col>36</xdr:col>
      <xdr:colOff>165100</xdr:colOff>
      <xdr:row>79</xdr:row>
      <xdr:rowOff>46318</xdr:rowOff>
    </xdr:to>
    <xdr:sp macro="" textlink="">
      <xdr:nvSpPr>
        <xdr:cNvPr id="433" name="楕円 432"/>
        <xdr:cNvSpPr/>
      </xdr:nvSpPr>
      <xdr:spPr>
        <a:xfrm>
          <a:off x="6921500" y="13489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37445</xdr:rowOff>
    </xdr:from>
    <xdr:ext cx="469744" cy="259045"/>
    <xdr:sp macro="" textlink="">
      <xdr:nvSpPr>
        <xdr:cNvPr id="434" name="テキスト ボックス 433"/>
        <xdr:cNvSpPr txBox="1"/>
      </xdr:nvSpPr>
      <xdr:spPr>
        <a:xfrm>
          <a:off x="6737428" y="13581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5" name="テキスト ボックス 444"/>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46" name="直線コネクタ 445"/>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47" name="テキスト ボックス 446"/>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8" name="直線コネクタ 447"/>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49" name="テキスト ボックス 448"/>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0" name="直線コネクタ 449"/>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51" name="テキスト ボックス 450"/>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2" name="直線コネクタ 451"/>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53" name="テキスト ボックス 452"/>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67371</xdr:rowOff>
    </xdr:from>
    <xdr:to>
      <xdr:col>54</xdr:col>
      <xdr:colOff>189865</xdr:colOff>
      <xdr:row>98</xdr:row>
      <xdr:rowOff>65291</xdr:rowOff>
    </xdr:to>
    <xdr:cxnSp macro="">
      <xdr:nvCxnSpPr>
        <xdr:cNvPr id="457" name="直線コネクタ 456"/>
        <xdr:cNvCxnSpPr/>
      </xdr:nvCxnSpPr>
      <xdr:spPr>
        <a:xfrm flipV="1">
          <a:off x="10475595" y="15497871"/>
          <a:ext cx="1270" cy="1369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69118</xdr:rowOff>
    </xdr:from>
    <xdr:ext cx="534377" cy="259045"/>
    <xdr:sp macro="" textlink="">
      <xdr:nvSpPr>
        <xdr:cNvPr id="458" name="土木費最小値テキスト"/>
        <xdr:cNvSpPr txBox="1"/>
      </xdr:nvSpPr>
      <xdr:spPr>
        <a:xfrm>
          <a:off x="10528300" y="16871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65291</xdr:rowOff>
    </xdr:from>
    <xdr:to>
      <xdr:col>55</xdr:col>
      <xdr:colOff>88900</xdr:colOff>
      <xdr:row>98</xdr:row>
      <xdr:rowOff>65291</xdr:rowOff>
    </xdr:to>
    <xdr:cxnSp macro="">
      <xdr:nvCxnSpPr>
        <xdr:cNvPr id="459" name="直線コネクタ 458"/>
        <xdr:cNvCxnSpPr/>
      </xdr:nvCxnSpPr>
      <xdr:spPr>
        <a:xfrm>
          <a:off x="10388600" y="16867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14048</xdr:rowOff>
    </xdr:from>
    <xdr:ext cx="534377" cy="259045"/>
    <xdr:sp macro="" textlink="">
      <xdr:nvSpPr>
        <xdr:cNvPr id="460" name="土木費最大値テキスト"/>
        <xdr:cNvSpPr txBox="1"/>
      </xdr:nvSpPr>
      <xdr:spPr>
        <a:xfrm>
          <a:off x="10528300" y="15273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83,164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67371</xdr:rowOff>
    </xdr:from>
    <xdr:to>
      <xdr:col>55</xdr:col>
      <xdr:colOff>88900</xdr:colOff>
      <xdr:row>90</xdr:row>
      <xdr:rowOff>67371</xdr:rowOff>
    </xdr:to>
    <xdr:cxnSp macro="">
      <xdr:nvCxnSpPr>
        <xdr:cNvPr id="461" name="直線コネクタ 460"/>
        <xdr:cNvCxnSpPr/>
      </xdr:nvCxnSpPr>
      <xdr:spPr>
        <a:xfrm>
          <a:off x="10388600" y="15497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127242</xdr:rowOff>
    </xdr:from>
    <xdr:to>
      <xdr:col>55</xdr:col>
      <xdr:colOff>0</xdr:colOff>
      <xdr:row>97</xdr:row>
      <xdr:rowOff>135220</xdr:rowOff>
    </xdr:to>
    <xdr:cxnSp macro="">
      <xdr:nvCxnSpPr>
        <xdr:cNvPr id="462" name="直線コネクタ 461"/>
        <xdr:cNvCxnSpPr/>
      </xdr:nvCxnSpPr>
      <xdr:spPr>
        <a:xfrm>
          <a:off x="9639300" y="16757892"/>
          <a:ext cx="838200" cy="7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87431</xdr:rowOff>
    </xdr:from>
    <xdr:ext cx="534377" cy="259045"/>
    <xdr:sp macro="" textlink="">
      <xdr:nvSpPr>
        <xdr:cNvPr id="463" name="土木費平均値テキスト"/>
        <xdr:cNvSpPr txBox="1"/>
      </xdr:nvSpPr>
      <xdr:spPr>
        <a:xfrm>
          <a:off x="10528300" y="162037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64554</xdr:rowOff>
    </xdr:from>
    <xdr:to>
      <xdr:col>55</xdr:col>
      <xdr:colOff>50800</xdr:colOff>
      <xdr:row>95</xdr:row>
      <xdr:rowOff>166154</xdr:rowOff>
    </xdr:to>
    <xdr:sp macro="" textlink="">
      <xdr:nvSpPr>
        <xdr:cNvPr id="464" name="フローチャート: 判断 463"/>
        <xdr:cNvSpPr/>
      </xdr:nvSpPr>
      <xdr:spPr>
        <a:xfrm>
          <a:off x="10426700" y="16352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127242</xdr:rowOff>
    </xdr:from>
    <xdr:to>
      <xdr:col>50</xdr:col>
      <xdr:colOff>114300</xdr:colOff>
      <xdr:row>98</xdr:row>
      <xdr:rowOff>21239</xdr:rowOff>
    </xdr:to>
    <xdr:cxnSp macro="">
      <xdr:nvCxnSpPr>
        <xdr:cNvPr id="465" name="直線コネクタ 464"/>
        <xdr:cNvCxnSpPr/>
      </xdr:nvCxnSpPr>
      <xdr:spPr>
        <a:xfrm flipV="1">
          <a:off x="8750300" y="16757892"/>
          <a:ext cx="889000" cy="65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46861</xdr:rowOff>
    </xdr:from>
    <xdr:to>
      <xdr:col>50</xdr:col>
      <xdr:colOff>165100</xdr:colOff>
      <xdr:row>95</xdr:row>
      <xdr:rowOff>148461</xdr:rowOff>
    </xdr:to>
    <xdr:sp macro="" textlink="">
      <xdr:nvSpPr>
        <xdr:cNvPr id="466" name="フローチャート: 判断 465"/>
        <xdr:cNvSpPr/>
      </xdr:nvSpPr>
      <xdr:spPr>
        <a:xfrm>
          <a:off x="9588500" y="16334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164988</xdr:rowOff>
    </xdr:from>
    <xdr:ext cx="534377" cy="259045"/>
    <xdr:sp macro="" textlink="">
      <xdr:nvSpPr>
        <xdr:cNvPr id="467" name="テキスト ボックス 466"/>
        <xdr:cNvSpPr txBox="1"/>
      </xdr:nvSpPr>
      <xdr:spPr>
        <a:xfrm>
          <a:off x="9372111" y="16109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14931</xdr:rowOff>
    </xdr:from>
    <xdr:to>
      <xdr:col>45</xdr:col>
      <xdr:colOff>177800</xdr:colOff>
      <xdr:row>98</xdr:row>
      <xdr:rowOff>21239</xdr:rowOff>
    </xdr:to>
    <xdr:cxnSp macro="">
      <xdr:nvCxnSpPr>
        <xdr:cNvPr id="468" name="直線コネクタ 467"/>
        <xdr:cNvCxnSpPr/>
      </xdr:nvCxnSpPr>
      <xdr:spPr>
        <a:xfrm>
          <a:off x="7861300" y="16474131"/>
          <a:ext cx="889000" cy="349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76853</xdr:rowOff>
    </xdr:from>
    <xdr:to>
      <xdr:col>46</xdr:col>
      <xdr:colOff>38100</xdr:colOff>
      <xdr:row>96</xdr:row>
      <xdr:rowOff>7003</xdr:rowOff>
    </xdr:to>
    <xdr:sp macro="" textlink="">
      <xdr:nvSpPr>
        <xdr:cNvPr id="469" name="フローチャート: 判断 468"/>
        <xdr:cNvSpPr/>
      </xdr:nvSpPr>
      <xdr:spPr>
        <a:xfrm>
          <a:off x="8699500" y="16364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23530</xdr:rowOff>
    </xdr:from>
    <xdr:ext cx="534377" cy="259045"/>
    <xdr:sp macro="" textlink="">
      <xdr:nvSpPr>
        <xdr:cNvPr id="470" name="テキスト ボックス 469"/>
        <xdr:cNvSpPr txBox="1"/>
      </xdr:nvSpPr>
      <xdr:spPr>
        <a:xfrm>
          <a:off x="8483111" y="16139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14931</xdr:rowOff>
    </xdr:from>
    <xdr:to>
      <xdr:col>41</xdr:col>
      <xdr:colOff>50800</xdr:colOff>
      <xdr:row>97</xdr:row>
      <xdr:rowOff>130053</xdr:rowOff>
    </xdr:to>
    <xdr:cxnSp macro="">
      <xdr:nvCxnSpPr>
        <xdr:cNvPr id="471" name="直線コネクタ 470"/>
        <xdr:cNvCxnSpPr/>
      </xdr:nvCxnSpPr>
      <xdr:spPr>
        <a:xfrm flipV="1">
          <a:off x="6972300" y="16474131"/>
          <a:ext cx="889000" cy="286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31705</xdr:rowOff>
    </xdr:from>
    <xdr:to>
      <xdr:col>41</xdr:col>
      <xdr:colOff>101600</xdr:colOff>
      <xdr:row>95</xdr:row>
      <xdr:rowOff>133305</xdr:rowOff>
    </xdr:to>
    <xdr:sp macro="" textlink="">
      <xdr:nvSpPr>
        <xdr:cNvPr id="472" name="フローチャート: 判断 471"/>
        <xdr:cNvSpPr/>
      </xdr:nvSpPr>
      <xdr:spPr>
        <a:xfrm>
          <a:off x="7810500" y="16319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149832</xdr:rowOff>
    </xdr:from>
    <xdr:ext cx="534377" cy="259045"/>
    <xdr:sp macro="" textlink="">
      <xdr:nvSpPr>
        <xdr:cNvPr id="473" name="テキスト ボックス 472"/>
        <xdr:cNvSpPr txBox="1"/>
      </xdr:nvSpPr>
      <xdr:spPr>
        <a:xfrm>
          <a:off x="7594111" y="16094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63023</xdr:rowOff>
    </xdr:from>
    <xdr:to>
      <xdr:col>36</xdr:col>
      <xdr:colOff>165100</xdr:colOff>
      <xdr:row>95</xdr:row>
      <xdr:rowOff>164623</xdr:rowOff>
    </xdr:to>
    <xdr:sp macro="" textlink="">
      <xdr:nvSpPr>
        <xdr:cNvPr id="474" name="フローチャート: 判断 473"/>
        <xdr:cNvSpPr/>
      </xdr:nvSpPr>
      <xdr:spPr>
        <a:xfrm>
          <a:off x="6921500" y="16350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9700</xdr:rowOff>
    </xdr:from>
    <xdr:ext cx="534377" cy="259045"/>
    <xdr:sp macro="" textlink="">
      <xdr:nvSpPr>
        <xdr:cNvPr id="475" name="テキスト ボックス 474"/>
        <xdr:cNvSpPr txBox="1"/>
      </xdr:nvSpPr>
      <xdr:spPr>
        <a:xfrm>
          <a:off x="6705111" y="16126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84420</xdr:rowOff>
    </xdr:from>
    <xdr:to>
      <xdr:col>55</xdr:col>
      <xdr:colOff>50800</xdr:colOff>
      <xdr:row>98</xdr:row>
      <xdr:rowOff>14570</xdr:rowOff>
    </xdr:to>
    <xdr:sp macro="" textlink="">
      <xdr:nvSpPr>
        <xdr:cNvPr id="481" name="楕円 480"/>
        <xdr:cNvSpPr/>
      </xdr:nvSpPr>
      <xdr:spPr>
        <a:xfrm>
          <a:off x="10426700" y="16715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170797</xdr:rowOff>
    </xdr:from>
    <xdr:ext cx="534377" cy="259045"/>
    <xdr:sp macro="" textlink="">
      <xdr:nvSpPr>
        <xdr:cNvPr id="482" name="土木費該当値テキスト"/>
        <xdr:cNvSpPr txBox="1"/>
      </xdr:nvSpPr>
      <xdr:spPr>
        <a:xfrm>
          <a:off x="10528300" y="16629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76442</xdr:rowOff>
    </xdr:from>
    <xdr:to>
      <xdr:col>50</xdr:col>
      <xdr:colOff>165100</xdr:colOff>
      <xdr:row>98</xdr:row>
      <xdr:rowOff>6592</xdr:rowOff>
    </xdr:to>
    <xdr:sp macro="" textlink="">
      <xdr:nvSpPr>
        <xdr:cNvPr id="483" name="楕円 482"/>
        <xdr:cNvSpPr/>
      </xdr:nvSpPr>
      <xdr:spPr>
        <a:xfrm>
          <a:off x="9588500" y="16707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169169</xdr:rowOff>
    </xdr:from>
    <xdr:ext cx="534377" cy="259045"/>
    <xdr:sp macro="" textlink="">
      <xdr:nvSpPr>
        <xdr:cNvPr id="484" name="テキスト ボックス 483"/>
        <xdr:cNvSpPr txBox="1"/>
      </xdr:nvSpPr>
      <xdr:spPr>
        <a:xfrm>
          <a:off x="9372111" y="16799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141889</xdr:rowOff>
    </xdr:from>
    <xdr:to>
      <xdr:col>46</xdr:col>
      <xdr:colOff>38100</xdr:colOff>
      <xdr:row>98</xdr:row>
      <xdr:rowOff>72039</xdr:rowOff>
    </xdr:to>
    <xdr:sp macro="" textlink="">
      <xdr:nvSpPr>
        <xdr:cNvPr id="485" name="楕円 484"/>
        <xdr:cNvSpPr/>
      </xdr:nvSpPr>
      <xdr:spPr>
        <a:xfrm>
          <a:off x="8699500" y="16772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63166</xdr:rowOff>
    </xdr:from>
    <xdr:ext cx="534377" cy="259045"/>
    <xdr:sp macro="" textlink="">
      <xdr:nvSpPr>
        <xdr:cNvPr id="486" name="テキスト ボックス 485"/>
        <xdr:cNvSpPr txBox="1"/>
      </xdr:nvSpPr>
      <xdr:spPr>
        <a:xfrm>
          <a:off x="8483111" y="16865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135581</xdr:rowOff>
    </xdr:from>
    <xdr:to>
      <xdr:col>41</xdr:col>
      <xdr:colOff>101600</xdr:colOff>
      <xdr:row>96</xdr:row>
      <xdr:rowOff>65731</xdr:rowOff>
    </xdr:to>
    <xdr:sp macro="" textlink="">
      <xdr:nvSpPr>
        <xdr:cNvPr id="487" name="楕円 486"/>
        <xdr:cNvSpPr/>
      </xdr:nvSpPr>
      <xdr:spPr>
        <a:xfrm>
          <a:off x="7810500" y="16423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56858</xdr:rowOff>
    </xdr:from>
    <xdr:ext cx="534377" cy="259045"/>
    <xdr:sp macro="" textlink="">
      <xdr:nvSpPr>
        <xdr:cNvPr id="488" name="テキスト ボックス 487"/>
        <xdr:cNvSpPr txBox="1"/>
      </xdr:nvSpPr>
      <xdr:spPr>
        <a:xfrm>
          <a:off x="7594111" y="16516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79253</xdr:rowOff>
    </xdr:from>
    <xdr:to>
      <xdr:col>36</xdr:col>
      <xdr:colOff>165100</xdr:colOff>
      <xdr:row>98</xdr:row>
      <xdr:rowOff>9403</xdr:rowOff>
    </xdr:to>
    <xdr:sp macro="" textlink="">
      <xdr:nvSpPr>
        <xdr:cNvPr id="489" name="楕円 488"/>
        <xdr:cNvSpPr/>
      </xdr:nvSpPr>
      <xdr:spPr>
        <a:xfrm>
          <a:off x="6921500" y="16709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530</xdr:rowOff>
    </xdr:from>
    <xdr:ext cx="534377" cy="259045"/>
    <xdr:sp macro="" textlink="">
      <xdr:nvSpPr>
        <xdr:cNvPr id="490" name="テキスト ボックス 489"/>
        <xdr:cNvSpPr txBox="1"/>
      </xdr:nvSpPr>
      <xdr:spPr>
        <a:xfrm>
          <a:off x="6705111" y="16802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1" name="テキスト ボックス 500"/>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2" name="直線コネクタ 501"/>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128105</xdr:rowOff>
    </xdr:from>
    <xdr:ext cx="467179" cy="259045"/>
    <xdr:sp macro="" textlink="">
      <xdr:nvSpPr>
        <xdr:cNvPr id="503" name="テキスト ボックス 502"/>
        <xdr:cNvSpPr txBox="1"/>
      </xdr:nvSpPr>
      <xdr:spPr>
        <a:xfrm>
          <a:off x="11978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4" name="直線コネクタ 503"/>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5" name="テキスト ボックス 504"/>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6" name="直線コネクタ 505"/>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7" name="テキスト ボックス 506"/>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8" name="直線コネクタ 507"/>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9" name="テキスト ボックス 508"/>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0" name="直線コネクタ 509"/>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1" name="テキスト ボックス 510"/>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2" name="直線コネクタ 511"/>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3" name="テキスト ボックス 512"/>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130883</xdr:rowOff>
    </xdr:from>
    <xdr:to>
      <xdr:col>85</xdr:col>
      <xdr:colOff>126364</xdr:colOff>
      <xdr:row>39</xdr:row>
      <xdr:rowOff>61758</xdr:rowOff>
    </xdr:to>
    <xdr:cxnSp macro="">
      <xdr:nvCxnSpPr>
        <xdr:cNvPr id="517" name="直線コネクタ 516"/>
        <xdr:cNvCxnSpPr/>
      </xdr:nvCxnSpPr>
      <xdr:spPr>
        <a:xfrm flipV="1">
          <a:off x="16317595" y="5274383"/>
          <a:ext cx="1269" cy="14739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65585</xdr:rowOff>
    </xdr:from>
    <xdr:ext cx="469744" cy="259045"/>
    <xdr:sp macro="" textlink="">
      <xdr:nvSpPr>
        <xdr:cNvPr id="518" name="消防費最小値テキスト"/>
        <xdr:cNvSpPr txBox="1"/>
      </xdr:nvSpPr>
      <xdr:spPr>
        <a:xfrm>
          <a:off x="16370300" y="6752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61758</xdr:rowOff>
    </xdr:from>
    <xdr:to>
      <xdr:col>86</xdr:col>
      <xdr:colOff>25400</xdr:colOff>
      <xdr:row>39</xdr:row>
      <xdr:rowOff>61758</xdr:rowOff>
    </xdr:to>
    <xdr:cxnSp macro="">
      <xdr:nvCxnSpPr>
        <xdr:cNvPr id="519" name="直線コネクタ 518"/>
        <xdr:cNvCxnSpPr/>
      </xdr:nvCxnSpPr>
      <xdr:spPr>
        <a:xfrm>
          <a:off x="16230600" y="6748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77560</xdr:rowOff>
    </xdr:from>
    <xdr:ext cx="534377" cy="259045"/>
    <xdr:sp macro="" textlink="">
      <xdr:nvSpPr>
        <xdr:cNvPr id="520" name="消防費最大値テキスト"/>
        <xdr:cNvSpPr txBox="1"/>
      </xdr:nvSpPr>
      <xdr:spPr>
        <a:xfrm>
          <a:off x="16370300" y="5049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22,881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130883</xdr:rowOff>
    </xdr:from>
    <xdr:to>
      <xdr:col>86</xdr:col>
      <xdr:colOff>25400</xdr:colOff>
      <xdr:row>30</xdr:row>
      <xdr:rowOff>130883</xdr:rowOff>
    </xdr:to>
    <xdr:cxnSp macro="">
      <xdr:nvCxnSpPr>
        <xdr:cNvPr id="521" name="直線コネクタ 520"/>
        <xdr:cNvCxnSpPr/>
      </xdr:nvCxnSpPr>
      <xdr:spPr>
        <a:xfrm>
          <a:off x="16230600" y="52743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89081</xdr:rowOff>
    </xdr:from>
    <xdr:to>
      <xdr:col>85</xdr:col>
      <xdr:colOff>127000</xdr:colOff>
      <xdr:row>37</xdr:row>
      <xdr:rowOff>113683</xdr:rowOff>
    </xdr:to>
    <xdr:cxnSp macro="">
      <xdr:nvCxnSpPr>
        <xdr:cNvPr id="522" name="直線コネクタ 521"/>
        <xdr:cNvCxnSpPr/>
      </xdr:nvCxnSpPr>
      <xdr:spPr>
        <a:xfrm flipV="1">
          <a:off x="15481300" y="6432731"/>
          <a:ext cx="838200" cy="24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146611</xdr:rowOff>
    </xdr:from>
    <xdr:ext cx="534377" cy="259045"/>
    <xdr:sp macro="" textlink="">
      <xdr:nvSpPr>
        <xdr:cNvPr id="523" name="消防費平均値テキスト"/>
        <xdr:cNvSpPr txBox="1"/>
      </xdr:nvSpPr>
      <xdr:spPr>
        <a:xfrm>
          <a:off x="16370300" y="61473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123734</xdr:rowOff>
    </xdr:from>
    <xdr:to>
      <xdr:col>85</xdr:col>
      <xdr:colOff>177800</xdr:colOff>
      <xdr:row>37</xdr:row>
      <xdr:rowOff>53884</xdr:rowOff>
    </xdr:to>
    <xdr:sp macro="" textlink="">
      <xdr:nvSpPr>
        <xdr:cNvPr id="524" name="フローチャート: 判断 523"/>
        <xdr:cNvSpPr/>
      </xdr:nvSpPr>
      <xdr:spPr>
        <a:xfrm>
          <a:off x="16268700" y="6295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113683</xdr:rowOff>
    </xdr:from>
    <xdr:to>
      <xdr:col>81</xdr:col>
      <xdr:colOff>50800</xdr:colOff>
      <xdr:row>37</xdr:row>
      <xdr:rowOff>123589</xdr:rowOff>
    </xdr:to>
    <xdr:cxnSp macro="">
      <xdr:nvCxnSpPr>
        <xdr:cNvPr id="525" name="直線コネクタ 524"/>
        <xdr:cNvCxnSpPr/>
      </xdr:nvCxnSpPr>
      <xdr:spPr>
        <a:xfrm flipV="1">
          <a:off x="14592300" y="6457333"/>
          <a:ext cx="889000" cy="9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25328</xdr:rowOff>
    </xdr:from>
    <xdr:to>
      <xdr:col>81</xdr:col>
      <xdr:colOff>101600</xdr:colOff>
      <xdr:row>37</xdr:row>
      <xdr:rowOff>126928</xdr:rowOff>
    </xdr:to>
    <xdr:sp macro="" textlink="">
      <xdr:nvSpPr>
        <xdr:cNvPr id="526" name="フローチャート: 判断 525"/>
        <xdr:cNvSpPr/>
      </xdr:nvSpPr>
      <xdr:spPr>
        <a:xfrm>
          <a:off x="15430500" y="6368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143455</xdr:rowOff>
    </xdr:from>
    <xdr:ext cx="534377" cy="259045"/>
    <xdr:sp macro="" textlink="">
      <xdr:nvSpPr>
        <xdr:cNvPr id="527" name="テキスト ボックス 526"/>
        <xdr:cNvSpPr txBox="1"/>
      </xdr:nvSpPr>
      <xdr:spPr>
        <a:xfrm>
          <a:off x="15214111" y="6144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49784</xdr:rowOff>
    </xdr:from>
    <xdr:to>
      <xdr:col>76</xdr:col>
      <xdr:colOff>114300</xdr:colOff>
      <xdr:row>37</xdr:row>
      <xdr:rowOff>123589</xdr:rowOff>
    </xdr:to>
    <xdr:cxnSp macro="">
      <xdr:nvCxnSpPr>
        <xdr:cNvPr id="528" name="直線コネクタ 527"/>
        <xdr:cNvCxnSpPr/>
      </xdr:nvCxnSpPr>
      <xdr:spPr>
        <a:xfrm>
          <a:off x="13703300" y="6393434"/>
          <a:ext cx="889000" cy="73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61577</xdr:rowOff>
    </xdr:from>
    <xdr:to>
      <xdr:col>76</xdr:col>
      <xdr:colOff>165100</xdr:colOff>
      <xdr:row>37</xdr:row>
      <xdr:rowOff>163177</xdr:rowOff>
    </xdr:to>
    <xdr:sp macro="" textlink="">
      <xdr:nvSpPr>
        <xdr:cNvPr id="529" name="フローチャート: 判断 528"/>
        <xdr:cNvSpPr/>
      </xdr:nvSpPr>
      <xdr:spPr>
        <a:xfrm>
          <a:off x="14541500" y="6405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8254</xdr:rowOff>
    </xdr:from>
    <xdr:ext cx="534377" cy="259045"/>
    <xdr:sp macro="" textlink="">
      <xdr:nvSpPr>
        <xdr:cNvPr id="530" name="テキスト ボックス 529"/>
        <xdr:cNvSpPr txBox="1"/>
      </xdr:nvSpPr>
      <xdr:spPr>
        <a:xfrm>
          <a:off x="14325111" y="6180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49784</xdr:rowOff>
    </xdr:from>
    <xdr:to>
      <xdr:col>71</xdr:col>
      <xdr:colOff>177800</xdr:colOff>
      <xdr:row>38</xdr:row>
      <xdr:rowOff>62302</xdr:rowOff>
    </xdr:to>
    <xdr:cxnSp macro="">
      <xdr:nvCxnSpPr>
        <xdr:cNvPr id="531" name="直線コネクタ 530"/>
        <xdr:cNvCxnSpPr/>
      </xdr:nvCxnSpPr>
      <xdr:spPr>
        <a:xfrm flipV="1">
          <a:off x="12814300" y="6393434"/>
          <a:ext cx="889000" cy="183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16401</xdr:rowOff>
    </xdr:from>
    <xdr:to>
      <xdr:col>72</xdr:col>
      <xdr:colOff>38100</xdr:colOff>
      <xdr:row>37</xdr:row>
      <xdr:rowOff>118001</xdr:rowOff>
    </xdr:to>
    <xdr:sp macro="" textlink="">
      <xdr:nvSpPr>
        <xdr:cNvPr id="532" name="フローチャート: 判断 531"/>
        <xdr:cNvSpPr/>
      </xdr:nvSpPr>
      <xdr:spPr>
        <a:xfrm>
          <a:off x="13652500" y="6360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109128</xdr:rowOff>
    </xdr:from>
    <xdr:ext cx="534377" cy="259045"/>
    <xdr:sp macro="" textlink="">
      <xdr:nvSpPr>
        <xdr:cNvPr id="533" name="テキスト ボックス 532"/>
        <xdr:cNvSpPr txBox="1"/>
      </xdr:nvSpPr>
      <xdr:spPr>
        <a:xfrm>
          <a:off x="13436111" y="6452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32730</xdr:rowOff>
    </xdr:from>
    <xdr:to>
      <xdr:col>67</xdr:col>
      <xdr:colOff>101600</xdr:colOff>
      <xdr:row>37</xdr:row>
      <xdr:rowOff>134330</xdr:rowOff>
    </xdr:to>
    <xdr:sp macro="" textlink="">
      <xdr:nvSpPr>
        <xdr:cNvPr id="534" name="フローチャート: 判断 533"/>
        <xdr:cNvSpPr/>
      </xdr:nvSpPr>
      <xdr:spPr>
        <a:xfrm>
          <a:off x="12763500" y="637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150857</xdr:rowOff>
    </xdr:from>
    <xdr:ext cx="534377" cy="259045"/>
    <xdr:sp macro="" textlink="">
      <xdr:nvSpPr>
        <xdr:cNvPr id="535" name="テキスト ボックス 534"/>
        <xdr:cNvSpPr txBox="1"/>
      </xdr:nvSpPr>
      <xdr:spPr>
        <a:xfrm>
          <a:off x="12547111" y="6151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38281</xdr:rowOff>
    </xdr:from>
    <xdr:to>
      <xdr:col>85</xdr:col>
      <xdr:colOff>177800</xdr:colOff>
      <xdr:row>37</xdr:row>
      <xdr:rowOff>139881</xdr:rowOff>
    </xdr:to>
    <xdr:sp macro="" textlink="">
      <xdr:nvSpPr>
        <xdr:cNvPr id="541" name="楕円 540"/>
        <xdr:cNvSpPr/>
      </xdr:nvSpPr>
      <xdr:spPr>
        <a:xfrm>
          <a:off x="16268700" y="6381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16708</xdr:rowOff>
    </xdr:from>
    <xdr:ext cx="534377" cy="259045"/>
    <xdr:sp macro="" textlink="">
      <xdr:nvSpPr>
        <xdr:cNvPr id="542" name="消防費該当値テキスト"/>
        <xdr:cNvSpPr txBox="1"/>
      </xdr:nvSpPr>
      <xdr:spPr>
        <a:xfrm>
          <a:off x="16370300" y="6360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62883</xdr:rowOff>
    </xdr:from>
    <xdr:to>
      <xdr:col>81</xdr:col>
      <xdr:colOff>101600</xdr:colOff>
      <xdr:row>37</xdr:row>
      <xdr:rowOff>164483</xdr:rowOff>
    </xdr:to>
    <xdr:sp macro="" textlink="">
      <xdr:nvSpPr>
        <xdr:cNvPr id="543" name="楕円 542"/>
        <xdr:cNvSpPr/>
      </xdr:nvSpPr>
      <xdr:spPr>
        <a:xfrm>
          <a:off x="15430500" y="6406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155610</xdr:rowOff>
    </xdr:from>
    <xdr:ext cx="534377" cy="259045"/>
    <xdr:sp macro="" textlink="">
      <xdr:nvSpPr>
        <xdr:cNvPr id="544" name="テキスト ボックス 543"/>
        <xdr:cNvSpPr txBox="1"/>
      </xdr:nvSpPr>
      <xdr:spPr>
        <a:xfrm>
          <a:off x="15214111" y="6499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72789</xdr:rowOff>
    </xdr:from>
    <xdr:to>
      <xdr:col>76</xdr:col>
      <xdr:colOff>165100</xdr:colOff>
      <xdr:row>38</xdr:row>
      <xdr:rowOff>2939</xdr:rowOff>
    </xdr:to>
    <xdr:sp macro="" textlink="">
      <xdr:nvSpPr>
        <xdr:cNvPr id="545" name="楕円 544"/>
        <xdr:cNvSpPr/>
      </xdr:nvSpPr>
      <xdr:spPr>
        <a:xfrm>
          <a:off x="14541500" y="6416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165516</xdr:rowOff>
    </xdr:from>
    <xdr:ext cx="534377" cy="259045"/>
    <xdr:sp macro="" textlink="">
      <xdr:nvSpPr>
        <xdr:cNvPr id="546" name="テキスト ボックス 545"/>
        <xdr:cNvSpPr txBox="1"/>
      </xdr:nvSpPr>
      <xdr:spPr>
        <a:xfrm>
          <a:off x="14325111" y="6509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170434</xdr:rowOff>
    </xdr:from>
    <xdr:to>
      <xdr:col>72</xdr:col>
      <xdr:colOff>38100</xdr:colOff>
      <xdr:row>37</xdr:row>
      <xdr:rowOff>100584</xdr:rowOff>
    </xdr:to>
    <xdr:sp macro="" textlink="">
      <xdr:nvSpPr>
        <xdr:cNvPr id="547" name="楕円 546"/>
        <xdr:cNvSpPr/>
      </xdr:nvSpPr>
      <xdr:spPr>
        <a:xfrm>
          <a:off x="13652500" y="6342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117111</xdr:rowOff>
    </xdr:from>
    <xdr:ext cx="534377" cy="259045"/>
    <xdr:sp macro="" textlink="">
      <xdr:nvSpPr>
        <xdr:cNvPr id="548" name="テキスト ボックス 547"/>
        <xdr:cNvSpPr txBox="1"/>
      </xdr:nvSpPr>
      <xdr:spPr>
        <a:xfrm>
          <a:off x="13436111" y="6117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11502</xdr:rowOff>
    </xdr:from>
    <xdr:to>
      <xdr:col>67</xdr:col>
      <xdr:colOff>101600</xdr:colOff>
      <xdr:row>38</xdr:row>
      <xdr:rowOff>113102</xdr:rowOff>
    </xdr:to>
    <xdr:sp macro="" textlink="">
      <xdr:nvSpPr>
        <xdr:cNvPr id="549" name="楕円 548"/>
        <xdr:cNvSpPr/>
      </xdr:nvSpPr>
      <xdr:spPr>
        <a:xfrm>
          <a:off x="12763500" y="6526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104229</xdr:rowOff>
    </xdr:from>
    <xdr:ext cx="534377" cy="259045"/>
    <xdr:sp macro="" textlink="">
      <xdr:nvSpPr>
        <xdr:cNvPr id="550" name="テキスト ボックス 549"/>
        <xdr:cNvSpPr txBox="1"/>
      </xdr:nvSpPr>
      <xdr:spPr>
        <a:xfrm>
          <a:off x="12547111" y="6619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1" name="テキスト ボックス 560"/>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62" name="直線コネクタ 561"/>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63" name="テキスト ボックス 562"/>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4" name="直線コネクタ 563"/>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565" name="テキスト ボックス 564"/>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6" name="直線コネクタ 565"/>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567" name="テキスト ボックス 566"/>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8" name="直線コネクタ 567"/>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168927</xdr:rowOff>
    </xdr:from>
    <xdr:ext cx="531299" cy="259045"/>
    <xdr:sp macro="" textlink="">
      <xdr:nvSpPr>
        <xdr:cNvPr id="569" name="テキスト ボックス 568"/>
        <xdr:cNvSpPr txBox="1"/>
      </xdr:nvSpPr>
      <xdr:spPr>
        <a:xfrm>
          <a:off x="11914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0" name="直線コネクタ 569"/>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1" name="テキスト ボックス 570"/>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2"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125184</xdr:rowOff>
    </xdr:from>
    <xdr:to>
      <xdr:col>85</xdr:col>
      <xdr:colOff>126364</xdr:colOff>
      <xdr:row>57</xdr:row>
      <xdr:rowOff>121092</xdr:rowOff>
    </xdr:to>
    <xdr:cxnSp macro="">
      <xdr:nvCxnSpPr>
        <xdr:cNvPr id="573" name="直線コネクタ 572"/>
        <xdr:cNvCxnSpPr/>
      </xdr:nvCxnSpPr>
      <xdr:spPr>
        <a:xfrm flipV="1">
          <a:off x="16317595" y="8697684"/>
          <a:ext cx="1269" cy="1196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124919</xdr:rowOff>
    </xdr:from>
    <xdr:ext cx="534377" cy="259045"/>
    <xdr:sp macro="" textlink="">
      <xdr:nvSpPr>
        <xdr:cNvPr id="574" name="教育費最小値テキスト"/>
        <xdr:cNvSpPr txBox="1"/>
      </xdr:nvSpPr>
      <xdr:spPr>
        <a:xfrm>
          <a:off x="16370300" y="9897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121092</xdr:rowOff>
    </xdr:from>
    <xdr:to>
      <xdr:col>86</xdr:col>
      <xdr:colOff>25400</xdr:colOff>
      <xdr:row>57</xdr:row>
      <xdr:rowOff>121092</xdr:rowOff>
    </xdr:to>
    <xdr:cxnSp macro="">
      <xdr:nvCxnSpPr>
        <xdr:cNvPr id="575" name="直線コネクタ 574"/>
        <xdr:cNvCxnSpPr/>
      </xdr:nvCxnSpPr>
      <xdr:spPr>
        <a:xfrm>
          <a:off x="16230600" y="9893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71861</xdr:rowOff>
    </xdr:from>
    <xdr:ext cx="534377" cy="259045"/>
    <xdr:sp macro="" textlink="">
      <xdr:nvSpPr>
        <xdr:cNvPr id="576" name="教育費最大値テキスト"/>
        <xdr:cNvSpPr txBox="1"/>
      </xdr:nvSpPr>
      <xdr:spPr>
        <a:xfrm>
          <a:off x="16370300" y="8472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80,635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125184</xdr:rowOff>
    </xdr:from>
    <xdr:to>
      <xdr:col>86</xdr:col>
      <xdr:colOff>25400</xdr:colOff>
      <xdr:row>50</xdr:row>
      <xdr:rowOff>125184</xdr:rowOff>
    </xdr:to>
    <xdr:cxnSp macro="">
      <xdr:nvCxnSpPr>
        <xdr:cNvPr id="577" name="直線コネクタ 576"/>
        <xdr:cNvCxnSpPr/>
      </xdr:nvCxnSpPr>
      <xdr:spPr>
        <a:xfrm>
          <a:off x="16230600" y="8697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142329</xdr:rowOff>
    </xdr:from>
    <xdr:to>
      <xdr:col>85</xdr:col>
      <xdr:colOff>127000</xdr:colOff>
      <xdr:row>56</xdr:row>
      <xdr:rowOff>71028</xdr:rowOff>
    </xdr:to>
    <xdr:cxnSp macro="">
      <xdr:nvCxnSpPr>
        <xdr:cNvPr id="578" name="直線コネクタ 577"/>
        <xdr:cNvCxnSpPr/>
      </xdr:nvCxnSpPr>
      <xdr:spPr>
        <a:xfrm flipV="1">
          <a:off x="15481300" y="9400629"/>
          <a:ext cx="838200" cy="271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79740</xdr:rowOff>
    </xdr:from>
    <xdr:ext cx="534377" cy="259045"/>
    <xdr:sp macro="" textlink="">
      <xdr:nvSpPr>
        <xdr:cNvPr id="579" name="教育費平均値テキスト"/>
        <xdr:cNvSpPr txBox="1"/>
      </xdr:nvSpPr>
      <xdr:spPr>
        <a:xfrm>
          <a:off x="16370300" y="93380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101313</xdr:rowOff>
    </xdr:from>
    <xdr:to>
      <xdr:col>85</xdr:col>
      <xdr:colOff>177800</xdr:colOff>
      <xdr:row>55</xdr:row>
      <xdr:rowOff>31463</xdr:rowOff>
    </xdr:to>
    <xdr:sp macro="" textlink="">
      <xdr:nvSpPr>
        <xdr:cNvPr id="580" name="フローチャート: 判断 579"/>
        <xdr:cNvSpPr/>
      </xdr:nvSpPr>
      <xdr:spPr>
        <a:xfrm>
          <a:off x="16268700" y="9359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71028</xdr:rowOff>
    </xdr:from>
    <xdr:to>
      <xdr:col>81</xdr:col>
      <xdr:colOff>50800</xdr:colOff>
      <xdr:row>56</xdr:row>
      <xdr:rowOff>75326</xdr:rowOff>
    </xdr:to>
    <xdr:cxnSp macro="">
      <xdr:nvCxnSpPr>
        <xdr:cNvPr id="581" name="直線コネクタ 580"/>
        <xdr:cNvCxnSpPr/>
      </xdr:nvCxnSpPr>
      <xdr:spPr>
        <a:xfrm flipV="1">
          <a:off x="14592300" y="9672228"/>
          <a:ext cx="889000" cy="4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134186</xdr:rowOff>
    </xdr:from>
    <xdr:to>
      <xdr:col>81</xdr:col>
      <xdr:colOff>101600</xdr:colOff>
      <xdr:row>55</xdr:row>
      <xdr:rowOff>64336</xdr:rowOff>
    </xdr:to>
    <xdr:sp macro="" textlink="">
      <xdr:nvSpPr>
        <xdr:cNvPr id="582" name="フローチャート: 判断 581"/>
        <xdr:cNvSpPr/>
      </xdr:nvSpPr>
      <xdr:spPr>
        <a:xfrm>
          <a:off x="15430500" y="9392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80863</xdr:rowOff>
    </xdr:from>
    <xdr:ext cx="534377" cy="259045"/>
    <xdr:sp macro="" textlink="">
      <xdr:nvSpPr>
        <xdr:cNvPr id="583" name="テキスト ボックス 582"/>
        <xdr:cNvSpPr txBox="1"/>
      </xdr:nvSpPr>
      <xdr:spPr>
        <a:xfrm>
          <a:off x="15214111" y="9167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158400</xdr:rowOff>
    </xdr:from>
    <xdr:to>
      <xdr:col>76</xdr:col>
      <xdr:colOff>114300</xdr:colOff>
      <xdr:row>56</xdr:row>
      <xdr:rowOff>75326</xdr:rowOff>
    </xdr:to>
    <xdr:cxnSp macro="">
      <xdr:nvCxnSpPr>
        <xdr:cNvPr id="584" name="直線コネクタ 583"/>
        <xdr:cNvCxnSpPr/>
      </xdr:nvCxnSpPr>
      <xdr:spPr>
        <a:xfrm>
          <a:off x="13703300" y="9588150"/>
          <a:ext cx="889000" cy="88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169618</xdr:rowOff>
    </xdr:from>
    <xdr:to>
      <xdr:col>76</xdr:col>
      <xdr:colOff>165100</xdr:colOff>
      <xdr:row>55</xdr:row>
      <xdr:rowOff>99768</xdr:rowOff>
    </xdr:to>
    <xdr:sp macro="" textlink="">
      <xdr:nvSpPr>
        <xdr:cNvPr id="585" name="フローチャート: 判断 584"/>
        <xdr:cNvSpPr/>
      </xdr:nvSpPr>
      <xdr:spPr>
        <a:xfrm>
          <a:off x="14541500" y="9427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116295</xdr:rowOff>
    </xdr:from>
    <xdr:ext cx="534377" cy="259045"/>
    <xdr:sp macro="" textlink="">
      <xdr:nvSpPr>
        <xdr:cNvPr id="586" name="テキスト ボックス 585"/>
        <xdr:cNvSpPr txBox="1"/>
      </xdr:nvSpPr>
      <xdr:spPr>
        <a:xfrm>
          <a:off x="14325111" y="9203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158400</xdr:rowOff>
    </xdr:from>
    <xdr:to>
      <xdr:col>71</xdr:col>
      <xdr:colOff>177800</xdr:colOff>
      <xdr:row>56</xdr:row>
      <xdr:rowOff>87237</xdr:rowOff>
    </xdr:to>
    <xdr:cxnSp macro="">
      <xdr:nvCxnSpPr>
        <xdr:cNvPr id="587" name="直線コネクタ 586"/>
        <xdr:cNvCxnSpPr/>
      </xdr:nvCxnSpPr>
      <xdr:spPr>
        <a:xfrm flipV="1">
          <a:off x="12814300" y="9588150"/>
          <a:ext cx="889000" cy="100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125590</xdr:rowOff>
    </xdr:from>
    <xdr:to>
      <xdr:col>72</xdr:col>
      <xdr:colOff>38100</xdr:colOff>
      <xdr:row>55</xdr:row>
      <xdr:rowOff>55740</xdr:rowOff>
    </xdr:to>
    <xdr:sp macro="" textlink="">
      <xdr:nvSpPr>
        <xdr:cNvPr id="588" name="フローチャート: 判断 587"/>
        <xdr:cNvSpPr/>
      </xdr:nvSpPr>
      <xdr:spPr>
        <a:xfrm>
          <a:off x="13652500" y="9383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72267</xdr:rowOff>
    </xdr:from>
    <xdr:ext cx="534377" cy="259045"/>
    <xdr:sp macro="" textlink="">
      <xdr:nvSpPr>
        <xdr:cNvPr id="589" name="テキスト ボックス 588"/>
        <xdr:cNvSpPr txBox="1"/>
      </xdr:nvSpPr>
      <xdr:spPr>
        <a:xfrm>
          <a:off x="13436111" y="9159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40277</xdr:rowOff>
    </xdr:from>
    <xdr:to>
      <xdr:col>67</xdr:col>
      <xdr:colOff>101600</xdr:colOff>
      <xdr:row>55</xdr:row>
      <xdr:rowOff>141877</xdr:rowOff>
    </xdr:to>
    <xdr:sp macro="" textlink="">
      <xdr:nvSpPr>
        <xdr:cNvPr id="590" name="フローチャート: 判断 589"/>
        <xdr:cNvSpPr/>
      </xdr:nvSpPr>
      <xdr:spPr>
        <a:xfrm>
          <a:off x="12763500" y="9470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158404</xdr:rowOff>
    </xdr:from>
    <xdr:ext cx="534377" cy="259045"/>
    <xdr:sp macro="" textlink="">
      <xdr:nvSpPr>
        <xdr:cNvPr id="591" name="テキスト ボックス 590"/>
        <xdr:cNvSpPr txBox="1"/>
      </xdr:nvSpPr>
      <xdr:spPr>
        <a:xfrm>
          <a:off x="12547111" y="9245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2" name="テキスト ボックス 591"/>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3" name="テキスト ボックス 592"/>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4" name="テキスト ボックス 593"/>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5" name="テキスト ボックス 594"/>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6" name="テキスト ボックス 595"/>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91529</xdr:rowOff>
    </xdr:from>
    <xdr:to>
      <xdr:col>85</xdr:col>
      <xdr:colOff>177800</xdr:colOff>
      <xdr:row>55</xdr:row>
      <xdr:rowOff>21679</xdr:rowOff>
    </xdr:to>
    <xdr:sp macro="" textlink="">
      <xdr:nvSpPr>
        <xdr:cNvPr id="597" name="楕円 596"/>
        <xdr:cNvSpPr/>
      </xdr:nvSpPr>
      <xdr:spPr>
        <a:xfrm>
          <a:off x="16268700" y="9349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114406</xdr:rowOff>
    </xdr:from>
    <xdr:ext cx="534377" cy="259045"/>
    <xdr:sp macro="" textlink="">
      <xdr:nvSpPr>
        <xdr:cNvPr id="598" name="教育費該当値テキスト"/>
        <xdr:cNvSpPr txBox="1"/>
      </xdr:nvSpPr>
      <xdr:spPr>
        <a:xfrm>
          <a:off x="16370300" y="9201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20228</xdr:rowOff>
    </xdr:from>
    <xdr:to>
      <xdr:col>81</xdr:col>
      <xdr:colOff>101600</xdr:colOff>
      <xdr:row>56</xdr:row>
      <xdr:rowOff>121828</xdr:rowOff>
    </xdr:to>
    <xdr:sp macro="" textlink="">
      <xdr:nvSpPr>
        <xdr:cNvPr id="599" name="楕円 598"/>
        <xdr:cNvSpPr/>
      </xdr:nvSpPr>
      <xdr:spPr>
        <a:xfrm>
          <a:off x="15430500" y="9621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112955</xdr:rowOff>
    </xdr:from>
    <xdr:ext cx="534377" cy="259045"/>
    <xdr:sp macro="" textlink="">
      <xdr:nvSpPr>
        <xdr:cNvPr id="600" name="テキスト ボックス 599"/>
        <xdr:cNvSpPr txBox="1"/>
      </xdr:nvSpPr>
      <xdr:spPr>
        <a:xfrm>
          <a:off x="15214111" y="9714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24526</xdr:rowOff>
    </xdr:from>
    <xdr:to>
      <xdr:col>76</xdr:col>
      <xdr:colOff>165100</xdr:colOff>
      <xdr:row>56</xdr:row>
      <xdr:rowOff>126126</xdr:rowOff>
    </xdr:to>
    <xdr:sp macro="" textlink="">
      <xdr:nvSpPr>
        <xdr:cNvPr id="601" name="楕円 600"/>
        <xdr:cNvSpPr/>
      </xdr:nvSpPr>
      <xdr:spPr>
        <a:xfrm>
          <a:off x="14541500" y="9625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117253</xdr:rowOff>
    </xdr:from>
    <xdr:ext cx="534377" cy="259045"/>
    <xdr:sp macro="" textlink="">
      <xdr:nvSpPr>
        <xdr:cNvPr id="602" name="テキスト ボックス 601"/>
        <xdr:cNvSpPr txBox="1"/>
      </xdr:nvSpPr>
      <xdr:spPr>
        <a:xfrm>
          <a:off x="14325111" y="9718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107600</xdr:rowOff>
    </xdr:from>
    <xdr:to>
      <xdr:col>72</xdr:col>
      <xdr:colOff>38100</xdr:colOff>
      <xdr:row>56</xdr:row>
      <xdr:rowOff>37750</xdr:rowOff>
    </xdr:to>
    <xdr:sp macro="" textlink="">
      <xdr:nvSpPr>
        <xdr:cNvPr id="603" name="楕円 602"/>
        <xdr:cNvSpPr/>
      </xdr:nvSpPr>
      <xdr:spPr>
        <a:xfrm>
          <a:off x="13652500" y="953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28877</xdr:rowOff>
    </xdr:from>
    <xdr:ext cx="534377" cy="259045"/>
    <xdr:sp macro="" textlink="">
      <xdr:nvSpPr>
        <xdr:cNvPr id="604" name="テキスト ボックス 603"/>
        <xdr:cNvSpPr txBox="1"/>
      </xdr:nvSpPr>
      <xdr:spPr>
        <a:xfrm>
          <a:off x="13436111" y="9630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36437</xdr:rowOff>
    </xdr:from>
    <xdr:to>
      <xdr:col>67</xdr:col>
      <xdr:colOff>101600</xdr:colOff>
      <xdr:row>56</xdr:row>
      <xdr:rowOff>138037</xdr:rowOff>
    </xdr:to>
    <xdr:sp macro="" textlink="">
      <xdr:nvSpPr>
        <xdr:cNvPr id="605" name="楕円 604"/>
        <xdr:cNvSpPr/>
      </xdr:nvSpPr>
      <xdr:spPr>
        <a:xfrm>
          <a:off x="12763500" y="9637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129164</xdr:rowOff>
    </xdr:from>
    <xdr:ext cx="534377" cy="259045"/>
    <xdr:sp macro="" textlink="">
      <xdr:nvSpPr>
        <xdr:cNvPr id="606" name="テキスト ボックス 605"/>
        <xdr:cNvSpPr txBox="1"/>
      </xdr:nvSpPr>
      <xdr:spPr>
        <a:xfrm>
          <a:off x="12547111" y="9730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7" name="正方形/長方形 60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8" name="正方形/長方形 607"/>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9" name="正方形/長方形 608"/>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0" name="正方形/長方形 609"/>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1" name="正方形/長方形 610"/>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2" name="正方形/長方形 611"/>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3" name="正方形/長方形 612"/>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4" name="正方形/長方形 613"/>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5" name="テキスト ボックス 614"/>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6" name="直線コネクタ 615"/>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7" name="直線コネクタ 616"/>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8" name="テキスト ボックス 617"/>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9" name="直線コネクタ 618"/>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20" name="テキスト ボックス 619"/>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1" name="直線コネクタ 620"/>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2" name="テキスト ボックス 621"/>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3" name="直線コネクタ 622"/>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4" name="テキスト ボックス 623"/>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5" name="直線コネクタ 624"/>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6" name="テキスト ボックス 625"/>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8" name="テキスト ボックス 627"/>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129337</xdr:rowOff>
    </xdr:from>
    <xdr:to>
      <xdr:col>85</xdr:col>
      <xdr:colOff>126364</xdr:colOff>
      <xdr:row>79</xdr:row>
      <xdr:rowOff>44450</xdr:rowOff>
    </xdr:to>
    <xdr:cxnSp macro="">
      <xdr:nvCxnSpPr>
        <xdr:cNvPr id="630" name="直線コネクタ 629"/>
        <xdr:cNvCxnSpPr/>
      </xdr:nvCxnSpPr>
      <xdr:spPr>
        <a:xfrm flipV="1">
          <a:off x="16317595" y="12302287"/>
          <a:ext cx="1269" cy="12867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1"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2" name="直線コネクタ 631"/>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76014</xdr:rowOff>
    </xdr:from>
    <xdr:ext cx="534377" cy="259045"/>
    <xdr:sp macro="" textlink="">
      <xdr:nvSpPr>
        <xdr:cNvPr id="633" name="災害復旧費最大値テキスト"/>
        <xdr:cNvSpPr txBox="1"/>
      </xdr:nvSpPr>
      <xdr:spPr>
        <a:xfrm>
          <a:off x="16370300" y="12077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16,886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129337</xdr:rowOff>
    </xdr:from>
    <xdr:to>
      <xdr:col>86</xdr:col>
      <xdr:colOff>25400</xdr:colOff>
      <xdr:row>71</xdr:row>
      <xdr:rowOff>129337</xdr:rowOff>
    </xdr:to>
    <xdr:cxnSp macro="">
      <xdr:nvCxnSpPr>
        <xdr:cNvPr id="634" name="直線コネクタ 633"/>
        <xdr:cNvCxnSpPr/>
      </xdr:nvCxnSpPr>
      <xdr:spPr>
        <a:xfrm>
          <a:off x="16230600" y="12302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30429</xdr:rowOff>
    </xdr:from>
    <xdr:to>
      <xdr:col>85</xdr:col>
      <xdr:colOff>127000</xdr:colOff>
      <xdr:row>79</xdr:row>
      <xdr:rowOff>43154</xdr:rowOff>
    </xdr:to>
    <xdr:cxnSp macro="">
      <xdr:nvCxnSpPr>
        <xdr:cNvPr id="635" name="直線コネクタ 634"/>
        <xdr:cNvCxnSpPr/>
      </xdr:nvCxnSpPr>
      <xdr:spPr>
        <a:xfrm flipV="1">
          <a:off x="15481300" y="13574979"/>
          <a:ext cx="838200" cy="12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103700</xdr:rowOff>
    </xdr:from>
    <xdr:ext cx="469744" cy="259045"/>
    <xdr:sp macro="" textlink="">
      <xdr:nvSpPr>
        <xdr:cNvPr id="636" name="災害復旧費平均値テキスト"/>
        <xdr:cNvSpPr txBox="1"/>
      </xdr:nvSpPr>
      <xdr:spPr>
        <a:xfrm>
          <a:off x="16370300" y="133053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80823</xdr:rowOff>
    </xdr:from>
    <xdr:to>
      <xdr:col>85</xdr:col>
      <xdr:colOff>177800</xdr:colOff>
      <xdr:row>79</xdr:row>
      <xdr:rowOff>10973</xdr:rowOff>
    </xdr:to>
    <xdr:sp macro="" textlink="">
      <xdr:nvSpPr>
        <xdr:cNvPr id="637" name="フローチャート: 判断 636"/>
        <xdr:cNvSpPr/>
      </xdr:nvSpPr>
      <xdr:spPr>
        <a:xfrm>
          <a:off x="16268700" y="13453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43002</xdr:rowOff>
    </xdr:from>
    <xdr:to>
      <xdr:col>81</xdr:col>
      <xdr:colOff>50800</xdr:colOff>
      <xdr:row>79</xdr:row>
      <xdr:rowOff>43154</xdr:rowOff>
    </xdr:to>
    <xdr:cxnSp macro="">
      <xdr:nvCxnSpPr>
        <xdr:cNvPr id="638" name="直線コネクタ 637"/>
        <xdr:cNvCxnSpPr/>
      </xdr:nvCxnSpPr>
      <xdr:spPr>
        <a:xfrm>
          <a:off x="14592300" y="13587552"/>
          <a:ext cx="889000" cy="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106274</xdr:rowOff>
    </xdr:from>
    <xdr:to>
      <xdr:col>81</xdr:col>
      <xdr:colOff>101600</xdr:colOff>
      <xdr:row>79</xdr:row>
      <xdr:rowOff>36424</xdr:rowOff>
    </xdr:to>
    <xdr:sp macro="" textlink="">
      <xdr:nvSpPr>
        <xdr:cNvPr id="639" name="フローチャート: 判断 638"/>
        <xdr:cNvSpPr/>
      </xdr:nvSpPr>
      <xdr:spPr>
        <a:xfrm>
          <a:off x="15430500" y="13479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77</xdr:row>
      <xdr:rowOff>52951</xdr:rowOff>
    </xdr:from>
    <xdr:ext cx="378565" cy="259045"/>
    <xdr:sp macro="" textlink="">
      <xdr:nvSpPr>
        <xdr:cNvPr id="640" name="テキスト ボックス 639"/>
        <xdr:cNvSpPr txBox="1"/>
      </xdr:nvSpPr>
      <xdr:spPr>
        <a:xfrm>
          <a:off x="15292017" y="132546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41021</xdr:rowOff>
    </xdr:from>
    <xdr:to>
      <xdr:col>76</xdr:col>
      <xdr:colOff>114300</xdr:colOff>
      <xdr:row>79</xdr:row>
      <xdr:rowOff>43002</xdr:rowOff>
    </xdr:to>
    <xdr:cxnSp macro="">
      <xdr:nvCxnSpPr>
        <xdr:cNvPr id="641" name="直線コネクタ 640"/>
        <xdr:cNvCxnSpPr/>
      </xdr:nvCxnSpPr>
      <xdr:spPr>
        <a:xfrm>
          <a:off x="13703300" y="13585571"/>
          <a:ext cx="889000" cy="1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62534</xdr:rowOff>
    </xdr:from>
    <xdr:to>
      <xdr:col>76</xdr:col>
      <xdr:colOff>165100</xdr:colOff>
      <xdr:row>78</xdr:row>
      <xdr:rowOff>164134</xdr:rowOff>
    </xdr:to>
    <xdr:sp macro="" textlink="">
      <xdr:nvSpPr>
        <xdr:cNvPr id="642" name="フローチャート: 判断 641"/>
        <xdr:cNvSpPr/>
      </xdr:nvSpPr>
      <xdr:spPr>
        <a:xfrm>
          <a:off x="14541500" y="13435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9211</xdr:rowOff>
    </xdr:from>
    <xdr:ext cx="469744" cy="259045"/>
    <xdr:sp macro="" textlink="">
      <xdr:nvSpPr>
        <xdr:cNvPr id="643" name="テキスト ボックス 642"/>
        <xdr:cNvSpPr txBox="1"/>
      </xdr:nvSpPr>
      <xdr:spPr>
        <a:xfrm>
          <a:off x="14357428" y="13210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41021</xdr:rowOff>
    </xdr:from>
    <xdr:to>
      <xdr:col>71</xdr:col>
      <xdr:colOff>177800</xdr:colOff>
      <xdr:row>79</xdr:row>
      <xdr:rowOff>42621</xdr:rowOff>
    </xdr:to>
    <xdr:cxnSp macro="">
      <xdr:nvCxnSpPr>
        <xdr:cNvPr id="644" name="直線コネクタ 643"/>
        <xdr:cNvCxnSpPr/>
      </xdr:nvCxnSpPr>
      <xdr:spPr>
        <a:xfrm flipV="1">
          <a:off x="12814300" y="13585571"/>
          <a:ext cx="889000" cy="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108102</xdr:rowOff>
    </xdr:from>
    <xdr:to>
      <xdr:col>72</xdr:col>
      <xdr:colOff>38100</xdr:colOff>
      <xdr:row>78</xdr:row>
      <xdr:rowOff>38252</xdr:rowOff>
    </xdr:to>
    <xdr:sp macro="" textlink="">
      <xdr:nvSpPr>
        <xdr:cNvPr id="645" name="フローチャート: 判断 644"/>
        <xdr:cNvSpPr/>
      </xdr:nvSpPr>
      <xdr:spPr>
        <a:xfrm>
          <a:off x="13652500" y="13309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54779</xdr:rowOff>
    </xdr:from>
    <xdr:ext cx="469744" cy="259045"/>
    <xdr:sp macro="" textlink="">
      <xdr:nvSpPr>
        <xdr:cNvPr id="646" name="テキスト ボックス 645"/>
        <xdr:cNvSpPr txBox="1"/>
      </xdr:nvSpPr>
      <xdr:spPr>
        <a:xfrm>
          <a:off x="13468428" y="13084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140030</xdr:rowOff>
    </xdr:from>
    <xdr:to>
      <xdr:col>67</xdr:col>
      <xdr:colOff>101600</xdr:colOff>
      <xdr:row>78</xdr:row>
      <xdr:rowOff>70180</xdr:rowOff>
    </xdr:to>
    <xdr:sp macro="" textlink="">
      <xdr:nvSpPr>
        <xdr:cNvPr id="647" name="フローチャート: 判断 646"/>
        <xdr:cNvSpPr/>
      </xdr:nvSpPr>
      <xdr:spPr>
        <a:xfrm>
          <a:off x="12763500" y="1334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86707</xdr:rowOff>
    </xdr:from>
    <xdr:ext cx="469744" cy="259045"/>
    <xdr:sp macro="" textlink="">
      <xdr:nvSpPr>
        <xdr:cNvPr id="648" name="テキスト ボックス 647"/>
        <xdr:cNvSpPr txBox="1"/>
      </xdr:nvSpPr>
      <xdr:spPr>
        <a:xfrm>
          <a:off x="12579428" y="13116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151079</xdr:rowOff>
    </xdr:from>
    <xdr:to>
      <xdr:col>85</xdr:col>
      <xdr:colOff>177800</xdr:colOff>
      <xdr:row>79</xdr:row>
      <xdr:rowOff>81229</xdr:rowOff>
    </xdr:to>
    <xdr:sp macro="" textlink="">
      <xdr:nvSpPr>
        <xdr:cNvPr id="654" name="楕円 653"/>
        <xdr:cNvSpPr/>
      </xdr:nvSpPr>
      <xdr:spPr>
        <a:xfrm>
          <a:off x="16268700" y="13524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66006</xdr:rowOff>
    </xdr:from>
    <xdr:ext cx="378565" cy="259045"/>
    <xdr:sp macro="" textlink="">
      <xdr:nvSpPr>
        <xdr:cNvPr id="655" name="災害復旧費該当値テキスト"/>
        <xdr:cNvSpPr txBox="1"/>
      </xdr:nvSpPr>
      <xdr:spPr>
        <a:xfrm>
          <a:off x="16370300" y="134391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163804</xdr:rowOff>
    </xdr:from>
    <xdr:to>
      <xdr:col>81</xdr:col>
      <xdr:colOff>101600</xdr:colOff>
      <xdr:row>79</xdr:row>
      <xdr:rowOff>93954</xdr:rowOff>
    </xdr:to>
    <xdr:sp macro="" textlink="">
      <xdr:nvSpPr>
        <xdr:cNvPr id="656" name="楕円 655"/>
        <xdr:cNvSpPr/>
      </xdr:nvSpPr>
      <xdr:spPr>
        <a:xfrm>
          <a:off x="15430500" y="13536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79</xdr:row>
      <xdr:rowOff>85081</xdr:rowOff>
    </xdr:from>
    <xdr:ext cx="313932" cy="259045"/>
    <xdr:sp macro="" textlink="">
      <xdr:nvSpPr>
        <xdr:cNvPr id="657" name="テキスト ボックス 656"/>
        <xdr:cNvSpPr txBox="1"/>
      </xdr:nvSpPr>
      <xdr:spPr>
        <a:xfrm>
          <a:off x="15324333" y="1362963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163652</xdr:rowOff>
    </xdr:from>
    <xdr:to>
      <xdr:col>76</xdr:col>
      <xdr:colOff>165100</xdr:colOff>
      <xdr:row>79</xdr:row>
      <xdr:rowOff>93802</xdr:rowOff>
    </xdr:to>
    <xdr:sp macro="" textlink="">
      <xdr:nvSpPr>
        <xdr:cNvPr id="658" name="楕円 657"/>
        <xdr:cNvSpPr/>
      </xdr:nvSpPr>
      <xdr:spPr>
        <a:xfrm>
          <a:off x="14541500" y="13536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79</xdr:row>
      <xdr:rowOff>84929</xdr:rowOff>
    </xdr:from>
    <xdr:ext cx="313932" cy="259045"/>
    <xdr:sp macro="" textlink="">
      <xdr:nvSpPr>
        <xdr:cNvPr id="659" name="テキスト ボックス 658"/>
        <xdr:cNvSpPr txBox="1"/>
      </xdr:nvSpPr>
      <xdr:spPr>
        <a:xfrm>
          <a:off x="14435333" y="136294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161671</xdr:rowOff>
    </xdr:from>
    <xdr:to>
      <xdr:col>72</xdr:col>
      <xdr:colOff>38100</xdr:colOff>
      <xdr:row>79</xdr:row>
      <xdr:rowOff>91821</xdr:rowOff>
    </xdr:to>
    <xdr:sp macro="" textlink="">
      <xdr:nvSpPr>
        <xdr:cNvPr id="660" name="楕円 659"/>
        <xdr:cNvSpPr/>
      </xdr:nvSpPr>
      <xdr:spPr>
        <a:xfrm>
          <a:off x="13652500" y="13534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79</xdr:row>
      <xdr:rowOff>82948</xdr:rowOff>
    </xdr:from>
    <xdr:ext cx="313932" cy="259045"/>
    <xdr:sp macro="" textlink="">
      <xdr:nvSpPr>
        <xdr:cNvPr id="661" name="テキスト ボックス 660"/>
        <xdr:cNvSpPr txBox="1"/>
      </xdr:nvSpPr>
      <xdr:spPr>
        <a:xfrm>
          <a:off x="13546333" y="136274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163271</xdr:rowOff>
    </xdr:from>
    <xdr:to>
      <xdr:col>67</xdr:col>
      <xdr:colOff>101600</xdr:colOff>
      <xdr:row>79</xdr:row>
      <xdr:rowOff>93421</xdr:rowOff>
    </xdr:to>
    <xdr:sp macro="" textlink="">
      <xdr:nvSpPr>
        <xdr:cNvPr id="662" name="楕円 661"/>
        <xdr:cNvSpPr/>
      </xdr:nvSpPr>
      <xdr:spPr>
        <a:xfrm>
          <a:off x="12763500" y="13536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79</xdr:row>
      <xdr:rowOff>84548</xdr:rowOff>
    </xdr:from>
    <xdr:ext cx="313932" cy="259045"/>
    <xdr:sp macro="" textlink="">
      <xdr:nvSpPr>
        <xdr:cNvPr id="663" name="テキスト ボックス 662"/>
        <xdr:cNvSpPr txBox="1"/>
      </xdr:nvSpPr>
      <xdr:spPr>
        <a:xfrm>
          <a:off x="12657333" y="136290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4" name="テキスト ボックス 673"/>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139700</xdr:rowOff>
    </xdr:from>
    <xdr:to>
      <xdr:col>89</xdr:col>
      <xdr:colOff>177800</xdr:colOff>
      <xdr:row>99</xdr:row>
      <xdr:rowOff>139700</xdr:rowOff>
    </xdr:to>
    <xdr:cxnSp macro="">
      <xdr:nvCxnSpPr>
        <xdr:cNvPr id="675" name="直線コネクタ 674"/>
        <xdr:cNvCxnSpPr/>
      </xdr:nvCxnSpPr>
      <xdr:spPr>
        <a:xfrm>
          <a:off x="12446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168927</xdr:rowOff>
    </xdr:from>
    <xdr:ext cx="531299" cy="259045"/>
    <xdr:sp macro="" textlink="">
      <xdr:nvSpPr>
        <xdr:cNvPr id="676" name="テキスト ボックス 675"/>
        <xdr:cNvSpPr txBox="1"/>
      </xdr:nvSpPr>
      <xdr:spPr>
        <a:xfrm>
          <a:off x="11914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25400</xdr:rowOff>
    </xdr:from>
    <xdr:to>
      <xdr:col>89</xdr:col>
      <xdr:colOff>177800</xdr:colOff>
      <xdr:row>98</xdr:row>
      <xdr:rowOff>25400</xdr:rowOff>
    </xdr:to>
    <xdr:cxnSp macro="">
      <xdr:nvCxnSpPr>
        <xdr:cNvPr id="677" name="直線コネクタ 676"/>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54627</xdr:rowOff>
    </xdr:from>
    <xdr:ext cx="531299" cy="259045"/>
    <xdr:sp macro="" textlink="">
      <xdr:nvSpPr>
        <xdr:cNvPr id="678" name="テキスト ボックス 677"/>
        <xdr:cNvSpPr txBox="1"/>
      </xdr:nvSpPr>
      <xdr:spPr>
        <a:xfrm>
          <a:off x="11914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82550</xdr:rowOff>
    </xdr:from>
    <xdr:to>
      <xdr:col>89</xdr:col>
      <xdr:colOff>177800</xdr:colOff>
      <xdr:row>96</xdr:row>
      <xdr:rowOff>82550</xdr:rowOff>
    </xdr:to>
    <xdr:cxnSp macro="">
      <xdr:nvCxnSpPr>
        <xdr:cNvPr id="679" name="直線コネクタ 678"/>
        <xdr:cNvCxnSpPr/>
      </xdr:nvCxnSpPr>
      <xdr:spPr>
        <a:xfrm>
          <a:off x="12446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111777</xdr:rowOff>
    </xdr:from>
    <xdr:ext cx="531299" cy="259045"/>
    <xdr:sp macro="" textlink="">
      <xdr:nvSpPr>
        <xdr:cNvPr id="680" name="テキスト ボックス 679"/>
        <xdr:cNvSpPr txBox="1"/>
      </xdr:nvSpPr>
      <xdr:spPr>
        <a:xfrm>
          <a:off x="11914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1" name="直線コネクタ 680"/>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2" name="テキスト ボックス 681"/>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25400</xdr:rowOff>
    </xdr:from>
    <xdr:to>
      <xdr:col>89</xdr:col>
      <xdr:colOff>177800</xdr:colOff>
      <xdr:row>93</xdr:row>
      <xdr:rowOff>25400</xdr:rowOff>
    </xdr:to>
    <xdr:cxnSp macro="">
      <xdr:nvCxnSpPr>
        <xdr:cNvPr id="683" name="直線コネクタ 682"/>
        <xdr:cNvCxnSpPr/>
      </xdr:nvCxnSpPr>
      <xdr:spPr>
        <a:xfrm>
          <a:off x="12446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54627</xdr:rowOff>
    </xdr:from>
    <xdr:ext cx="531299" cy="259045"/>
    <xdr:sp macro="" textlink="">
      <xdr:nvSpPr>
        <xdr:cNvPr id="684" name="テキスト ボックス 683"/>
        <xdr:cNvSpPr txBox="1"/>
      </xdr:nvSpPr>
      <xdr:spPr>
        <a:xfrm>
          <a:off x="11914701" y="15828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85" name="直線コネクタ 684"/>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90</xdr:row>
      <xdr:rowOff>111777</xdr:rowOff>
    </xdr:from>
    <xdr:ext cx="531299" cy="259045"/>
    <xdr:sp macro="" textlink="">
      <xdr:nvSpPr>
        <xdr:cNvPr id="686" name="テキスト ボックス 685"/>
        <xdr:cNvSpPr txBox="1"/>
      </xdr:nvSpPr>
      <xdr:spPr>
        <a:xfrm>
          <a:off x="11914701" y="15542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89</xdr:row>
      <xdr:rowOff>139700</xdr:rowOff>
    </xdr:from>
    <xdr:to>
      <xdr:col>89</xdr:col>
      <xdr:colOff>177800</xdr:colOff>
      <xdr:row>89</xdr:row>
      <xdr:rowOff>139700</xdr:rowOff>
    </xdr:to>
    <xdr:cxnSp macro="">
      <xdr:nvCxnSpPr>
        <xdr:cNvPr id="687" name="直線コネクタ 686"/>
        <xdr:cNvCxnSpPr/>
      </xdr:nvCxnSpPr>
      <xdr:spPr>
        <a:xfrm>
          <a:off x="12446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88</xdr:row>
      <xdr:rowOff>168927</xdr:rowOff>
    </xdr:from>
    <xdr:ext cx="531299" cy="259045"/>
    <xdr:sp macro="" textlink="">
      <xdr:nvSpPr>
        <xdr:cNvPr id="688" name="テキスト ボックス 687"/>
        <xdr:cNvSpPr txBox="1"/>
      </xdr:nvSpPr>
      <xdr:spPr>
        <a:xfrm>
          <a:off x="11914701" y="15256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9" name="直線コネクタ 68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90" name="テキスト ボックス 689"/>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1"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142129</xdr:rowOff>
    </xdr:from>
    <xdr:to>
      <xdr:col>85</xdr:col>
      <xdr:colOff>126364</xdr:colOff>
      <xdr:row>98</xdr:row>
      <xdr:rowOff>98067</xdr:rowOff>
    </xdr:to>
    <xdr:cxnSp macro="">
      <xdr:nvCxnSpPr>
        <xdr:cNvPr id="692" name="直線コネクタ 691"/>
        <xdr:cNvCxnSpPr/>
      </xdr:nvCxnSpPr>
      <xdr:spPr>
        <a:xfrm flipV="1">
          <a:off x="16317595" y="15572629"/>
          <a:ext cx="1269" cy="13275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101894</xdr:rowOff>
    </xdr:from>
    <xdr:ext cx="534377" cy="259045"/>
    <xdr:sp macro="" textlink="">
      <xdr:nvSpPr>
        <xdr:cNvPr id="693" name="公債費最小値テキスト"/>
        <xdr:cNvSpPr txBox="1"/>
      </xdr:nvSpPr>
      <xdr:spPr>
        <a:xfrm>
          <a:off x="16370300" y="16903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98067</xdr:rowOff>
    </xdr:from>
    <xdr:to>
      <xdr:col>86</xdr:col>
      <xdr:colOff>25400</xdr:colOff>
      <xdr:row>98</xdr:row>
      <xdr:rowOff>98067</xdr:rowOff>
    </xdr:to>
    <xdr:cxnSp macro="">
      <xdr:nvCxnSpPr>
        <xdr:cNvPr id="694" name="直線コネクタ 693"/>
        <xdr:cNvCxnSpPr/>
      </xdr:nvCxnSpPr>
      <xdr:spPr>
        <a:xfrm>
          <a:off x="16230600" y="16900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88806</xdr:rowOff>
    </xdr:from>
    <xdr:ext cx="534377" cy="259045"/>
    <xdr:sp macro="" textlink="">
      <xdr:nvSpPr>
        <xdr:cNvPr id="695" name="公債費最大値テキスト"/>
        <xdr:cNvSpPr txBox="1"/>
      </xdr:nvSpPr>
      <xdr:spPr>
        <a:xfrm>
          <a:off x="16370300" y="15347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63,915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142129</xdr:rowOff>
    </xdr:from>
    <xdr:to>
      <xdr:col>86</xdr:col>
      <xdr:colOff>25400</xdr:colOff>
      <xdr:row>90</xdr:row>
      <xdr:rowOff>142129</xdr:rowOff>
    </xdr:to>
    <xdr:cxnSp macro="">
      <xdr:nvCxnSpPr>
        <xdr:cNvPr id="696" name="直線コネクタ 695"/>
        <xdr:cNvCxnSpPr/>
      </xdr:nvCxnSpPr>
      <xdr:spPr>
        <a:xfrm>
          <a:off x="16230600" y="15572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92</xdr:row>
      <xdr:rowOff>120841</xdr:rowOff>
    </xdr:from>
    <xdr:to>
      <xdr:col>85</xdr:col>
      <xdr:colOff>127000</xdr:colOff>
      <xdr:row>92</xdr:row>
      <xdr:rowOff>125698</xdr:rowOff>
    </xdr:to>
    <xdr:cxnSp macro="">
      <xdr:nvCxnSpPr>
        <xdr:cNvPr id="697" name="直線コネクタ 696"/>
        <xdr:cNvCxnSpPr/>
      </xdr:nvCxnSpPr>
      <xdr:spPr>
        <a:xfrm flipV="1">
          <a:off x="15481300" y="15894241"/>
          <a:ext cx="838200" cy="4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138622</xdr:rowOff>
    </xdr:from>
    <xdr:ext cx="534377" cy="259045"/>
    <xdr:sp macro="" textlink="">
      <xdr:nvSpPr>
        <xdr:cNvPr id="698" name="公債費平均値テキスト"/>
        <xdr:cNvSpPr txBox="1"/>
      </xdr:nvSpPr>
      <xdr:spPr>
        <a:xfrm>
          <a:off x="16370300" y="162549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160195</xdr:rowOff>
    </xdr:from>
    <xdr:to>
      <xdr:col>85</xdr:col>
      <xdr:colOff>177800</xdr:colOff>
      <xdr:row>95</xdr:row>
      <xdr:rowOff>90345</xdr:rowOff>
    </xdr:to>
    <xdr:sp macro="" textlink="">
      <xdr:nvSpPr>
        <xdr:cNvPr id="699" name="フローチャート: 判断 698"/>
        <xdr:cNvSpPr/>
      </xdr:nvSpPr>
      <xdr:spPr>
        <a:xfrm>
          <a:off x="16268700" y="16276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92</xdr:row>
      <xdr:rowOff>125698</xdr:rowOff>
    </xdr:from>
    <xdr:to>
      <xdr:col>81</xdr:col>
      <xdr:colOff>50800</xdr:colOff>
      <xdr:row>92</xdr:row>
      <xdr:rowOff>139128</xdr:rowOff>
    </xdr:to>
    <xdr:cxnSp macro="">
      <xdr:nvCxnSpPr>
        <xdr:cNvPr id="700" name="直線コネクタ 699"/>
        <xdr:cNvCxnSpPr/>
      </xdr:nvCxnSpPr>
      <xdr:spPr>
        <a:xfrm flipV="1">
          <a:off x="14592300" y="15899098"/>
          <a:ext cx="889000" cy="13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157251</xdr:rowOff>
    </xdr:from>
    <xdr:to>
      <xdr:col>81</xdr:col>
      <xdr:colOff>101600</xdr:colOff>
      <xdr:row>95</xdr:row>
      <xdr:rowOff>87401</xdr:rowOff>
    </xdr:to>
    <xdr:sp macro="" textlink="">
      <xdr:nvSpPr>
        <xdr:cNvPr id="701" name="フローチャート: 判断 700"/>
        <xdr:cNvSpPr/>
      </xdr:nvSpPr>
      <xdr:spPr>
        <a:xfrm>
          <a:off x="15430500" y="16273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78528</xdr:rowOff>
    </xdr:from>
    <xdr:ext cx="534377" cy="259045"/>
    <xdr:sp macro="" textlink="">
      <xdr:nvSpPr>
        <xdr:cNvPr id="702" name="テキスト ボックス 701"/>
        <xdr:cNvSpPr txBox="1"/>
      </xdr:nvSpPr>
      <xdr:spPr>
        <a:xfrm>
          <a:off x="15214111" y="16366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92</xdr:row>
      <xdr:rowOff>139128</xdr:rowOff>
    </xdr:from>
    <xdr:to>
      <xdr:col>76</xdr:col>
      <xdr:colOff>114300</xdr:colOff>
      <xdr:row>93</xdr:row>
      <xdr:rowOff>16771</xdr:rowOff>
    </xdr:to>
    <xdr:cxnSp macro="">
      <xdr:nvCxnSpPr>
        <xdr:cNvPr id="703" name="直線コネクタ 702"/>
        <xdr:cNvCxnSpPr/>
      </xdr:nvCxnSpPr>
      <xdr:spPr>
        <a:xfrm flipV="1">
          <a:off x="13703300" y="15912528"/>
          <a:ext cx="889000" cy="49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161623</xdr:rowOff>
    </xdr:from>
    <xdr:to>
      <xdr:col>76</xdr:col>
      <xdr:colOff>165100</xdr:colOff>
      <xdr:row>95</xdr:row>
      <xdr:rowOff>91773</xdr:rowOff>
    </xdr:to>
    <xdr:sp macro="" textlink="">
      <xdr:nvSpPr>
        <xdr:cNvPr id="704" name="フローチャート: 判断 703"/>
        <xdr:cNvSpPr/>
      </xdr:nvSpPr>
      <xdr:spPr>
        <a:xfrm>
          <a:off x="14541500" y="16277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82900</xdr:rowOff>
    </xdr:from>
    <xdr:ext cx="534377" cy="259045"/>
    <xdr:sp macro="" textlink="">
      <xdr:nvSpPr>
        <xdr:cNvPr id="705" name="テキスト ボックス 704"/>
        <xdr:cNvSpPr txBox="1"/>
      </xdr:nvSpPr>
      <xdr:spPr>
        <a:xfrm>
          <a:off x="14325111" y="16370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93</xdr:row>
      <xdr:rowOff>16771</xdr:rowOff>
    </xdr:from>
    <xdr:to>
      <xdr:col>71</xdr:col>
      <xdr:colOff>177800</xdr:colOff>
      <xdr:row>93</xdr:row>
      <xdr:rowOff>18342</xdr:rowOff>
    </xdr:to>
    <xdr:cxnSp macro="">
      <xdr:nvCxnSpPr>
        <xdr:cNvPr id="706" name="直線コネクタ 705"/>
        <xdr:cNvCxnSpPr/>
      </xdr:nvCxnSpPr>
      <xdr:spPr>
        <a:xfrm flipV="1">
          <a:off x="12814300" y="15961621"/>
          <a:ext cx="889000" cy="1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10833</xdr:rowOff>
    </xdr:from>
    <xdr:to>
      <xdr:col>72</xdr:col>
      <xdr:colOff>38100</xdr:colOff>
      <xdr:row>95</xdr:row>
      <xdr:rowOff>112433</xdr:rowOff>
    </xdr:to>
    <xdr:sp macro="" textlink="">
      <xdr:nvSpPr>
        <xdr:cNvPr id="707" name="フローチャート: 判断 706"/>
        <xdr:cNvSpPr/>
      </xdr:nvSpPr>
      <xdr:spPr>
        <a:xfrm>
          <a:off x="13652500" y="16298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103560</xdr:rowOff>
    </xdr:from>
    <xdr:ext cx="534377" cy="259045"/>
    <xdr:sp macro="" textlink="">
      <xdr:nvSpPr>
        <xdr:cNvPr id="708" name="テキスト ボックス 707"/>
        <xdr:cNvSpPr txBox="1"/>
      </xdr:nvSpPr>
      <xdr:spPr>
        <a:xfrm>
          <a:off x="13436111" y="16391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162852</xdr:rowOff>
    </xdr:from>
    <xdr:to>
      <xdr:col>67</xdr:col>
      <xdr:colOff>101600</xdr:colOff>
      <xdr:row>95</xdr:row>
      <xdr:rowOff>93002</xdr:rowOff>
    </xdr:to>
    <xdr:sp macro="" textlink="">
      <xdr:nvSpPr>
        <xdr:cNvPr id="709" name="フローチャート: 判断 708"/>
        <xdr:cNvSpPr/>
      </xdr:nvSpPr>
      <xdr:spPr>
        <a:xfrm>
          <a:off x="12763500" y="16279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84129</xdr:rowOff>
    </xdr:from>
    <xdr:ext cx="534377" cy="259045"/>
    <xdr:sp macro="" textlink="">
      <xdr:nvSpPr>
        <xdr:cNvPr id="710" name="テキスト ボックス 709"/>
        <xdr:cNvSpPr txBox="1"/>
      </xdr:nvSpPr>
      <xdr:spPr>
        <a:xfrm>
          <a:off x="12547111" y="16371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1" name="テキスト ボックス 71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2" name="テキスト ボックス 71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3" name="テキスト ボックス 71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4" name="テキスト ボックス 71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5" name="テキスト ボックス 71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92</xdr:row>
      <xdr:rowOff>70041</xdr:rowOff>
    </xdr:from>
    <xdr:to>
      <xdr:col>85</xdr:col>
      <xdr:colOff>177800</xdr:colOff>
      <xdr:row>93</xdr:row>
      <xdr:rowOff>191</xdr:rowOff>
    </xdr:to>
    <xdr:sp macro="" textlink="">
      <xdr:nvSpPr>
        <xdr:cNvPr id="716" name="楕円 715"/>
        <xdr:cNvSpPr/>
      </xdr:nvSpPr>
      <xdr:spPr>
        <a:xfrm>
          <a:off x="16268700" y="15843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91</xdr:row>
      <xdr:rowOff>92918</xdr:rowOff>
    </xdr:from>
    <xdr:ext cx="534377" cy="259045"/>
    <xdr:sp macro="" textlink="">
      <xdr:nvSpPr>
        <xdr:cNvPr id="717" name="公債費該当値テキスト"/>
        <xdr:cNvSpPr txBox="1"/>
      </xdr:nvSpPr>
      <xdr:spPr>
        <a:xfrm>
          <a:off x="16370300" y="15694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92</xdr:row>
      <xdr:rowOff>74898</xdr:rowOff>
    </xdr:from>
    <xdr:to>
      <xdr:col>81</xdr:col>
      <xdr:colOff>101600</xdr:colOff>
      <xdr:row>93</xdr:row>
      <xdr:rowOff>5048</xdr:rowOff>
    </xdr:to>
    <xdr:sp macro="" textlink="">
      <xdr:nvSpPr>
        <xdr:cNvPr id="718" name="楕円 717"/>
        <xdr:cNvSpPr/>
      </xdr:nvSpPr>
      <xdr:spPr>
        <a:xfrm>
          <a:off x="15430500" y="15848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91</xdr:row>
      <xdr:rowOff>21575</xdr:rowOff>
    </xdr:from>
    <xdr:ext cx="534377" cy="259045"/>
    <xdr:sp macro="" textlink="">
      <xdr:nvSpPr>
        <xdr:cNvPr id="719" name="テキスト ボックス 718"/>
        <xdr:cNvSpPr txBox="1"/>
      </xdr:nvSpPr>
      <xdr:spPr>
        <a:xfrm>
          <a:off x="15214111" y="15623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92</xdr:row>
      <xdr:rowOff>88328</xdr:rowOff>
    </xdr:from>
    <xdr:to>
      <xdr:col>76</xdr:col>
      <xdr:colOff>165100</xdr:colOff>
      <xdr:row>93</xdr:row>
      <xdr:rowOff>18478</xdr:rowOff>
    </xdr:to>
    <xdr:sp macro="" textlink="">
      <xdr:nvSpPr>
        <xdr:cNvPr id="720" name="楕円 719"/>
        <xdr:cNvSpPr/>
      </xdr:nvSpPr>
      <xdr:spPr>
        <a:xfrm>
          <a:off x="14541500" y="15861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91</xdr:row>
      <xdr:rowOff>35005</xdr:rowOff>
    </xdr:from>
    <xdr:ext cx="534377" cy="259045"/>
    <xdr:sp macro="" textlink="">
      <xdr:nvSpPr>
        <xdr:cNvPr id="721" name="テキスト ボックス 720"/>
        <xdr:cNvSpPr txBox="1"/>
      </xdr:nvSpPr>
      <xdr:spPr>
        <a:xfrm>
          <a:off x="14325111" y="15636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92</xdr:row>
      <xdr:rowOff>137421</xdr:rowOff>
    </xdr:from>
    <xdr:to>
      <xdr:col>72</xdr:col>
      <xdr:colOff>38100</xdr:colOff>
      <xdr:row>93</xdr:row>
      <xdr:rowOff>67571</xdr:rowOff>
    </xdr:to>
    <xdr:sp macro="" textlink="">
      <xdr:nvSpPr>
        <xdr:cNvPr id="722" name="楕円 721"/>
        <xdr:cNvSpPr/>
      </xdr:nvSpPr>
      <xdr:spPr>
        <a:xfrm>
          <a:off x="13652500" y="15910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91</xdr:row>
      <xdr:rowOff>84098</xdr:rowOff>
    </xdr:from>
    <xdr:ext cx="534377" cy="259045"/>
    <xdr:sp macro="" textlink="">
      <xdr:nvSpPr>
        <xdr:cNvPr id="723" name="テキスト ボックス 722"/>
        <xdr:cNvSpPr txBox="1"/>
      </xdr:nvSpPr>
      <xdr:spPr>
        <a:xfrm>
          <a:off x="13436111" y="15686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92</xdr:row>
      <xdr:rowOff>138992</xdr:rowOff>
    </xdr:from>
    <xdr:to>
      <xdr:col>67</xdr:col>
      <xdr:colOff>101600</xdr:colOff>
      <xdr:row>93</xdr:row>
      <xdr:rowOff>69142</xdr:rowOff>
    </xdr:to>
    <xdr:sp macro="" textlink="">
      <xdr:nvSpPr>
        <xdr:cNvPr id="724" name="楕円 723"/>
        <xdr:cNvSpPr/>
      </xdr:nvSpPr>
      <xdr:spPr>
        <a:xfrm>
          <a:off x="12763500" y="15912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91</xdr:row>
      <xdr:rowOff>85669</xdr:rowOff>
    </xdr:from>
    <xdr:ext cx="534377" cy="259045"/>
    <xdr:sp macro="" textlink="">
      <xdr:nvSpPr>
        <xdr:cNvPr id="725" name="テキスト ボックス 724"/>
        <xdr:cNvSpPr txBox="1"/>
      </xdr:nvSpPr>
      <xdr:spPr>
        <a:xfrm>
          <a:off x="12547111" y="15687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6" name="正方形/長方形 72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7" name="正方形/長方形 72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8" name="正方形/長方形 72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9" name="正方形/長方形 72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0" name="正方形/長方形 72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1" name="正方形/長方形 73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2" name="正方形/長方形 73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3" name="正方形/長方形 73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4" name="テキスト ボックス 73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5" name="直線コネクタ 73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6" name="直線コネクタ 735"/>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7" name="テキスト ボックス 736"/>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8" name="直線コネクタ 737"/>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9" name="テキスト ボックス 738"/>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0" name="直線コネクタ 739"/>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1" name="テキスト ボックス 740"/>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2" name="直線コネクタ 741"/>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3" name="テキスト ボックス 742"/>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4" name="直線コネクタ 743"/>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5" name="テキスト ボックス 744"/>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6" name="直線コネクタ 74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7" name="テキスト ボックス 746"/>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8"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132080</xdr:rowOff>
    </xdr:from>
    <xdr:to>
      <xdr:col>116</xdr:col>
      <xdr:colOff>62864</xdr:colOff>
      <xdr:row>39</xdr:row>
      <xdr:rowOff>44450</xdr:rowOff>
    </xdr:to>
    <xdr:cxnSp macro="">
      <xdr:nvCxnSpPr>
        <xdr:cNvPr id="749" name="直線コネクタ 748"/>
        <xdr:cNvCxnSpPr/>
      </xdr:nvCxnSpPr>
      <xdr:spPr>
        <a:xfrm flipV="1">
          <a:off x="22159595" y="5447030"/>
          <a:ext cx="1269" cy="1283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50" name="諸支出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1" name="直線コネクタ 750"/>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78757</xdr:rowOff>
    </xdr:from>
    <xdr:ext cx="469744" cy="259045"/>
    <xdr:sp macro="" textlink="">
      <xdr:nvSpPr>
        <xdr:cNvPr id="752" name="諸支出金最大値テキスト"/>
        <xdr:cNvSpPr txBox="1"/>
      </xdr:nvSpPr>
      <xdr:spPr>
        <a:xfrm>
          <a:off x="22212300" y="5222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3,370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132080</xdr:rowOff>
    </xdr:from>
    <xdr:to>
      <xdr:col>116</xdr:col>
      <xdr:colOff>152400</xdr:colOff>
      <xdr:row>31</xdr:row>
      <xdr:rowOff>132080</xdr:rowOff>
    </xdr:to>
    <xdr:cxnSp macro="">
      <xdr:nvCxnSpPr>
        <xdr:cNvPr id="753" name="直線コネクタ 752"/>
        <xdr:cNvCxnSpPr/>
      </xdr:nvCxnSpPr>
      <xdr:spPr>
        <a:xfrm>
          <a:off x="22072600" y="5447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117602</xdr:rowOff>
    </xdr:from>
    <xdr:to>
      <xdr:col>116</xdr:col>
      <xdr:colOff>63500</xdr:colOff>
      <xdr:row>39</xdr:row>
      <xdr:rowOff>42926</xdr:rowOff>
    </xdr:to>
    <xdr:cxnSp macro="">
      <xdr:nvCxnSpPr>
        <xdr:cNvPr id="754" name="直線コネクタ 753"/>
        <xdr:cNvCxnSpPr/>
      </xdr:nvCxnSpPr>
      <xdr:spPr>
        <a:xfrm>
          <a:off x="21323300" y="6632702"/>
          <a:ext cx="838200" cy="96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91203</xdr:rowOff>
    </xdr:from>
    <xdr:ext cx="378565" cy="259045"/>
    <xdr:sp macro="" textlink="">
      <xdr:nvSpPr>
        <xdr:cNvPr id="755" name="諸支出金平均値テキスト"/>
        <xdr:cNvSpPr txBox="1"/>
      </xdr:nvSpPr>
      <xdr:spPr>
        <a:xfrm>
          <a:off x="22212300" y="643485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68326</xdr:rowOff>
    </xdr:from>
    <xdr:to>
      <xdr:col>116</xdr:col>
      <xdr:colOff>114300</xdr:colOff>
      <xdr:row>38</xdr:row>
      <xdr:rowOff>169926</xdr:rowOff>
    </xdr:to>
    <xdr:sp macro="" textlink="">
      <xdr:nvSpPr>
        <xdr:cNvPr id="756" name="フローチャート: 判断 755"/>
        <xdr:cNvSpPr/>
      </xdr:nvSpPr>
      <xdr:spPr>
        <a:xfrm>
          <a:off x="22110700" y="6583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117602</xdr:rowOff>
    </xdr:from>
    <xdr:to>
      <xdr:col>111</xdr:col>
      <xdr:colOff>177800</xdr:colOff>
      <xdr:row>39</xdr:row>
      <xdr:rowOff>36830</xdr:rowOff>
    </xdr:to>
    <xdr:cxnSp macro="">
      <xdr:nvCxnSpPr>
        <xdr:cNvPr id="757" name="直線コネクタ 756"/>
        <xdr:cNvCxnSpPr/>
      </xdr:nvCxnSpPr>
      <xdr:spPr>
        <a:xfrm flipV="1">
          <a:off x="20434300" y="6632702"/>
          <a:ext cx="889000" cy="90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122047</xdr:rowOff>
    </xdr:from>
    <xdr:to>
      <xdr:col>112</xdr:col>
      <xdr:colOff>38100</xdr:colOff>
      <xdr:row>37</xdr:row>
      <xdr:rowOff>52197</xdr:rowOff>
    </xdr:to>
    <xdr:sp macro="" textlink="">
      <xdr:nvSpPr>
        <xdr:cNvPr id="758" name="フローチャート: 判断 757"/>
        <xdr:cNvSpPr/>
      </xdr:nvSpPr>
      <xdr:spPr>
        <a:xfrm>
          <a:off x="21272500" y="6294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68724</xdr:rowOff>
    </xdr:from>
    <xdr:ext cx="469744" cy="259045"/>
    <xdr:sp macro="" textlink="">
      <xdr:nvSpPr>
        <xdr:cNvPr id="759" name="テキスト ボックス 758"/>
        <xdr:cNvSpPr txBox="1"/>
      </xdr:nvSpPr>
      <xdr:spPr>
        <a:xfrm>
          <a:off x="21088428" y="6069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12827</xdr:rowOff>
    </xdr:from>
    <xdr:to>
      <xdr:col>107</xdr:col>
      <xdr:colOff>50800</xdr:colOff>
      <xdr:row>39</xdr:row>
      <xdr:rowOff>36830</xdr:rowOff>
    </xdr:to>
    <xdr:cxnSp macro="">
      <xdr:nvCxnSpPr>
        <xdr:cNvPr id="760" name="直線コネクタ 759"/>
        <xdr:cNvCxnSpPr/>
      </xdr:nvCxnSpPr>
      <xdr:spPr>
        <a:xfrm>
          <a:off x="19545300" y="6699377"/>
          <a:ext cx="889000" cy="24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54991</xdr:rowOff>
    </xdr:from>
    <xdr:to>
      <xdr:col>107</xdr:col>
      <xdr:colOff>101600</xdr:colOff>
      <xdr:row>38</xdr:row>
      <xdr:rowOff>156591</xdr:rowOff>
    </xdr:to>
    <xdr:sp macro="" textlink="">
      <xdr:nvSpPr>
        <xdr:cNvPr id="761" name="フローチャート: 判断 760"/>
        <xdr:cNvSpPr/>
      </xdr:nvSpPr>
      <xdr:spPr>
        <a:xfrm>
          <a:off x="20383500" y="6570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1668</xdr:rowOff>
    </xdr:from>
    <xdr:ext cx="378565" cy="259045"/>
    <xdr:sp macro="" textlink="">
      <xdr:nvSpPr>
        <xdr:cNvPr id="762" name="テキスト ボックス 761"/>
        <xdr:cNvSpPr txBox="1"/>
      </xdr:nvSpPr>
      <xdr:spPr>
        <a:xfrm>
          <a:off x="20245017" y="63453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12827</xdr:rowOff>
    </xdr:from>
    <xdr:to>
      <xdr:col>102</xdr:col>
      <xdr:colOff>114300</xdr:colOff>
      <xdr:row>39</xdr:row>
      <xdr:rowOff>42926</xdr:rowOff>
    </xdr:to>
    <xdr:cxnSp macro="">
      <xdr:nvCxnSpPr>
        <xdr:cNvPr id="763" name="直線コネクタ 762"/>
        <xdr:cNvCxnSpPr/>
      </xdr:nvCxnSpPr>
      <xdr:spPr>
        <a:xfrm flipV="1">
          <a:off x="18656300" y="6699377"/>
          <a:ext cx="889000" cy="30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57658</xdr:rowOff>
    </xdr:from>
    <xdr:to>
      <xdr:col>102</xdr:col>
      <xdr:colOff>165100</xdr:colOff>
      <xdr:row>38</xdr:row>
      <xdr:rowOff>159258</xdr:rowOff>
    </xdr:to>
    <xdr:sp macro="" textlink="">
      <xdr:nvSpPr>
        <xdr:cNvPr id="764" name="フローチャート: 判断 763"/>
        <xdr:cNvSpPr/>
      </xdr:nvSpPr>
      <xdr:spPr>
        <a:xfrm>
          <a:off x="19494500" y="6572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4335</xdr:rowOff>
    </xdr:from>
    <xdr:ext cx="378565" cy="259045"/>
    <xdr:sp macro="" textlink="">
      <xdr:nvSpPr>
        <xdr:cNvPr id="765" name="テキスト ボックス 764"/>
        <xdr:cNvSpPr txBox="1"/>
      </xdr:nvSpPr>
      <xdr:spPr>
        <a:xfrm>
          <a:off x="19356017" y="63479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81661</xdr:rowOff>
    </xdr:from>
    <xdr:to>
      <xdr:col>98</xdr:col>
      <xdr:colOff>38100</xdr:colOff>
      <xdr:row>39</xdr:row>
      <xdr:rowOff>11811</xdr:rowOff>
    </xdr:to>
    <xdr:sp macro="" textlink="">
      <xdr:nvSpPr>
        <xdr:cNvPr id="766" name="フローチャート: 判断 765"/>
        <xdr:cNvSpPr/>
      </xdr:nvSpPr>
      <xdr:spPr>
        <a:xfrm>
          <a:off x="18605500" y="6596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28338</xdr:rowOff>
    </xdr:from>
    <xdr:ext cx="378565" cy="259045"/>
    <xdr:sp macro="" textlink="">
      <xdr:nvSpPr>
        <xdr:cNvPr id="767" name="テキスト ボックス 766"/>
        <xdr:cNvSpPr txBox="1"/>
      </xdr:nvSpPr>
      <xdr:spPr>
        <a:xfrm>
          <a:off x="18467017" y="63719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8" name="テキスト ボックス 76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9" name="テキスト ボックス 76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0" name="テキスト ボックス 76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1" name="テキスト ボックス 77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2" name="テキスト ボックス 77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163576</xdr:rowOff>
    </xdr:from>
    <xdr:to>
      <xdr:col>116</xdr:col>
      <xdr:colOff>114300</xdr:colOff>
      <xdr:row>39</xdr:row>
      <xdr:rowOff>93726</xdr:rowOff>
    </xdr:to>
    <xdr:sp macro="" textlink="">
      <xdr:nvSpPr>
        <xdr:cNvPr id="773" name="楕円 772"/>
        <xdr:cNvSpPr/>
      </xdr:nvSpPr>
      <xdr:spPr>
        <a:xfrm>
          <a:off x="22110700" y="6678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78503</xdr:rowOff>
    </xdr:from>
    <xdr:ext cx="249299" cy="259045"/>
    <xdr:sp macro="" textlink="">
      <xdr:nvSpPr>
        <xdr:cNvPr id="774" name="諸支出金該当値テキスト"/>
        <xdr:cNvSpPr txBox="1"/>
      </xdr:nvSpPr>
      <xdr:spPr>
        <a:xfrm>
          <a:off x="22212300" y="659360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66802</xdr:rowOff>
    </xdr:from>
    <xdr:to>
      <xdr:col>112</xdr:col>
      <xdr:colOff>38100</xdr:colOff>
      <xdr:row>38</xdr:row>
      <xdr:rowOff>168402</xdr:rowOff>
    </xdr:to>
    <xdr:sp macro="" textlink="">
      <xdr:nvSpPr>
        <xdr:cNvPr id="775" name="楕円 774"/>
        <xdr:cNvSpPr/>
      </xdr:nvSpPr>
      <xdr:spPr>
        <a:xfrm>
          <a:off x="21272500" y="6581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159529</xdr:rowOff>
    </xdr:from>
    <xdr:ext cx="378565" cy="259045"/>
    <xdr:sp macro="" textlink="">
      <xdr:nvSpPr>
        <xdr:cNvPr id="776" name="テキスト ボックス 775"/>
        <xdr:cNvSpPr txBox="1"/>
      </xdr:nvSpPr>
      <xdr:spPr>
        <a:xfrm>
          <a:off x="21134017" y="66746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157480</xdr:rowOff>
    </xdr:from>
    <xdr:to>
      <xdr:col>107</xdr:col>
      <xdr:colOff>101600</xdr:colOff>
      <xdr:row>39</xdr:row>
      <xdr:rowOff>87630</xdr:rowOff>
    </xdr:to>
    <xdr:sp macro="" textlink="">
      <xdr:nvSpPr>
        <xdr:cNvPr id="777" name="楕円 776"/>
        <xdr:cNvSpPr/>
      </xdr:nvSpPr>
      <xdr:spPr>
        <a:xfrm>
          <a:off x="20383500" y="6672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39</xdr:row>
      <xdr:rowOff>78757</xdr:rowOff>
    </xdr:from>
    <xdr:ext cx="313932" cy="259045"/>
    <xdr:sp macro="" textlink="">
      <xdr:nvSpPr>
        <xdr:cNvPr id="778" name="テキスト ボックス 777"/>
        <xdr:cNvSpPr txBox="1"/>
      </xdr:nvSpPr>
      <xdr:spPr>
        <a:xfrm>
          <a:off x="20277333" y="67653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133477</xdr:rowOff>
    </xdr:from>
    <xdr:to>
      <xdr:col>102</xdr:col>
      <xdr:colOff>165100</xdr:colOff>
      <xdr:row>39</xdr:row>
      <xdr:rowOff>63627</xdr:rowOff>
    </xdr:to>
    <xdr:sp macro="" textlink="">
      <xdr:nvSpPr>
        <xdr:cNvPr id="779" name="楕円 778"/>
        <xdr:cNvSpPr/>
      </xdr:nvSpPr>
      <xdr:spPr>
        <a:xfrm>
          <a:off x="19494500" y="6648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39</xdr:row>
      <xdr:rowOff>54754</xdr:rowOff>
    </xdr:from>
    <xdr:ext cx="313932" cy="259045"/>
    <xdr:sp macro="" textlink="">
      <xdr:nvSpPr>
        <xdr:cNvPr id="780" name="テキスト ボックス 779"/>
        <xdr:cNvSpPr txBox="1"/>
      </xdr:nvSpPr>
      <xdr:spPr>
        <a:xfrm>
          <a:off x="19388333" y="674130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163576</xdr:rowOff>
    </xdr:from>
    <xdr:to>
      <xdr:col>98</xdr:col>
      <xdr:colOff>38100</xdr:colOff>
      <xdr:row>39</xdr:row>
      <xdr:rowOff>93726</xdr:rowOff>
    </xdr:to>
    <xdr:sp macro="" textlink="">
      <xdr:nvSpPr>
        <xdr:cNvPr id="781" name="楕円 780"/>
        <xdr:cNvSpPr/>
      </xdr:nvSpPr>
      <xdr:spPr>
        <a:xfrm>
          <a:off x="18605500" y="6678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84853</xdr:rowOff>
    </xdr:from>
    <xdr:ext cx="249299" cy="259045"/>
    <xdr:sp macro="" textlink="">
      <xdr:nvSpPr>
        <xdr:cNvPr id="782" name="テキスト ボックス 781"/>
        <xdr:cNvSpPr txBox="1"/>
      </xdr:nvSpPr>
      <xdr:spPr>
        <a:xfrm>
          <a:off x="18531650" y="677140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3" name="正方形/長方形 78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4" name="正方形/長方形 78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5" name="正方形/長方形 78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6" name="正方形/長方形 78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7" name="正方形/長方形 78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8" name="正方形/長方形 78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9" name="正方形/長方形 78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0" name="正方形/長方形 78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1" name="テキスト ボックス 79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2" name="直線コネクタ 79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3" name="直線コネクタ 792"/>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4" name="テキスト ボックス 793"/>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6" name="テキスト ボックス 795"/>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8" name="直線コネクタ 797"/>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9"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1"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2" name="直線コネクタ 801"/>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3" name="直線コネクタ 802"/>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4"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フローチャート: 判断 804"/>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6" name="直線コネクタ 805"/>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7" name="フローチャート: 判断 806"/>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8" name="テキスト ボックス 807"/>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9" name="直線コネクタ 808"/>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0" name="フローチャート: 判断 809"/>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1" name="テキスト ボックス 810"/>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2" name="直線コネクタ 811"/>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3" name="フローチャート: 判断 812"/>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4" name="テキスト ボックス 813"/>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フローチャート: 判断 814"/>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6" name="テキスト ボックス 815"/>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2" name="楕円 821"/>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3"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4" name="楕円 823"/>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5" name="テキスト ボックス 824"/>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6" name="楕円 825"/>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7" name="テキスト ボックス 826"/>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8" name="楕円 827"/>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9" name="テキスト ボックス 828"/>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0" name="楕円 829"/>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1" name="テキスト ボックス 830"/>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2" name="正方形/長方形 83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3" name="正方形/長方形 83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4" name="テキスト ボックス 83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総務費は令和４年度の地域振興基金繰替運用解消の返還金により一時的に類似団体平均を上回ったが、令和５年度は平均を下回っている。民生費は障害福祉関連の扶助費の増加等により住民一人当たり</a:t>
          </a:r>
          <a:r>
            <a:rPr kumimoji="1" lang="en-US" altLang="ja-JP" sz="1300">
              <a:latin typeface="ＭＳ Ｐゴシック" panose="020B0600070205080204" pitchFamily="50" charset="-128"/>
              <a:ea typeface="ＭＳ Ｐゴシック" panose="020B0600070205080204" pitchFamily="50" charset="-128"/>
            </a:rPr>
            <a:t>205,900</a:t>
          </a:r>
          <a:r>
            <a:rPr kumimoji="1" lang="ja-JP" altLang="en-US" sz="1300">
              <a:latin typeface="ＭＳ Ｐゴシック" panose="020B0600070205080204" pitchFamily="50" charset="-128"/>
              <a:ea typeface="ＭＳ Ｐゴシック" panose="020B0600070205080204" pitchFamily="50" charset="-128"/>
            </a:rPr>
            <a:t>円に増加した。類似団体平均よりも増加額は少なかったが前年度に続いて平均を上回っている。</a:t>
          </a:r>
        </a:p>
        <a:p>
          <a:r>
            <a:rPr kumimoji="1" lang="ja-JP" altLang="en-US" sz="1300">
              <a:latin typeface="ＭＳ Ｐゴシック" panose="020B0600070205080204" pitchFamily="50" charset="-128"/>
              <a:ea typeface="ＭＳ Ｐゴシック" panose="020B0600070205080204" pitchFamily="50" charset="-128"/>
            </a:rPr>
            <a:t>　衛生費は新型コロナウイルス感染症ワクチン接種経費の減少等により、住民一人当たり</a:t>
          </a:r>
          <a:r>
            <a:rPr kumimoji="1" lang="en-US" altLang="ja-JP" sz="1300">
              <a:latin typeface="ＭＳ Ｐゴシック" panose="020B0600070205080204" pitchFamily="50" charset="-128"/>
              <a:ea typeface="ＭＳ Ｐゴシック" panose="020B0600070205080204" pitchFamily="50" charset="-128"/>
            </a:rPr>
            <a:t>36,531</a:t>
          </a:r>
          <a:r>
            <a:rPr kumimoji="1" lang="ja-JP" altLang="en-US" sz="1300">
              <a:latin typeface="ＭＳ Ｐゴシック" panose="020B0600070205080204" pitchFamily="50" charset="-128"/>
              <a:ea typeface="ＭＳ Ｐゴシック" panose="020B0600070205080204" pitchFamily="50" charset="-128"/>
            </a:rPr>
            <a:t>円となり、前年度と比べ減少した。商工費はプレミアム付商品券発行事業の皆減等により、住民一人当たり</a:t>
          </a:r>
          <a:r>
            <a:rPr kumimoji="1" lang="en-US" altLang="ja-JP" sz="1300">
              <a:latin typeface="ＭＳ Ｐゴシック" panose="020B0600070205080204" pitchFamily="50" charset="-128"/>
              <a:ea typeface="ＭＳ Ｐゴシック" panose="020B0600070205080204" pitchFamily="50" charset="-128"/>
            </a:rPr>
            <a:t>5,075</a:t>
          </a:r>
          <a:r>
            <a:rPr kumimoji="1" lang="ja-JP" altLang="en-US" sz="1300">
              <a:latin typeface="ＭＳ Ｐゴシック" panose="020B0600070205080204" pitchFamily="50" charset="-128"/>
              <a:ea typeface="ＭＳ Ｐゴシック" panose="020B0600070205080204" pitchFamily="50" charset="-128"/>
            </a:rPr>
            <a:t>円と減少した。類似団体平均との差は縮小したが依然として平均を下回っている。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教育費は市立高校及び附属中学校校舎建設や小中学校太陽光発電設備整備等の普通建設事業費の増加により住民一人当たり</a:t>
          </a:r>
          <a:r>
            <a:rPr kumimoji="1" lang="en-US" altLang="ja-JP" sz="1300">
              <a:latin typeface="ＭＳ Ｐゴシック" panose="020B0600070205080204" pitchFamily="50" charset="-128"/>
              <a:ea typeface="ＭＳ Ｐゴシック" panose="020B0600070205080204" pitchFamily="50" charset="-128"/>
            </a:rPr>
            <a:t>49,885</a:t>
          </a:r>
          <a:r>
            <a:rPr kumimoji="1" lang="ja-JP" altLang="en-US" sz="1300">
              <a:latin typeface="ＭＳ Ｐゴシック" panose="020B0600070205080204" pitchFamily="50" charset="-128"/>
              <a:ea typeface="ＭＳ Ｐゴシック" panose="020B0600070205080204" pitchFamily="50" charset="-128"/>
            </a:rPr>
            <a:t>円と大きく増加し、平均を上回った。</a:t>
          </a:r>
        </a:p>
        <a:p>
          <a:r>
            <a:rPr kumimoji="1" lang="ja-JP" altLang="en-US" sz="1300">
              <a:latin typeface="ＭＳ Ｐゴシック" panose="020B0600070205080204" pitchFamily="50" charset="-128"/>
              <a:ea typeface="ＭＳ Ｐゴシック" panose="020B0600070205080204" pitchFamily="50" charset="-128"/>
            </a:rPr>
            <a:t>　公債費が住民一人当たり</a:t>
          </a:r>
          <a:r>
            <a:rPr kumimoji="1" lang="en-US" altLang="ja-JP" sz="1300">
              <a:latin typeface="ＭＳ Ｐゴシック" panose="020B0600070205080204" pitchFamily="50" charset="-128"/>
              <a:ea typeface="ＭＳ Ｐゴシック" panose="020B0600070205080204" pitchFamily="50" charset="-128"/>
            </a:rPr>
            <a:t>52,660</a:t>
          </a:r>
          <a:r>
            <a:rPr kumimoji="1" lang="ja-JP" altLang="en-US" sz="1300">
              <a:latin typeface="ＭＳ Ｐゴシック" panose="020B0600070205080204" pitchFamily="50" charset="-128"/>
              <a:ea typeface="ＭＳ Ｐゴシック" panose="020B0600070205080204" pitchFamily="50" charset="-128"/>
            </a:rPr>
            <a:t>円となっており、他の目的別コストは類似団体平均と同程度かそれ以下である中、類似団体平均に比べ高止まりしている。これは、過去の保健所等複合施設建設や文化振興施設整備等の大型投資的事業の実施による地方債残高が多いことや、土地開発公社解散のための第三セクター等改革推進債の影響が大きいといえる。公債費の負担は財政運営においても重い負担となっており、今後も普通建設事業の精査による市債発行の適正化を図り、市債残高の抑制に努め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奈良県奈良市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　実質収支は</a:t>
          </a:r>
          <a:r>
            <a:rPr kumimoji="1" lang="en-US" altLang="ja-JP" sz="1100">
              <a:latin typeface="ＭＳ ゴシック" pitchFamily="49" charset="-128"/>
              <a:ea typeface="ＭＳ ゴシック" pitchFamily="49" charset="-128"/>
            </a:rPr>
            <a:t>3,761</a:t>
          </a:r>
          <a:r>
            <a:rPr kumimoji="1" lang="ja-JP" altLang="en-US" sz="1100">
              <a:latin typeface="ＭＳ ゴシック" pitchFamily="49" charset="-128"/>
              <a:ea typeface="ＭＳ ゴシック" pitchFamily="49" charset="-128"/>
            </a:rPr>
            <a:t>百万円の黒字となったものの、前年度の実質収支より</a:t>
          </a:r>
          <a:r>
            <a:rPr kumimoji="1" lang="en-US" altLang="ja-JP" sz="1100">
              <a:latin typeface="ＭＳ ゴシック" pitchFamily="49" charset="-128"/>
              <a:ea typeface="ＭＳ ゴシック" pitchFamily="49" charset="-128"/>
            </a:rPr>
            <a:t>136</a:t>
          </a:r>
          <a:r>
            <a:rPr kumimoji="1" lang="ja-JP" altLang="en-US" sz="1100">
              <a:latin typeface="ＭＳ ゴシック" pitchFamily="49" charset="-128"/>
              <a:ea typeface="ＭＳ ゴシック" pitchFamily="49" charset="-128"/>
            </a:rPr>
            <a:t>百万円減少した。実質単年度収支は、前年度は実施した財政調整基金の取崩を行わなかったが、実質収支の減少により</a:t>
          </a:r>
          <a:r>
            <a:rPr kumimoji="1" lang="en-US" altLang="ja-JP" sz="1100">
              <a:latin typeface="ＭＳ ゴシック" pitchFamily="49" charset="-128"/>
              <a:ea typeface="ＭＳ ゴシック" pitchFamily="49" charset="-128"/>
            </a:rPr>
            <a:t>135</a:t>
          </a:r>
          <a:r>
            <a:rPr kumimoji="1" lang="ja-JP" altLang="en-US" sz="1100">
              <a:latin typeface="ＭＳ ゴシック" pitchFamily="49" charset="-128"/>
              <a:ea typeface="ＭＳ ゴシック" pitchFamily="49" charset="-128"/>
            </a:rPr>
            <a:t>百万円の赤字となった。</a:t>
          </a:r>
          <a:endParaRPr kumimoji="1" lang="en-US" altLang="ja-JP" sz="1100">
            <a:latin typeface="ＭＳ ゴシック" pitchFamily="49" charset="-128"/>
            <a:ea typeface="ＭＳ ゴシック" pitchFamily="49" charset="-128"/>
          </a:endParaRPr>
        </a:p>
        <a:p>
          <a:r>
            <a:rPr kumimoji="1" lang="ja-JP" altLang="en-US" sz="1100">
              <a:latin typeface="ＭＳ ゴシック" pitchFamily="49" charset="-128"/>
              <a:ea typeface="ＭＳ ゴシック" pitchFamily="49" charset="-128"/>
            </a:rPr>
            <a:t>　財政調整基金については令和４年度は地域振興基金繰替運用解消のため</a:t>
          </a:r>
          <a:r>
            <a:rPr kumimoji="1" lang="en-US" altLang="ja-JP" sz="1100">
              <a:latin typeface="ＭＳ ゴシック" pitchFamily="49" charset="-128"/>
              <a:ea typeface="ＭＳ ゴシック" pitchFamily="49" charset="-128"/>
            </a:rPr>
            <a:t>40</a:t>
          </a:r>
          <a:r>
            <a:rPr kumimoji="1" lang="ja-JP" altLang="en-US" sz="1100">
              <a:latin typeface="ＭＳ ゴシック" pitchFamily="49" charset="-128"/>
              <a:ea typeface="ＭＳ ゴシック" pitchFamily="49" charset="-128"/>
            </a:rPr>
            <a:t>億円を取崩したことで減少したが、令和５年度は取崩せず、歳計剰余金の積立を行ったことで残高が増加している。</a:t>
          </a:r>
        </a:p>
        <a:p>
          <a:r>
            <a:rPr kumimoji="1" lang="ja-JP" altLang="en-US" sz="1100">
              <a:latin typeface="ＭＳ ゴシック" pitchFamily="49" charset="-128"/>
              <a:ea typeface="ＭＳ ゴシック" pitchFamily="49" charset="-128"/>
            </a:rPr>
            <a:t>　今後も、事業の精査、効率的な執行に努めるとともに、財政健全化に向けた取組を進め、類似団体に比べて低い財政調整基金残高の更なる確保に努める。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奈良県奈良市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令和５年度決算における全ての会計の実質収支については、</a:t>
          </a:r>
          <a:r>
            <a:rPr kumimoji="1" lang="en-US" altLang="ja-JP" sz="1400">
              <a:latin typeface="ＭＳ ゴシック" pitchFamily="49" charset="-128"/>
              <a:ea typeface="ＭＳ ゴシック" pitchFamily="49" charset="-128"/>
            </a:rPr>
            <a:t>14,453</a:t>
          </a:r>
          <a:r>
            <a:rPr kumimoji="1" lang="ja-JP" altLang="en-US" sz="1400">
              <a:latin typeface="ＭＳ ゴシック" pitchFamily="49" charset="-128"/>
              <a:ea typeface="ＭＳ ゴシック" pitchFamily="49" charset="-128"/>
            </a:rPr>
            <a:t>百万円の黒字であった。令和４年度が</a:t>
          </a:r>
          <a:r>
            <a:rPr kumimoji="1" lang="en-US" altLang="ja-JP" sz="1400">
              <a:latin typeface="ＭＳ ゴシック" pitchFamily="49" charset="-128"/>
              <a:ea typeface="ＭＳ ゴシック" pitchFamily="49" charset="-128"/>
            </a:rPr>
            <a:t>14,640</a:t>
          </a:r>
          <a:r>
            <a:rPr kumimoji="1" lang="ja-JP" altLang="en-US" sz="1400">
              <a:latin typeface="ＭＳ ゴシック" pitchFamily="49" charset="-128"/>
              <a:ea typeface="ＭＳ ゴシック" pitchFamily="49" charset="-128"/>
            </a:rPr>
            <a:t>百万円の黒字であったことから、黒字額が</a:t>
          </a:r>
          <a:r>
            <a:rPr kumimoji="1" lang="en-US" altLang="ja-JP" sz="1400">
              <a:latin typeface="ＭＳ ゴシック" pitchFamily="49" charset="-128"/>
              <a:ea typeface="ＭＳ ゴシック" pitchFamily="49" charset="-128"/>
            </a:rPr>
            <a:t>187</a:t>
          </a:r>
          <a:r>
            <a:rPr kumimoji="1" lang="ja-JP" altLang="en-US" sz="1400">
              <a:latin typeface="ＭＳ ゴシック" pitchFamily="49" charset="-128"/>
              <a:ea typeface="ＭＳ ゴシック" pitchFamily="49" charset="-128"/>
            </a:rPr>
            <a:t>百万円減少し、連結実質黒字比率は</a:t>
          </a:r>
          <a:r>
            <a:rPr kumimoji="1" lang="en-US" altLang="ja-JP" sz="1400">
              <a:latin typeface="ＭＳ ゴシック" pitchFamily="49" charset="-128"/>
              <a:ea typeface="ＭＳ ゴシック" pitchFamily="49" charset="-128"/>
            </a:rPr>
            <a:t>17.58</a:t>
          </a:r>
          <a:r>
            <a:rPr kumimoji="1" lang="ja-JP" altLang="en-US" sz="1400">
              <a:latin typeface="ＭＳ ゴシック" pitchFamily="49" charset="-128"/>
              <a:ea typeface="ＭＳ ゴシック" pitchFamily="49" charset="-128"/>
            </a:rPr>
            <a:t>％と、前年度比で</a:t>
          </a:r>
          <a:r>
            <a:rPr kumimoji="1" lang="en-US" altLang="ja-JP" sz="1400">
              <a:latin typeface="ＭＳ ゴシック" pitchFamily="49" charset="-128"/>
              <a:ea typeface="ＭＳ ゴシック" pitchFamily="49" charset="-128"/>
            </a:rPr>
            <a:t>0.47</a:t>
          </a:r>
          <a:r>
            <a:rPr kumimoji="1" lang="ja-JP" altLang="en-US" sz="1400">
              <a:latin typeface="ＭＳ ゴシック" pitchFamily="49" charset="-128"/>
              <a:ea typeface="ＭＳ ゴシック" pitchFamily="49" charset="-128"/>
            </a:rPr>
            <a:t>ポイント悪化した。</a:t>
          </a:r>
        </a:p>
        <a:p>
          <a:r>
            <a:rPr kumimoji="1" lang="ja-JP" altLang="en-US" sz="1400">
              <a:latin typeface="ＭＳ ゴシック" pitchFamily="49" charset="-128"/>
              <a:ea typeface="ＭＳ ゴシック" pitchFamily="49" charset="-128"/>
            </a:rPr>
            <a:t>　実質黒字額が、水道事業会計で</a:t>
          </a:r>
          <a:r>
            <a:rPr kumimoji="1" lang="en-US" altLang="ja-JP" sz="1400">
              <a:latin typeface="ＭＳ ゴシック" pitchFamily="49" charset="-128"/>
              <a:ea typeface="ＭＳ ゴシック" pitchFamily="49" charset="-128"/>
            </a:rPr>
            <a:t>546</a:t>
          </a:r>
          <a:r>
            <a:rPr kumimoji="1" lang="ja-JP" altLang="en-US" sz="1400">
              <a:latin typeface="ＭＳ ゴシック" pitchFamily="49" charset="-128"/>
              <a:ea typeface="ＭＳ ゴシック" pitchFamily="49" charset="-128"/>
            </a:rPr>
            <a:t>百万円増加したものの、一般会計において</a:t>
          </a:r>
          <a:r>
            <a:rPr kumimoji="1" lang="en-US" altLang="ja-JP" sz="1400">
              <a:latin typeface="ＭＳ ゴシック" pitchFamily="49" charset="-128"/>
              <a:ea typeface="ＭＳ ゴシック" pitchFamily="49" charset="-128"/>
            </a:rPr>
            <a:t>136</a:t>
          </a:r>
          <a:r>
            <a:rPr kumimoji="1" lang="ja-JP" altLang="en-US" sz="1400">
              <a:latin typeface="ＭＳ ゴシック" pitchFamily="49" charset="-128"/>
              <a:ea typeface="ＭＳ ゴシック" pitchFamily="49" charset="-128"/>
            </a:rPr>
            <a:t>百万円減少、介護保険特別会計において</a:t>
          </a:r>
          <a:r>
            <a:rPr kumimoji="1" lang="en-US" altLang="ja-JP" sz="1400">
              <a:latin typeface="ＭＳ ゴシック" pitchFamily="49" charset="-128"/>
              <a:ea typeface="ＭＳ ゴシック" pitchFamily="49" charset="-128"/>
            </a:rPr>
            <a:t>564</a:t>
          </a:r>
          <a:r>
            <a:rPr kumimoji="1" lang="ja-JP" altLang="en-US" sz="1400">
              <a:latin typeface="ＭＳ ゴシック" pitchFamily="49" charset="-128"/>
              <a:ea typeface="ＭＳ ゴシック" pitchFamily="49" charset="-128"/>
            </a:rPr>
            <a:t>百万円減少したことが全体の比率悪化の主な要因として挙げられる。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81"/>
      <c r="DK1" s="181"/>
      <c r="DL1" s="181"/>
      <c r="DM1" s="181"/>
      <c r="DN1" s="181"/>
      <c r="DO1" s="181"/>
    </row>
    <row r="2" spans="1:119" ht="24.75" thickBot="1">
      <c r="B2" s="182" t="s">
        <v>77</v>
      </c>
      <c r="C2" s="182"/>
      <c r="D2" s="183"/>
    </row>
    <row r="3" spans="1:119" ht="18.75" customHeight="1" thickBot="1">
      <c r="A3" s="181"/>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c r="A4" s="181"/>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155802904</v>
      </c>
      <c r="BO4" s="371"/>
      <c r="BP4" s="371"/>
      <c r="BQ4" s="371"/>
      <c r="BR4" s="371"/>
      <c r="BS4" s="371"/>
      <c r="BT4" s="371"/>
      <c r="BU4" s="372"/>
      <c r="BV4" s="370">
        <v>156226595</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4.5999999999999996</v>
      </c>
      <c r="CU4" s="377"/>
      <c r="CV4" s="377"/>
      <c r="CW4" s="377"/>
      <c r="CX4" s="377"/>
      <c r="CY4" s="377"/>
      <c r="CZ4" s="377"/>
      <c r="DA4" s="378"/>
      <c r="DB4" s="376">
        <v>4.8</v>
      </c>
      <c r="DC4" s="377"/>
      <c r="DD4" s="377"/>
      <c r="DE4" s="377"/>
      <c r="DF4" s="377"/>
      <c r="DG4" s="377"/>
      <c r="DH4" s="377"/>
      <c r="DI4" s="378"/>
    </row>
    <row r="5" spans="1:119" ht="18.75" customHeight="1">
      <c r="A5" s="181"/>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151032697</v>
      </c>
      <c r="BO5" s="408"/>
      <c r="BP5" s="408"/>
      <c r="BQ5" s="408"/>
      <c r="BR5" s="408"/>
      <c r="BS5" s="408"/>
      <c r="BT5" s="408"/>
      <c r="BU5" s="409"/>
      <c r="BV5" s="407">
        <v>151061622</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96.9</v>
      </c>
      <c r="CU5" s="405"/>
      <c r="CV5" s="405"/>
      <c r="CW5" s="405"/>
      <c r="CX5" s="405"/>
      <c r="CY5" s="405"/>
      <c r="CZ5" s="405"/>
      <c r="DA5" s="406"/>
      <c r="DB5" s="404">
        <v>96.9</v>
      </c>
      <c r="DC5" s="405"/>
      <c r="DD5" s="405"/>
      <c r="DE5" s="405"/>
      <c r="DF5" s="405"/>
      <c r="DG5" s="405"/>
      <c r="DH5" s="405"/>
      <c r="DI5" s="406"/>
    </row>
    <row r="6" spans="1:119" ht="18.75" customHeight="1">
      <c r="A6" s="181"/>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4770207</v>
      </c>
      <c r="BO6" s="408"/>
      <c r="BP6" s="408"/>
      <c r="BQ6" s="408"/>
      <c r="BR6" s="408"/>
      <c r="BS6" s="408"/>
      <c r="BT6" s="408"/>
      <c r="BU6" s="409"/>
      <c r="BV6" s="407">
        <v>5164973</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99.8</v>
      </c>
      <c r="CU6" s="445"/>
      <c r="CV6" s="445"/>
      <c r="CW6" s="445"/>
      <c r="CX6" s="445"/>
      <c r="CY6" s="445"/>
      <c r="CZ6" s="445"/>
      <c r="DA6" s="446"/>
      <c r="DB6" s="444">
        <v>101</v>
      </c>
      <c r="DC6" s="445"/>
      <c r="DD6" s="445"/>
      <c r="DE6" s="445"/>
      <c r="DF6" s="445"/>
      <c r="DG6" s="445"/>
      <c r="DH6" s="445"/>
      <c r="DI6" s="446"/>
    </row>
    <row r="7" spans="1:119" ht="18.75" customHeight="1">
      <c r="A7" s="181"/>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1009251</v>
      </c>
      <c r="BO7" s="408"/>
      <c r="BP7" s="408"/>
      <c r="BQ7" s="408"/>
      <c r="BR7" s="408"/>
      <c r="BS7" s="408"/>
      <c r="BT7" s="408"/>
      <c r="BU7" s="409"/>
      <c r="BV7" s="407">
        <v>1268338</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82177434</v>
      </c>
      <c r="CU7" s="408"/>
      <c r="CV7" s="408"/>
      <c r="CW7" s="408"/>
      <c r="CX7" s="408"/>
      <c r="CY7" s="408"/>
      <c r="CZ7" s="408"/>
      <c r="DA7" s="409"/>
      <c r="DB7" s="407">
        <v>81083056</v>
      </c>
      <c r="DC7" s="408"/>
      <c r="DD7" s="408"/>
      <c r="DE7" s="408"/>
      <c r="DF7" s="408"/>
      <c r="DG7" s="408"/>
      <c r="DH7" s="408"/>
      <c r="DI7" s="409"/>
    </row>
    <row r="8" spans="1:119" ht="18.75" customHeight="1" thickBot="1">
      <c r="A8" s="181"/>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104</v>
      </c>
      <c r="AV8" s="440"/>
      <c r="AW8" s="440"/>
      <c r="AX8" s="440"/>
      <c r="AY8" s="441" t="s">
        <v>105</v>
      </c>
      <c r="AZ8" s="442"/>
      <c r="BA8" s="442"/>
      <c r="BB8" s="442"/>
      <c r="BC8" s="442"/>
      <c r="BD8" s="442"/>
      <c r="BE8" s="442"/>
      <c r="BF8" s="442"/>
      <c r="BG8" s="442"/>
      <c r="BH8" s="442"/>
      <c r="BI8" s="442"/>
      <c r="BJ8" s="442"/>
      <c r="BK8" s="442"/>
      <c r="BL8" s="442"/>
      <c r="BM8" s="443"/>
      <c r="BN8" s="407">
        <v>3760956</v>
      </c>
      <c r="BO8" s="408"/>
      <c r="BP8" s="408"/>
      <c r="BQ8" s="408"/>
      <c r="BR8" s="408"/>
      <c r="BS8" s="408"/>
      <c r="BT8" s="408"/>
      <c r="BU8" s="409"/>
      <c r="BV8" s="407">
        <v>3896635</v>
      </c>
      <c r="BW8" s="408"/>
      <c r="BX8" s="408"/>
      <c r="BY8" s="408"/>
      <c r="BZ8" s="408"/>
      <c r="CA8" s="408"/>
      <c r="CB8" s="408"/>
      <c r="CC8" s="409"/>
      <c r="CD8" s="410" t="s">
        <v>106</v>
      </c>
      <c r="CE8" s="411"/>
      <c r="CF8" s="411"/>
      <c r="CG8" s="411"/>
      <c r="CH8" s="411"/>
      <c r="CI8" s="411"/>
      <c r="CJ8" s="411"/>
      <c r="CK8" s="411"/>
      <c r="CL8" s="411"/>
      <c r="CM8" s="411"/>
      <c r="CN8" s="411"/>
      <c r="CO8" s="411"/>
      <c r="CP8" s="411"/>
      <c r="CQ8" s="411"/>
      <c r="CR8" s="411"/>
      <c r="CS8" s="412"/>
      <c r="CT8" s="447">
        <v>0.7</v>
      </c>
      <c r="CU8" s="448"/>
      <c r="CV8" s="448"/>
      <c r="CW8" s="448"/>
      <c r="CX8" s="448"/>
      <c r="CY8" s="448"/>
      <c r="CZ8" s="448"/>
      <c r="DA8" s="449"/>
      <c r="DB8" s="447">
        <v>0.73</v>
      </c>
      <c r="DC8" s="448"/>
      <c r="DD8" s="448"/>
      <c r="DE8" s="448"/>
      <c r="DF8" s="448"/>
      <c r="DG8" s="448"/>
      <c r="DH8" s="448"/>
      <c r="DI8" s="449"/>
    </row>
    <row r="9" spans="1:119" ht="18.75" customHeight="1" thickBot="1">
      <c r="A9" s="181"/>
      <c r="B9" s="401" t="s">
        <v>107</v>
      </c>
      <c r="C9" s="402"/>
      <c r="D9" s="402"/>
      <c r="E9" s="402"/>
      <c r="F9" s="402"/>
      <c r="G9" s="402"/>
      <c r="H9" s="402"/>
      <c r="I9" s="402"/>
      <c r="J9" s="402"/>
      <c r="K9" s="450"/>
      <c r="L9" s="451" t="s">
        <v>108</v>
      </c>
      <c r="M9" s="452"/>
      <c r="N9" s="452"/>
      <c r="O9" s="452"/>
      <c r="P9" s="452"/>
      <c r="Q9" s="453"/>
      <c r="R9" s="454">
        <v>354630</v>
      </c>
      <c r="S9" s="455"/>
      <c r="T9" s="455"/>
      <c r="U9" s="455"/>
      <c r="V9" s="456"/>
      <c r="W9" s="364" t="s">
        <v>109</v>
      </c>
      <c r="X9" s="365"/>
      <c r="Y9" s="365"/>
      <c r="Z9" s="365"/>
      <c r="AA9" s="365"/>
      <c r="AB9" s="365"/>
      <c r="AC9" s="365"/>
      <c r="AD9" s="365"/>
      <c r="AE9" s="365"/>
      <c r="AF9" s="365"/>
      <c r="AG9" s="365"/>
      <c r="AH9" s="365"/>
      <c r="AI9" s="365"/>
      <c r="AJ9" s="365"/>
      <c r="AK9" s="365"/>
      <c r="AL9" s="366"/>
      <c r="AM9" s="436" t="s">
        <v>110</v>
      </c>
      <c r="AN9" s="437"/>
      <c r="AO9" s="437"/>
      <c r="AP9" s="437"/>
      <c r="AQ9" s="437"/>
      <c r="AR9" s="437"/>
      <c r="AS9" s="437"/>
      <c r="AT9" s="438"/>
      <c r="AU9" s="439" t="s">
        <v>90</v>
      </c>
      <c r="AV9" s="440"/>
      <c r="AW9" s="440"/>
      <c r="AX9" s="440"/>
      <c r="AY9" s="441" t="s">
        <v>111</v>
      </c>
      <c r="AZ9" s="442"/>
      <c r="BA9" s="442"/>
      <c r="BB9" s="442"/>
      <c r="BC9" s="442"/>
      <c r="BD9" s="442"/>
      <c r="BE9" s="442"/>
      <c r="BF9" s="442"/>
      <c r="BG9" s="442"/>
      <c r="BH9" s="442"/>
      <c r="BI9" s="442"/>
      <c r="BJ9" s="442"/>
      <c r="BK9" s="442"/>
      <c r="BL9" s="442"/>
      <c r="BM9" s="443"/>
      <c r="BN9" s="407">
        <v>-135679</v>
      </c>
      <c r="BO9" s="408"/>
      <c r="BP9" s="408"/>
      <c r="BQ9" s="408"/>
      <c r="BR9" s="408"/>
      <c r="BS9" s="408"/>
      <c r="BT9" s="408"/>
      <c r="BU9" s="409"/>
      <c r="BV9" s="407">
        <v>-1603361</v>
      </c>
      <c r="BW9" s="408"/>
      <c r="BX9" s="408"/>
      <c r="BY9" s="408"/>
      <c r="BZ9" s="408"/>
      <c r="CA9" s="408"/>
      <c r="CB9" s="408"/>
      <c r="CC9" s="409"/>
      <c r="CD9" s="410" t="s">
        <v>112</v>
      </c>
      <c r="CE9" s="411"/>
      <c r="CF9" s="411"/>
      <c r="CG9" s="411"/>
      <c r="CH9" s="411"/>
      <c r="CI9" s="411"/>
      <c r="CJ9" s="411"/>
      <c r="CK9" s="411"/>
      <c r="CL9" s="411"/>
      <c r="CM9" s="411"/>
      <c r="CN9" s="411"/>
      <c r="CO9" s="411"/>
      <c r="CP9" s="411"/>
      <c r="CQ9" s="411"/>
      <c r="CR9" s="411"/>
      <c r="CS9" s="412"/>
      <c r="CT9" s="404">
        <v>18.5</v>
      </c>
      <c r="CU9" s="405"/>
      <c r="CV9" s="405"/>
      <c r="CW9" s="405"/>
      <c r="CX9" s="405"/>
      <c r="CY9" s="405"/>
      <c r="CZ9" s="405"/>
      <c r="DA9" s="406"/>
      <c r="DB9" s="404">
        <v>18.399999999999999</v>
      </c>
      <c r="DC9" s="405"/>
      <c r="DD9" s="405"/>
      <c r="DE9" s="405"/>
      <c r="DF9" s="405"/>
      <c r="DG9" s="405"/>
      <c r="DH9" s="405"/>
      <c r="DI9" s="406"/>
    </row>
    <row r="10" spans="1:119" ht="18.75" customHeight="1" thickBot="1">
      <c r="A10" s="181"/>
      <c r="B10" s="401"/>
      <c r="C10" s="402"/>
      <c r="D10" s="402"/>
      <c r="E10" s="402"/>
      <c r="F10" s="402"/>
      <c r="G10" s="402"/>
      <c r="H10" s="402"/>
      <c r="I10" s="402"/>
      <c r="J10" s="402"/>
      <c r="K10" s="450"/>
      <c r="L10" s="457" t="s">
        <v>113</v>
      </c>
      <c r="M10" s="437"/>
      <c r="N10" s="437"/>
      <c r="O10" s="437"/>
      <c r="P10" s="437"/>
      <c r="Q10" s="438"/>
      <c r="R10" s="458">
        <v>360310</v>
      </c>
      <c r="S10" s="459"/>
      <c r="T10" s="459"/>
      <c r="U10" s="459"/>
      <c r="V10" s="460"/>
      <c r="W10" s="395"/>
      <c r="X10" s="396"/>
      <c r="Y10" s="396"/>
      <c r="Z10" s="396"/>
      <c r="AA10" s="396"/>
      <c r="AB10" s="396"/>
      <c r="AC10" s="396"/>
      <c r="AD10" s="396"/>
      <c r="AE10" s="396"/>
      <c r="AF10" s="396"/>
      <c r="AG10" s="396"/>
      <c r="AH10" s="396"/>
      <c r="AI10" s="396"/>
      <c r="AJ10" s="396"/>
      <c r="AK10" s="396"/>
      <c r="AL10" s="399"/>
      <c r="AM10" s="436" t="s">
        <v>114</v>
      </c>
      <c r="AN10" s="437"/>
      <c r="AO10" s="437"/>
      <c r="AP10" s="437"/>
      <c r="AQ10" s="437"/>
      <c r="AR10" s="437"/>
      <c r="AS10" s="437"/>
      <c r="AT10" s="438"/>
      <c r="AU10" s="439" t="s">
        <v>90</v>
      </c>
      <c r="AV10" s="440"/>
      <c r="AW10" s="440"/>
      <c r="AX10" s="440"/>
      <c r="AY10" s="441" t="s">
        <v>115</v>
      </c>
      <c r="AZ10" s="442"/>
      <c r="BA10" s="442"/>
      <c r="BB10" s="442"/>
      <c r="BC10" s="442"/>
      <c r="BD10" s="442"/>
      <c r="BE10" s="442"/>
      <c r="BF10" s="442"/>
      <c r="BG10" s="442"/>
      <c r="BH10" s="442"/>
      <c r="BI10" s="442"/>
      <c r="BJ10" s="442"/>
      <c r="BK10" s="442"/>
      <c r="BL10" s="442"/>
      <c r="BM10" s="443"/>
      <c r="BN10" s="407">
        <v>93</v>
      </c>
      <c r="BO10" s="408"/>
      <c r="BP10" s="408"/>
      <c r="BQ10" s="408"/>
      <c r="BR10" s="408"/>
      <c r="BS10" s="408"/>
      <c r="BT10" s="408"/>
      <c r="BU10" s="409"/>
      <c r="BV10" s="407">
        <v>93</v>
      </c>
      <c r="BW10" s="408"/>
      <c r="BX10" s="408"/>
      <c r="BY10" s="408"/>
      <c r="BZ10" s="408"/>
      <c r="CA10" s="408"/>
      <c r="CB10" s="408"/>
      <c r="CC10" s="409"/>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c r="A11" s="181"/>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6" t="s">
        <v>119</v>
      </c>
      <c r="AN11" s="437"/>
      <c r="AO11" s="437"/>
      <c r="AP11" s="437"/>
      <c r="AQ11" s="437"/>
      <c r="AR11" s="437"/>
      <c r="AS11" s="437"/>
      <c r="AT11" s="438"/>
      <c r="AU11" s="439" t="s">
        <v>104</v>
      </c>
      <c r="AV11" s="440"/>
      <c r="AW11" s="440"/>
      <c r="AX11" s="440"/>
      <c r="AY11" s="441" t="s">
        <v>120</v>
      </c>
      <c r="AZ11" s="442"/>
      <c r="BA11" s="442"/>
      <c r="BB11" s="442"/>
      <c r="BC11" s="442"/>
      <c r="BD11" s="442"/>
      <c r="BE11" s="442"/>
      <c r="BF11" s="442"/>
      <c r="BG11" s="442"/>
      <c r="BH11" s="442"/>
      <c r="BI11" s="442"/>
      <c r="BJ11" s="442"/>
      <c r="BK11" s="442"/>
      <c r="BL11" s="442"/>
      <c r="BM11" s="443"/>
      <c r="BN11" s="407">
        <v>1081</v>
      </c>
      <c r="BO11" s="408"/>
      <c r="BP11" s="408"/>
      <c r="BQ11" s="408"/>
      <c r="BR11" s="408"/>
      <c r="BS11" s="408"/>
      <c r="BT11" s="408"/>
      <c r="BU11" s="409"/>
      <c r="BV11" s="407">
        <v>530724</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c r="A12" s="181"/>
      <c r="B12" s="467" t="s">
        <v>123</v>
      </c>
      <c r="C12" s="468"/>
      <c r="D12" s="468"/>
      <c r="E12" s="468"/>
      <c r="F12" s="468"/>
      <c r="G12" s="468"/>
      <c r="H12" s="468"/>
      <c r="I12" s="468"/>
      <c r="J12" s="468"/>
      <c r="K12" s="469"/>
      <c r="L12" s="476" t="s">
        <v>124</v>
      </c>
      <c r="M12" s="477"/>
      <c r="N12" s="477"/>
      <c r="O12" s="477"/>
      <c r="P12" s="477"/>
      <c r="Q12" s="478"/>
      <c r="R12" s="479">
        <v>349385</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90</v>
      </c>
      <c r="AV12" s="440"/>
      <c r="AW12" s="440"/>
      <c r="AX12" s="440"/>
      <c r="AY12" s="441" t="s">
        <v>128</v>
      </c>
      <c r="AZ12" s="442"/>
      <c r="BA12" s="442"/>
      <c r="BB12" s="442"/>
      <c r="BC12" s="442"/>
      <c r="BD12" s="442"/>
      <c r="BE12" s="442"/>
      <c r="BF12" s="442"/>
      <c r="BG12" s="442"/>
      <c r="BH12" s="442"/>
      <c r="BI12" s="442"/>
      <c r="BJ12" s="442"/>
      <c r="BK12" s="442"/>
      <c r="BL12" s="442"/>
      <c r="BM12" s="443"/>
      <c r="BN12" s="407">
        <v>0</v>
      </c>
      <c r="BO12" s="408"/>
      <c r="BP12" s="408"/>
      <c r="BQ12" s="408"/>
      <c r="BR12" s="408"/>
      <c r="BS12" s="408"/>
      <c r="BT12" s="408"/>
      <c r="BU12" s="409"/>
      <c r="BV12" s="407">
        <v>4000000</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c r="A13" s="181"/>
      <c r="B13" s="470"/>
      <c r="C13" s="471"/>
      <c r="D13" s="471"/>
      <c r="E13" s="471"/>
      <c r="F13" s="471"/>
      <c r="G13" s="471"/>
      <c r="H13" s="471"/>
      <c r="I13" s="471"/>
      <c r="J13" s="471"/>
      <c r="K13" s="472"/>
      <c r="L13" s="190"/>
      <c r="M13" s="498" t="s">
        <v>130</v>
      </c>
      <c r="N13" s="499"/>
      <c r="O13" s="499"/>
      <c r="P13" s="499"/>
      <c r="Q13" s="500"/>
      <c r="R13" s="491">
        <v>344664</v>
      </c>
      <c r="S13" s="492"/>
      <c r="T13" s="492"/>
      <c r="U13" s="492"/>
      <c r="V13" s="493"/>
      <c r="W13" s="423" t="s">
        <v>131</v>
      </c>
      <c r="X13" s="424"/>
      <c r="Y13" s="424"/>
      <c r="Z13" s="424"/>
      <c r="AA13" s="424"/>
      <c r="AB13" s="414"/>
      <c r="AC13" s="458">
        <v>1986</v>
      </c>
      <c r="AD13" s="459"/>
      <c r="AE13" s="459"/>
      <c r="AF13" s="459"/>
      <c r="AG13" s="501"/>
      <c r="AH13" s="458">
        <v>2308</v>
      </c>
      <c r="AI13" s="459"/>
      <c r="AJ13" s="459"/>
      <c r="AK13" s="459"/>
      <c r="AL13" s="460"/>
      <c r="AM13" s="436" t="s">
        <v>132</v>
      </c>
      <c r="AN13" s="437"/>
      <c r="AO13" s="437"/>
      <c r="AP13" s="437"/>
      <c r="AQ13" s="437"/>
      <c r="AR13" s="437"/>
      <c r="AS13" s="437"/>
      <c r="AT13" s="438"/>
      <c r="AU13" s="439" t="s">
        <v>104</v>
      </c>
      <c r="AV13" s="440"/>
      <c r="AW13" s="440"/>
      <c r="AX13" s="440"/>
      <c r="AY13" s="441" t="s">
        <v>133</v>
      </c>
      <c r="AZ13" s="442"/>
      <c r="BA13" s="442"/>
      <c r="BB13" s="442"/>
      <c r="BC13" s="442"/>
      <c r="BD13" s="442"/>
      <c r="BE13" s="442"/>
      <c r="BF13" s="442"/>
      <c r="BG13" s="442"/>
      <c r="BH13" s="442"/>
      <c r="BI13" s="442"/>
      <c r="BJ13" s="442"/>
      <c r="BK13" s="442"/>
      <c r="BL13" s="442"/>
      <c r="BM13" s="443"/>
      <c r="BN13" s="407">
        <v>-134505</v>
      </c>
      <c r="BO13" s="408"/>
      <c r="BP13" s="408"/>
      <c r="BQ13" s="408"/>
      <c r="BR13" s="408"/>
      <c r="BS13" s="408"/>
      <c r="BT13" s="408"/>
      <c r="BU13" s="409"/>
      <c r="BV13" s="407">
        <v>-5072544</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9.8000000000000007</v>
      </c>
      <c r="CU13" s="405"/>
      <c r="CV13" s="405"/>
      <c r="CW13" s="405"/>
      <c r="CX13" s="405"/>
      <c r="CY13" s="405"/>
      <c r="CZ13" s="405"/>
      <c r="DA13" s="406"/>
      <c r="DB13" s="404">
        <v>9.5</v>
      </c>
      <c r="DC13" s="405"/>
      <c r="DD13" s="405"/>
      <c r="DE13" s="405"/>
      <c r="DF13" s="405"/>
      <c r="DG13" s="405"/>
      <c r="DH13" s="405"/>
      <c r="DI13" s="406"/>
    </row>
    <row r="14" spans="1:119" ht="18.75" customHeight="1" thickBot="1">
      <c r="A14" s="181"/>
      <c r="B14" s="470"/>
      <c r="C14" s="471"/>
      <c r="D14" s="471"/>
      <c r="E14" s="471"/>
      <c r="F14" s="471"/>
      <c r="G14" s="471"/>
      <c r="H14" s="471"/>
      <c r="I14" s="471"/>
      <c r="J14" s="471"/>
      <c r="K14" s="472"/>
      <c r="L14" s="488" t="s">
        <v>135</v>
      </c>
      <c r="M14" s="489"/>
      <c r="N14" s="489"/>
      <c r="O14" s="489"/>
      <c r="P14" s="489"/>
      <c r="Q14" s="490"/>
      <c r="R14" s="491">
        <v>351418</v>
      </c>
      <c r="S14" s="492"/>
      <c r="T14" s="492"/>
      <c r="U14" s="492"/>
      <c r="V14" s="493"/>
      <c r="W14" s="397"/>
      <c r="X14" s="398"/>
      <c r="Y14" s="398"/>
      <c r="Z14" s="398"/>
      <c r="AA14" s="398"/>
      <c r="AB14" s="387"/>
      <c r="AC14" s="494">
        <v>1.3</v>
      </c>
      <c r="AD14" s="495"/>
      <c r="AE14" s="495"/>
      <c r="AF14" s="495"/>
      <c r="AG14" s="496"/>
      <c r="AH14" s="494">
        <v>1.5</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v>81.7</v>
      </c>
      <c r="CU14" s="506"/>
      <c r="CV14" s="506"/>
      <c r="CW14" s="506"/>
      <c r="CX14" s="506"/>
      <c r="CY14" s="506"/>
      <c r="CZ14" s="506"/>
      <c r="DA14" s="507"/>
      <c r="DB14" s="505">
        <v>90</v>
      </c>
      <c r="DC14" s="506"/>
      <c r="DD14" s="506"/>
      <c r="DE14" s="506"/>
      <c r="DF14" s="506"/>
      <c r="DG14" s="506"/>
      <c r="DH14" s="506"/>
      <c r="DI14" s="507"/>
    </row>
    <row r="15" spans="1:119" ht="18.75" customHeight="1">
      <c r="A15" s="181"/>
      <c r="B15" s="470"/>
      <c r="C15" s="471"/>
      <c r="D15" s="471"/>
      <c r="E15" s="471"/>
      <c r="F15" s="471"/>
      <c r="G15" s="471"/>
      <c r="H15" s="471"/>
      <c r="I15" s="471"/>
      <c r="J15" s="471"/>
      <c r="K15" s="472"/>
      <c r="L15" s="190"/>
      <c r="M15" s="498" t="s">
        <v>130</v>
      </c>
      <c r="N15" s="499"/>
      <c r="O15" s="499"/>
      <c r="P15" s="499"/>
      <c r="Q15" s="500"/>
      <c r="R15" s="491">
        <v>347293</v>
      </c>
      <c r="S15" s="492"/>
      <c r="T15" s="492"/>
      <c r="U15" s="492"/>
      <c r="V15" s="493"/>
      <c r="W15" s="423" t="s">
        <v>137</v>
      </c>
      <c r="X15" s="424"/>
      <c r="Y15" s="424"/>
      <c r="Z15" s="424"/>
      <c r="AA15" s="424"/>
      <c r="AB15" s="414"/>
      <c r="AC15" s="458">
        <v>25566</v>
      </c>
      <c r="AD15" s="459"/>
      <c r="AE15" s="459"/>
      <c r="AF15" s="459"/>
      <c r="AG15" s="501"/>
      <c r="AH15" s="458">
        <v>27796</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46266596</v>
      </c>
      <c r="BO15" s="371"/>
      <c r="BP15" s="371"/>
      <c r="BQ15" s="371"/>
      <c r="BR15" s="371"/>
      <c r="BS15" s="371"/>
      <c r="BT15" s="371"/>
      <c r="BU15" s="372"/>
      <c r="BV15" s="370">
        <v>45608099</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91"/>
      <c r="CU15" s="192"/>
      <c r="CV15" s="192"/>
      <c r="CW15" s="192"/>
      <c r="CX15" s="192"/>
      <c r="CY15" s="192"/>
      <c r="CZ15" s="192"/>
      <c r="DA15" s="193"/>
      <c r="DB15" s="191"/>
      <c r="DC15" s="192"/>
      <c r="DD15" s="192"/>
      <c r="DE15" s="192"/>
      <c r="DF15" s="192"/>
      <c r="DG15" s="192"/>
      <c r="DH15" s="192"/>
      <c r="DI15" s="193"/>
    </row>
    <row r="16" spans="1:119" ht="18.75" customHeight="1">
      <c r="A16" s="181"/>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17.3</v>
      </c>
      <c r="AD16" s="495"/>
      <c r="AE16" s="495"/>
      <c r="AF16" s="495"/>
      <c r="AG16" s="496"/>
      <c r="AH16" s="494">
        <v>18.600000000000001</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66807087</v>
      </c>
      <c r="BO16" s="408"/>
      <c r="BP16" s="408"/>
      <c r="BQ16" s="408"/>
      <c r="BR16" s="408"/>
      <c r="BS16" s="408"/>
      <c r="BT16" s="408"/>
      <c r="BU16" s="409"/>
      <c r="BV16" s="407">
        <v>64492699</v>
      </c>
      <c r="BW16" s="408"/>
      <c r="BX16" s="408"/>
      <c r="BY16" s="408"/>
      <c r="BZ16" s="408"/>
      <c r="CA16" s="408"/>
      <c r="CB16" s="408"/>
      <c r="CC16" s="409"/>
      <c r="CD16" s="194"/>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c r="A17" s="181"/>
      <c r="B17" s="473"/>
      <c r="C17" s="474"/>
      <c r="D17" s="474"/>
      <c r="E17" s="474"/>
      <c r="F17" s="474"/>
      <c r="G17" s="474"/>
      <c r="H17" s="474"/>
      <c r="I17" s="474"/>
      <c r="J17" s="474"/>
      <c r="K17" s="475"/>
      <c r="L17" s="195"/>
      <c r="M17" s="518" t="s">
        <v>143</v>
      </c>
      <c r="N17" s="519"/>
      <c r="O17" s="519"/>
      <c r="P17" s="519"/>
      <c r="Q17" s="520"/>
      <c r="R17" s="513" t="s">
        <v>144</v>
      </c>
      <c r="S17" s="514"/>
      <c r="T17" s="514"/>
      <c r="U17" s="514"/>
      <c r="V17" s="515"/>
      <c r="W17" s="423" t="s">
        <v>145</v>
      </c>
      <c r="X17" s="424"/>
      <c r="Y17" s="424"/>
      <c r="Z17" s="424"/>
      <c r="AA17" s="424"/>
      <c r="AB17" s="414"/>
      <c r="AC17" s="458">
        <v>120304</v>
      </c>
      <c r="AD17" s="459"/>
      <c r="AE17" s="459"/>
      <c r="AF17" s="459"/>
      <c r="AG17" s="501"/>
      <c r="AH17" s="458">
        <v>119229</v>
      </c>
      <c r="AI17" s="459"/>
      <c r="AJ17" s="459"/>
      <c r="AK17" s="459"/>
      <c r="AL17" s="460"/>
      <c r="AM17" s="436"/>
      <c r="AN17" s="437"/>
      <c r="AO17" s="437"/>
      <c r="AP17" s="437"/>
      <c r="AQ17" s="437"/>
      <c r="AR17" s="437"/>
      <c r="AS17" s="437"/>
      <c r="AT17" s="438"/>
      <c r="AU17" s="439"/>
      <c r="AV17" s="440"/>
      <c r="AW17" s="440"/>
      <c r="AX17" s="440"/>
      <c r="AY17" s="441" t="s">
        <v>146</v>
      </c>
      <c r="AZ17" s="442"/>
      <c r="BA17" s="442"/>
      <c r="BB17" s="442"/>
      <c r="BC17" s="442"/>
      <c r="BD17" s="442"/>
      <c r="BE17" s="442"/>
      <c r="BF17" s="442"/>
      <c r="BG17" s="442"/>
      <c r="BH17" s="442"/>
      <c r="BI17" s="442"/>
      <c r="BJ17" s="442"/>
      <c r="BK17" s="442"/>
      <c r="BL17" s="442"/>
      <c r="BM17" s="443"/>
      <c r="BN17" s="407">
        <v>59480825</v>
      </c>
      <c r="BO17" s="408"/>
      <c r="BP17" s="408"/>
      <c r="BQ17" s="408"/>
      <c r="BR17" s="408"/>
      <c r="BS17" s="408"/>
      <c r="BT17" s="408"/>
      <c r="BU17" s="409"/>
      <c r="BV17" s="407">
        <v>58614692</v>
      </c>
      <c r="BW17" s="408"/>
      <c r="BX17" s="408"/>
      <c r="BY17" s="408"/>
      <c r="BZ17" s="408"/>
      <c r="CA17" s="408"/>
      <c r="CB17" s="408"/>
      <c r="CC17" s="409"/>
      <c r="CD17" s="194"/>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c r="A18" s="181"/>
      <c r="B18" s="529" t="s">
        <v>147</v>
      </c>
      <c r="C18" s="450"/>
      <c r="D18" s="450"/>
      <c r="E18" s="530"/>
      <c r="F18" s="530"/>
      <c r="G18" s="530"/>
      <c r="H18" s="530"/>
      <c r="I18" s="530"/>
      <c r="J18" s="530"/>
      <c r="K18" s="530"/>
      <c r="L18" s="531">
        <v>276.94</v>
      </c>
      <c r="M18" s="531"/>
      <c r="N18" s="531"/>
      <c r="O18" s="531"/>
      <c r="P18" s="531"/>
      <c r="Q18" s="531"/>
      <c r="R18" s="532"/>
      <c r="S18" s="532"/>
      <c r="T18" s="532"/>
      <c r="U18" s="532"/>
      <c r="V18" s="533"/>
      <c r="W18" s="425"/>
      <c r="X18" s="426"/>
      <c r="Y18" s="426"/>
      <c r="Z18" s="426"/>
      <c r="AA18" s="426"/>
      <c r="AB18" s="417"/>
      <c r="AC18" s="534">
        <v>81.400000000000006</v>
      </c>
      <c r="AD18" s="535"/>
      <c r="AE18" s="535"/>
      <c r="AF18" s="535"/>
      <c r="AG18" s="536"/>
      <c r="AH18" s="534">
        <v>79.8</v>
      </c>
      <c r="AI18" s="535"/>
      <c r="AJ18" s="535"/>
      <c r="AK18" s="535"/>
      <c r="AL18" s="537"/>
      <c r="AM18" s="436"/>
      <c r="AN18" s="437"/>
      <c r="AO18" s="437"/>
      <c r="AP18" s="437"/>
      <c r="AQ18" s="437"/>
      <c r="AR18" s="437"/>
      <c r="AS18" s="437"/>
      <c r="AT18" s="438"/>
      <c r="AU18" s="439"/>
      <c r="AV18" s="440"/>
      <c r="AW18" s="440"/>
      <c r="AX18" s="440"/>
      <c r="AY18" s="441" t="s">
        <v>148</v>
      </c>
      <c r="AZ18" s="442"/>
      <c r="BA18" s="442"/>
      <c r="BB18" s="442"/>
      <c r="BC18" s="442"/>
      <c r="BD18" s="442"/>
      <c r="BE18" s="442"/>
      <c r="BF18" s="442"/>
      <c r="BG18" s="442"/>
      <c r="BH18" s="442"/>
      <c r="BI18" s="442"/>
      <c r="BJ18" s="442"/>
      <c r="BK18" s="442"/>
      <c r="BL18" s="442"/>
      <c r="BM18" s="443"/>
      <c r="BN18" s="407">
        <v>81868653</v>
      </c>
      <c r="BO18" s="408"/>
      <c r="BP18" s="408"/>
      <c r="BQ18" s="408"/>
      <c r="BR18" s="408"/>
      <c r="BS18" s="408"/>
      <c r="BT18" s="408"/>
      <c r="BU18" s="409"/>
      <c r="BV18" s="407">
        <v>80552650</v>
      </c>
      <c r="BW18" s="408"/>
      <c r="BX18" s="408"/>
      <c r="BY18" s="408"/>
      <c r="BZ18" s="408"/>
      <c r="CA18" s="408"/>
      <c r="CB18" s="408"/>
      <c r="CC18" s="409"/>
      <c r="CD18" s="194"/>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c r="A19" s="181"/>
      <c r="B19" s="529" t="s">
        <v>149</v>
      </c>
      <c r="C19" s="450"/>
      <c r="D19" s="450"/>
      <c r="E19" s="530"/>
      <c r="F19" s="530"/>
      <c r="G19" s="530"/>
      <c r="H19" s="530"/>
      <c r="I19" s="530"/>
      <c r="J19" s="530"/>
      <c r="K19" s="530"/>
      <c r="L19" s="538">
        <v>1281</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150</v>
      </c>
      <c r="AZ19" s="442"/>
      <c r="BA19" s="442"/>
      <c r="BB19" s="442"/>
      <c r="BC19" s="442"/>
      <c r="BD19" s="442"/>
      <c r="BE19" s="442"/>
      <c r="BF19" s="442"/>
      <c r="BG19" s="442"/>
      <c r="BH19" s="442"/>
      <c r="BI19" s="442"/>
      <c r="BJ19" s="442"/>
      <c r="BK19" s="442"/>
      <c r="BL19" s="442"/>
      <c r="BM19" s="443"/>
      <c r="BN19" s="407">
        <v>98779216</v>
      </c>
      <c r="BO19" s="408"/>
      <c r="BP19" s="408"/>
      <c r="BQ19" s="408"/>
      <c r="BR19" s="408"/>
      <c r="BS19" s="408"/>
      <c r="BT19" s="408"/>
      <c r="BU19" s="409"/>
      <c r="BV19" s="407">
        <v>100066750</v>
      </c>
      <c r="BW19" s="408"/>
      <c r="BX19" s="408"/>
      <c r="BY19" s="408"/>
      <c r="BZ19" s="408"/>
      <c r="CA19" s="408"/>
      <c r="CB19" s="408"/>
      <c r="CC19" s="409"/>
      <c r="CD19" s="194"/>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c r="A20" s="181"/>
      <c r="B20" s="529" t="s">
        <v>151</v>
      </c>
      <c r="C20" s="450"/>
      <c r="D20" s="450"/>
      <c r="E20" s="530"/>
      <c r="F20" s="530"/>
      <c r="G20" s="530"/>
      <c r="H20" s="530"/>
      <c r="I20" s="530"/>
      <c r="J20" s="530"/>
      <c r="K20" s="530"/>
      <c r="L20" s="538">
        <v>155305</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94"/>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c r="A21" s="181"/>
      <c r="B21" s="547" t="s">
        <v>152</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94"/>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c r="A22" s="181"/>
      <c r="B22" s="577" t="s">
        <v>153</v>
      </c>
      <c r="C22" s="551"/>
      <c r="D22" s="552"/>
      <c r="E22" s="419" t="s">
        <v>1</v>
      </c>
      <c r="F22" s="424"/>
      <c r="G22" s="424"/>
      <c r="H22" s="424"/>
      <c r="I22" s="424"/>
      <c r="J22" s="424"/>
      <c r="K22" s="414"/>
      <c r="L22" s="419" t="s">
        <v>154</v>
      </c>
      <c r="M22" s="424"/>
      <c r="N22" s="424"/>
      <c r="O22" s="424"/>
      <c r="P22" s="414"/>
      <c r="Q22" s="582" t="s">
        <v>155</v>
      </c>
      <c r="R22" s="583"/>
      <c r="S22" s="583"/>
      <c r="T22" s="583"/>
      <c r="U22" s="583"/>
      <c r="V22" s="584"/>
      <c r="W22" s="550" t="s">
        <v>156</v>
      </c>
      <c r="X22" s="551"/>
      <c r="Y22" s="552"/>
      <c r="Z22" s="419" t="s">
        <v>1</v>
      </c>
      <c r="AA22" s="424"/>
      <c r="AB22" s="424"/>
      <c r="AC22" s="424"/>
      <c r="AD22" s="424"/>
      <c r="AE22" s="424"/>
      <c r="AF22" s="424"/>
      <c r="AG22" s="414"/>
      <c r="AH22" s="588" t="s">
        <v>157</v>
      </c>
      <c r="AI22" s="424"/>
      <c r="AJ22" s="424"/>
      <c r="AK22" s="424"/>
      <c r="AL22" s="414"/>
      <c r="AM22" s="588" t="s">
        <v>158</v>
      </c>
      <c r="AN22" s="589"/>
      <c r="AO22" s="589"/>
      <c r="AP22" s="589"/>
      <c r="AQ22" s="589"/>
      <c r="AR22" s="590"/>
      <c r="AS22" s="582" t="s">
        <v>155</v>
      </c>
      <c r="AT22" s="583"/>
      <c r="AU22" s="583"/>
      <c r="AV22" s="583"/>
      <c r="AW22" s="583"/>
      <c r="AX22" s="594"/>
      <c r="AY22" s="367" t="s">
        <v>159</v>
      </c>
      <c r="AZ22" s="368"/>
      <c r="BA22" s="368"/>
      <c r="BB22" s="368"/>
      <c r="BC22" s="368"/>
      <c r="BD22" s="368"/>
      <c r="BE22" s="368"/>
      <c r="BF22" s="368"/>
      <c r="BG22" s="368"/>
      <c r="BH22" s="368"/>
      <c r="BI22" s="368"/>
      <c r="BJ22" s="368"/>
      <c r="BK22" s="368"/>
      <c r="BL22" s="368"/>
      <c r="BM22" s="369"/>
      <c r="BN22" s="370">
        <v>183434260</v>
      </c>
      <c r="BO22" s="371"/>
      <c r="BP22" s="371"/>
      <c r="BQ22" s="371"/>
      <c r="BR22" s="371"/>
      <c r="BS22" s="371"/>
      <c r="BT22" s="371"/>
      <c r="BU22" s="372"/>
      <c r="BV22" s="370">
        <v>189229838</v>
      </c>
      <c r="BW22" s="371"/>
      <c r="BX22" s="371"/>
      <c r="BY22" s="371"/>
      <c r="BZ22" s="371"/>
      <c r="CA22" s="371"/>
      <c r="CB22" s="371"/>
      <c r="CC22" s="372"/>
      <c r="CD22" s="194"/>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c r="A23" s="181"/>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160</v>
      </c>
      <c r="AZ23" s="442"/>
      <c r="BA23" s="442"/>
      <c r="BB23" s="442"/>
      <c r="BC23" s="442"/>
      <c r="BD23" s="442"/>
      <c r="BE23" s="442"/>
      <c r="BF23" s="442"/>
      <c r="BG23" s="442"/>
      <c r="BH23" s="442"/>
      <c r="BI23" s="442"/>
      <c r="BJ23" s="442"/>
      <c r="BK23" s="442"/>
      <c r="BL23" s="442"/>
      <c r="BM23" s="443"/>
      <c r="BN23" s="407">
        <v>85548996</v>
      </c>
      <c r="BO23" s="408"/>
      <c r="BP23" s="408"/>
      <c r="BQ23" s="408"/>
      <c r="BR23" s="408"/>
      <c r="BS23" s="408"/>
      <c r="BT23" s="408"/>
      <c r="BU23" s="409"/>
      <c r="BV23" s="407">
        <v>90794914</v>
      </c>
      <c r="BW23" s="408"/>
      <c r="BX23" s="408"/>
      <c r="BY23" s="408"/>
      <c r="BZ23" s="408"/>
      <c r="CA23" s="408"/>
      <c r="CB23" s="408"/>
      <c r="CC23" s="409"/>
      <c r="CD23" s="194"/>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c r="A24" s="181"/>
      <c r="B24" s="578"/>
      <c r="C24" s="554"/>
      <c r="D24" s="555"/>
      <c r="E24" s="457" t="s">
        <v>161</v>
      </c>
      <c r="F24" s="437"/>
      <c r="G24" s="437"/>
      <c r="H24" s="437"/>
      <c r="I24" s="437"/>
      <c r="J24" s="437"/>
      <c r="K24" s="438"/>
      <c r="L24" s="458">
        <v>1</v>
      </c>
      <c r="M24" s="459"/>
      <c r="N24" s="459"/>
      <c r="O24" s="459"/>
      <c r="P24" s="501"/>
      <c r="Q24" s="458">
        <v>10480</v>
      </c>
      <c r="R24" s="459"/>
      <c r="S24" s="459"/>
      <c r="T24" s="459"/>
      <c r="U24" s="459"/>
      <c r="V24" s="501"/>
      <c r="W24" s="553"/>
      <c r="X24" s="554"/>
      <c r="Y24" s="555"/>
      <c r="Z24" s="457" t="s">
        <v>162</v>
      </c>
      <c r="AA24" s="437"/>
      <c r="AB24" s="437"/>
      <c r="AC24" s="437"/>
      <c r="AD24" s="437"/>
      <c r="AE24" s="437"/>
      <c r="AF24" s="437"/>
      <c r="AG24" s="438"/>
      <c r="AH24" s="458">
        <v>2261</v>
      </c>
      <c r="AI24" s="459"/>
      <c r="AJ24" s="459"/>
      <c r="AK24" s="459"/>
      <c r="AL24" s="501"/>
      <c r="AM24" s="458">
        <v>6959358</v>
      </c>
      <c r="AN24" s="459"/>
      <c r="AO24" s="459"/>
      <c r="AP24" s="459"/>
      <c r="AQ24" s="459"/>
      <c r="AR24" s="501"/>
      <c r="AS24" s="458">
        <v>3078</v>
      </c>
      <c r="AT24" s="459"/>
      <c r="AU24" s="459"/>
      <c r="AV24" s="459"/>
      <c r="AW24" s="459"/>
      <c r="AX24" s="460"/>
      <c r="AY24" s="523" t="s">
        <v>163</v>
      </c>
      <c r="AZ24" s="524"/>
      <c r="BA24" s="524"/>
      <c r="BB24" s="524"/>
      <c r="BC24" s="524"/>
      <c r="BD24" s="524"/>
      <c r="BE24" s="524"/>
      <c r="BF24" s="524"/>
      <c r="BG24" s="524"/>
      <c r="BH24" s="524"/>
      <c r="BI24" s="524"/>
      <c r="BJ24" s="524"/>
      <c r="BK24" s="524"/>
      <c r="BL24" s="524"/>
      <c r="BM24" s="525"/>
      <c r="BN24" s="407">
        <v>120297438</v>
      </c>
      <c r="BO24" s="408"/>
      <c r="BP24" s="408"/>
      <c r="BQ24" s="408"/>
      <c r="BR24" s="408"/>
      <c r="BS24" s="408"/>
      <c r="BT24" s="408"/>
      <c r="BU24" s="409"/>
      <c r="BV24" s="407">
        <v>122298123</v>
      </c>
      <c r="BW24" s="408"/>
      <c r="BX24" s="408"/>
      <c r="BY24" s="408"/>
      <c r="BZ24" s="408"/>
      <c r="CA24" s="408"/>
      <c r="CB24" s="408"/>
      <c r="CC24" s="409"/>
      <c r="CD24" s="194"/>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c r="A25" s="181"/>
      <c r="B25" s="578"/>
      <c r="C25" s="554"/>
      <c r="D25" s="555"/>
      <c r="E25" s="457" t="s">
        <v>164</v>
      </c>
      <c r="F25" s="437"/>
      <c r="G25" s="437"/>
      <c r="H25" s="437"/>
      <c r="I25" s="437"/>
      <c r="J25" s="437"/>
      <c r="K25" s="438"/>
      <c r="L25" s="458">
        <v>2</v>
      </c>
      <c r="M25" s="459"/>
      <c r="N25" s="459"/>
      <c r="O25" s="459"/>
      <c r="P25" s="501"/>
      <c r="Q25" s="458">
        <v>8850</v>
      </c>
      <c r="R25" s="459"/>
      <c r="S25" s="459"/>
      <c r="T25" s="459"/>
      <c r="U25" s="459"/>
      <c r="V25" s="501"/>
      <c r="W25" s="553"/>
      <c r="X25" s="554"/>
      <c r="Y25" s="555"/>
      <c r="Z25" s="457" t="s">
        <v>165</v>
      </c>
      <c r="AA25" s="437"/>
      <c r="AB25" s="437"/>
      <c r="AC25" s="437"/>
      <c r="AD25" s="437"/>
      <c r="AE25" s="437"/>
      <c r="AF25" s="437"/>
      <c r="AG25" s="438"/>
      <c r="AH25" s="458">
        <v>392</v>
      </c>
      <c r="AI25" s="459"/>
      <c r="AJ25" s="459"/>
      <c r="AK25" s="459"/>
      <c r="AL25" s="501"/>
      <c r="AM25" s="458">
        <v>1184624</v>
      </c>
      <c r="AN25" s="459"/>
      <c r="AO25" s="459"/>
      <c r="AP25" s="459"/>
      <c r="AQ25" s="459"/>
      <c r="AR25" s="501"/>
      <c r="AS25" s="458">
        <v>3022</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v>33558054</v>
      </c>
      <c r="BO25" s="371"/>
      <c r="BP25" s="371"/>
      <c r="BQ25" s="371"/>
      <c r="BR25" s="371"/>
      <c r="BS25" s="371"/>
      <c r="BT25" s="371"/>
      <c r="BU25" s="372"/>
      <c r="BV25" s="370">
        <v>13909937</v>
      </c>
      <c r="BW25" s="371"/>
      <c r="BX25" s="371"/>
      <c r="BY25" s="371"/>
      <c r="BZ25" s="371"/>
      <c r="CA25" s="371"/>
      <c r="CB25" s="371"/>
      <c r="CC25" s="372"/>
      <c r="CD25" s="194"/>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c r="A26" s="181"/>
      <c r="B26" s="578"/>
      <c r="C26" s="554"/>
      <c r="D26" s="555"/>
      <c r="E26" s="457" t="s">
        <v>167</v>
      </c>
      <c r="F26" s="437"/>
      <c r="G26" s="437"/>
      <c r="H26" s="437"/>
      <c r="I26" s="437"/>
      <c r="J26" s="437"/>
      <c r="K26" s="438"/>
      <c r="L26" s="458">
        <v>1</v>
      </c>
      <c r="M26" s="459"/>
      <c r="N26" s="459"/>
      <c r="O26" s="459"/>
      <c r="P26" s="501"/>
      <c r="Q26" s="458">
        <v>7330</v>
      </c>
      <c r="R26" s="459"/>
      <c r="S26" s="459"/>
      <c r="T26" s="459"/>
      <c r="U26" s="459"/>
      <c r="V26" s="501"/>
      <c r="W26" s="553"/>
      <c r="X26" s="554"/>
      <c r="Y26" s="555"/>
      <c r="Z26" s="457" t="s">
        <v>168</v>
      </c>
      <c r="AA26" s="559"/>
      <c r="AB26" s="559"/>
      <c r="AC26" s="559"/>
      <c r="AD26" s="559"/>
      <c r="AE26" s="559"/>
      <c r="AF26" s="559"/>
      <c r="AG26" s="560"/>
      <c r="AH26" s="458">
        <v>301</v>
      </c>
      <c r="AI26" s="459"/>
      <c r="AJ26" s="459"/>
      <c r="AK26" s="459"/>
      <c r="AL26" s="501"/>
      <c r="AM26" s="458">
        <v>981862</v>
      </c>
      <c r="AN26" s="459"/>
      <c r="AO26" s="459"/>
      <c r="AP26" s="459"/>
      <c r="AQ26" s="459"/>
      <c r="AR26" s="501"/>
      <c r="AS26" s="458">
        <v>3262</v>
      </c>
      <c r="AT26" s="459"/>
      <c r="AU26" s="459"/>
      <c r="AV26" s="459"/>
      <c r="AW26" s="459"/>
      <c r="AX26" s="460"/>
      <c r="AY26" s="410" t="s">
        <v>169</v>
      </c>
      <c r="AZ26" s="411"/>
      <c r="BA26" s="411"/>
      <c r="BB26" s="411"/>
      <c r="BC26" s="411"/>
      <c r="BD26" s="411"/>
      <c r="BE26" s="411"/>
      <c r="BF26" s="411"/>
      <c r="BG26" s="411"/>
      <c r="BH26" s="411"/>
      <c r="BI26" s="411"/>
      <c r="BJ26" s="411"/>
      <c r="BK26" s="411"/>
      <c r="BL26" s="411"/>
      <c r="BM26" s="412"/>
      <c r="BN26" s="407" t="s">
        <v>122</v>
      </c>
      <c r="BO26" s="408"/>
      <c r="BP26" s="408"/>
      <c r="BQ26" s="408"/>
      <c r="BR26" s="408"/>
      <c r="BS26" s="408"/>
      <c r="BT26" s="408"/>
      <c r="BU26" s="409"/>
      <c r="BV26" s="407" t="s">
        <v>122</v>
      </c>
      <c r="BW26" s="408"/>
      <c r="BX26" s="408"/>
      <c r="BY26" s="408"/>
      <c r="BZ26" s="408"/>
      <c r="CA26" s="408"/>
      <c r="CB26" s="408"/>
      <c r="CC26" s="409"/>
      <c r="CD26" s="194"/>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c r="A27" s="181"/>
      <c r="B27" s="578"/>
      <c r="C27" s="554"/>
      <c r="D27" s="555"/>
      <c r="E27" s="457" t="s">
        <v>170</v>
      </c>
      <c r="F27" s="437"/>
      <c r="G27" s="437"/>
      <c r="H27" s="437"/>
      <c r="I27" s="437"/>
      <c r="J27" s="437"/>
      <c r="K27" s="438"/>
      <c r="L27" s="458">
        <v>1</v>
      </c>
      <c r="M27" s="459"/>
      <c r="N27" s="459"/>
      <c r="O27" s="459"/>
      <c r="P27" s="501"/>
      <c r="Q27" s="458">
        <v>7330</v>
      </c>
      <c r="R27" s="459"/>
      <c r="S27" s="459"/>
      <c r="T27" s="459"/>
      <c r="U27" s="459"/>
      <c r="V27" s="501"/>
      <c r="W27" s="553"/>
      <c r="X27" s="554"/>
      <c r="Y27" s="555"/>
      <c r="Z27" s="457" t="s">
        <v>171</v>
      </c>
      <c r="AA27" s="437"/>
      <c r="AB27" s="437"/>
      <c r="AC27" s="437"/>
      <c r="AD27" s="437"/>
      <c r="AE27" s="437"/>
      <c r="AF27" s="437"/>
      <c r="AG27" s="438"/>
      <c r="AH27" s="458">
        <v>164</v>
      </c>
      <c r="AI27" s="459"/>
      <c r="AJ27" s="459"/>
      <c r="AK27" s="459"/>
      <c r="AL27" s="501"/>
      <c r="AM27" s="458">
        <v>539052</v>
      </c>
      <c r="AN27" s="459"/>
      <c r="AO27" s="459"/>
      <c r="AP27" s="459"/>
      <c r="AQ27" s="459"/>
      <c r="AR27" s="501"/>
      <c r="AS27" s="458">
        <v>3287</v>
      </c>
      <c r="AT27" s="459"/>
      <c r="AU27" s="459"/>
      <c r="AV27" s="459"/>
      <c r="AW27" s="459"/>
      <c r="AX27" s="460"/>
      <c r="AY27" s="502" t="s">
        <v>172</v>
      </c>
      <c r="AZ27" s="503"/>
      <c r="BA27" s="503"/>
      <c r="BB27" s="503"/>
      <c r="BC27" s="503"/>
      <c r="BD27" s="503"/>
      <c r="BE27" s="503"/>
      <c r="BF27" s="503"/>
      <c r="BG27" s="503"/>
      <c r="BH27" s="503"/>
      <c r="BI27" s="503"/>
      <c r="BJ27" s="503"/>
      <c r="BK27" s="503"/>
      <c r="BL27" s="503"/>
      <c r="BM27" s="504"/>
      <c r="BN27" s="526" t="s">
        <v>122</v>
      </c>
      <c r="BO27" s="527"/>
      <c r="BP27" s="527"/>
      <c r="BQ27" s="527"/>
      <c r="BR27" s="527"/>
      <c r="BS27" s="527"/>
      <c r="BT27" s="527"/>
      <c r="BU27" s="528"/>
      <c r="BV27" s="526" t="s">
        <v>122</v>
      </c>
      <c r="BW27" s="527"/>
      <c r="BX27" s="527"/>
      <c r="BY27" s="527"/>
      <c r="BZ27" s="527"/>
      <c r="CA27" s="527"/>
      <c r="CB27" s="527"/>
      <c r="CC27" s="528"/>
      <c r="CD27" s="196"/>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c r="A28" s="181"/>
      <c r="B28" s="578"/>
      <c r="C28" s="554"/>
      <c r="D28" s="555"/>
      <c r="E28" s="457" t="s">
        <v>173</v>
      </c>
      <c r="F28" s="437"/>
      <c r="G28" s="437"/>
      <c r="H28" s="437"/>
      <c r="I28" s="437"/>
      <c r="J28" s="437"/>
      <c r="K28" s="438"/>
      <c r="L28" s="458">
        <v>1</v>
      </c>
      <c r="M28" s="459"/>
      <c r="N28" s="459"/>
      <c r="O28" s="459"/>
      <c r="P28" s="501"/>
      <c r="Q28" s="458">
        <v>6440</v>
      </c>
      <c r="R28" s="459"/>
      <c r="S28" s="459"/>
      <c r="T28" s="459"/>
      <c r="U28" s="459"/>
      <c r="V28" s="501"/>
      <c r="W28" s="553"/>
      <c r="X28" s="554"/>
      <c r="Y28" s="555"/>
      <c r="Z28" s="457" t="s">
        <v>174</v>
      </c>
      <c r="AA28" s="437"/>
      <c r="AB28" s="437"/>
      <c r="AC28" s="437"/>
      <c r="AD28" s="437"/>
      <c r="AE28" s="437"/>
      <c r="AF28" s="437"/>
      <c r="AG28" s="438"/>
      <c r="AH28" s="458">
        <v>30</v>
      </c>
      <c r="AI28" s="459"/>
      <c r="AJ28" s="459"/>
      <c r="AK28" s="459"/>
      <c r="AL28" s="501"/>
      <c r="AM28" s="458">
        <v>82590</v>
      </c>
      <c r="AN28" s="459"/>
      <c r="AO28" s="459"/>
      <c r="AP28" s="459"/>
      <c r="AQ28" s="459"/>
      <c r="AR28" s="501"/>
      <c r="AS28" s="458">
        <v>2753</v>
      </c>
      <c r="AT28" s="459"/>
      <c r="AU28" s="459"/>
      <c r="AV28" s="459"/>
      <c r="AW28" s="459"/>
      <c r="AX28" s="460"/>
      <c r="AY28" s="561" t="s">
        <v>175</v>
      </c>
      <c r="AZ28" s="562"/>
      <c r="BA28" s="562"/>
      <c r="BB28" s="563"/>
      <c r="BC28" s="367" t="s">
        <v>46</v>
      </c>
      <c r="BD28" s="368"/>
      <c r="BE28" s="368"/>
      <c r="BF28" s="368"/>
      <c r="BG28" s="368"/>
      <c r="BH28" s="368"/>
      <c r="BI28" s="368"/>
      <c r="BJ28" s="368"/>
      <c r="BK28" s="368"/>
      <c r="BL28" s="368"/>
      <c r="BM28" s="369"/>
      <c r="BN28" s="370">
        <v>5040749</v>
      </c>
      <c r="BO28" s="371"/>
      <c r="BP28" s="371"/>
      <c r="BQ28" s="371"/>
      <c r="BR28" s="371"/>
      <c r="BS28" s="371"/>
      <c r="BT28" s="371"/>
      <c r="BU28" s="372"/>
      <c r="BV28" s="370">
        <v>2840655</v>
      </c>
      <c r="BW28" s="371"/>
      <c r="BX28" s="371"/>
      <c r="BY28" s="371"/>
      <c r="BZ28" s="371"/>
      <c r="CA28" s="371"/>
      <c r="CB28" s="371"/>
      <c r="CC28" s="372"/>
      <c r="CD28" s="194"/>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c r="A29" s="181"/>
      <c r="B29" s="578"/>
      <c r="C29" s="554"/>
      <c r="D29" s="555"/>
      <c r="E29" s="457" t="s">
        <v>176</v>
      </c>
      <c r="F29" s="437"/>
      <c r="G29" s="437"/>
      <c r="H29" s="437"/>
      <c r="I29" s="437"/>
      <c r="J29" s="437"/>
      <c r="K29" s="438"/>
      <c r="L29" s="458">
        <v>37</v>
      </c>
      <c r="M29" s="459"/>
      <c r="N29" s="459"/>
      <c r="O29" s="459"/>
      <c r="P29" s="501"/>
      <c r="Q29" s="458">
        <v>5960</v>
      </c>
      <c r="R29" s="459"/>
      <c r="S29" s="459"/>
      <c r="T29" s="459"/>
      <c r="U29" s="459"/>
      <c r="V29" s="501"/>
      <c r="W29" s="556"/>
      <c r="X29" s="557"/>
      <c r="Y29" s="558"/>
      <c r="Z29" s="457" t="s">
        <v>177</v>
      </c>
      <c r="AA29" s="437"/>
      <c r="AB29" s="437"/>
      <c r="AC29" s="437"/>
      <c r="AD29" s="437"/>
      <c r="AE29" s="437"/>
      <c r="AF29" s="437"/>
      <c r="AG29" s="438"/>
      <c r="AH29" s="458">
        <v>2455</v>
      </c>
      <c r="AI29" s="459"/>
      <c r="AJ29" s="459"/>
      <c r="AK29" s="459"/>
      <c r="AL29" s="501"/>
      <c r="AM29" s="458">
        <v>7581000</v>
      </c>
      <c r="AN29" s="459"/>
      <c r="AO29" s="459"/>
      <c r="AP29" s="459"/>
      <c r="AQ29" s="459"/>
      <c r="AR29" s="501"/>
      <c r="AS29" s="458">
        <v>3088</v>
      </c>
      <c r="AT29" s="459"/>
      <c r="AU29" s="459"/>
      <c r="AV29" s="459"/>
      <c r="AW29" s="459"/>
      <c r="AX29" s="460"/>
      <c r="AY29" s="564"/>
      <c r="AZ29" s="565"/>
      <c r="BA29" s="565"/>
      <c r="BB29" s="566"/>
      <c r="BC29" s="441" t="s">
        <v>178</v>
      </c>
      <c r="BD29" s="442"/>
      <c r="BE29" s="442"/>
      <c r="BF29" s="442"/>
      <c r="BG29" s="442"/>
      <c r="BH29" s="442"/>
      <c r="BI29" s="442"/>
      <c r="BJ29" s="442"/>
      <c r="BK29" s="442"/>
      <c r="BL29" s="442"/>
      <c r="BM29" s="443"/>
      <c r="BN29" s="407">
        <v>1723519</v>
      </c>
      <c r="BO29" s="408"/>
      <c r="BP29" s="408"/>
      <c r="BQ29" s="408"/>
      <c r="BR29" s="408"/>
      <c r="BS29" s="408"/>
      <c r="BT29" s="408"/>
      <c r="BU29" s="409"/>
      <c r="BV29" s="407">
        <v>1702884</v>
      </c>
      <c r="BW29" s="408"/>
      <c r="BX29" s="408"/>
      <c r="BY29" s="408"/>
      <c r="BZ29" s="408"/>
      <c r="CA29" s="408"/>
      <c r="CB29" s="408"/>
      <c r="CC29" s="409"/>
      <c r="CD29" s="196"/>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c r="A30" s="181"/>
      <c r="B30" s="579"/>
      <c r="C30" s="580"/>
      <c r="D30" s="581"/>
      <c r="E30" s="461"/>
      <c r="F30" s="462"/>
      <c r="G30" s="462"/>
      <c r="H30" s="462"/>
      <c r="I30" s="462"/>
      <c r="J30" s="462"/>
      <c r="K30" s="463"/>
      <c r="L30" s="571"/>
      <c r="M30" s="572"/>
      <c r="N30" s="572"/>
      <c r="O30" s="572"/>
      <c r="P30" s="573"/>
      <c r="Q30" s="571"/>
      <c r="R30" s="572"/>
      <c r="S30" s="572"/>
      <c r="T30" s="572"/>
      <c r="U30" s="572"/>
      <c r="V30" s="573"/>
      <c r="W30" s="574" t="s">
        <v>179</v>
      </c>
      <c r="X30" s="575"/>
      <c r="Y30" s="575"/>
      <c r="Z30" s="575"/>
      <c r="AA30" s="575"/>
      <c r="AB30" s="575"/>
      <c r="AC30" s="575"/>
      <c r="AD30" s="575"/>
      <c r="AE30" s="575"/>
      <c r="AF30" s="575"/>
      <c r="AG30" s="576"/>
      <c r="AH30" s="534">
        <v>98.9</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6410642</v>
      </c>
      <c r="BO30" s="527"/>
      <c r="BP30" s="527"/>
      <c r="BQ30" s="527"/>
      <c r="BR30" s="527"/>
      <c r="BS30" s="527"/>
      <c r="BT30" s="527"/>
      <c r="BU30" s="528"/>
      <c r="BV30" s="526">
        <v>6451821</v>
      </c>
      <c r="BW30" s="527"/>
      <c r="BX30" s="527"/>
      <c r="BY30" s="527"/>
      <c r="BZ30" s="527"/>
      <c r="CA30" s="527"/>
      <c r="CB30" s="527"/>
      <c r="CC30" s="528"/>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c r="A31" s="181"/>
      <c r="B31" s="203"/>
      <c r="DI31" s="204"/>
    </row>
    <row r="32" spans="1:113" ht="13.5" customHeight="1">
      <c r="A32" s="181"/>
      <c r="B32" s="205"/>
      <c r="C32" s="570" t="s">
        <v>180</v>
      </c>
      <c r="D32" s="570"/>
      <c r="E32" s="570"/>
      <c r="F32" s="570"/>
      <c r="G32" s="570"/>
      <c r="H32" s="570"/>
      <c r="I32" s="570"/>
      <c r="J32" s="570"/>
      <c r="K32" s="570"/>
      <c r="L32" s="570"/>
      <c r="M32" s="570"/>
      <c r="N32" s="570"/>
      <c r="O32" s="570"/>
      <c r="P32" s="570"/>
      <c r="Q32" s="570"/>
      <c r="R32" s="570"/>
      <c r="S32" s="570"/>
      <c r="U32" s="411" t="s">
        <v>181</v>
      </c>
      <c r="V32" s="411"/>
      <c r="W32" s="411"/>
      <c r="X32" s="411"/>
      <c r="Y32" s="411"/>
      <c r="Z32" s="411"/>
      <c r="AA32" s="411"/>
      <c r="AB32" s="411"/>
      <c r="AC32" s="411"/>
      <c r="AD32" s="411"/>
      <c r="AE32" s="411"/>
      <c r="AF32" s="411"/>
      <c r="AG32" s="411"/>
      <c r="AH32" s="411"/>
      <c r="AI32" s="411"/>
      <c r="AJ32" s="411"/>
      <c r="AK32" s="411"/>
      <c r="AM32" s="411" t="s">
        <v>182</v>
      </c>
      <c r="AN32" s="411"/>
      <c r="AO32" s="411"/>
      <c r="AP32" s="411"/>
      <c r="AQ32" s="411"/>
      <c r="AR32" s="411"/>
      <c r="AS32" s="411"/>
      <c r="AT32" s="411"/>
      <c r="AU32" s="411"/>
      <c r="AV32" s="411"/>
      <c r="AW32" s="411"/>
      <c r="AX32" s="411"/>
      <c r="AY32" s="411"/>
      <c r="AZ32" s="411"/>
      <c r="BA32" s="411"/>
      <c r="BB32" s="411"/>
      <c r="BC32" s="411"/>
      <c r="BE32" s="411" t="s">
        <v>183</v>
      </c>
      <c r="BF32" s="411"/>
      <c r="BG32" s="411"/>
      <c r="BH32" s="411"/>
      <c r="BI32" s="411"/>
      <c r="BJ32" s="411"/>
      <c r="BK32" s="411"/>
      <c r="BL32" s="411"/>
      <c r="BM32" s="411"/>
      <c r="BN32" s="411"/>
      <c r="BO32" s="411"/>
      <c r="BP32" s="411"/>
      <c r="BQ32" s="411"/>
      <c r="BR32" s="411"/>
      <c r="BS32" s="411"/>
      <c r="BT32" s="411"/>
      <c r="BU32" s="411"/>
      <c r="BW32" s="411" t="s">
        <v>184</v>
      </c>
      <c r="BX32" s="411"/>
      <c r="BY32" s="411"/>
      <c r="BZ32" s="411"/>
      <c r="CA32" s="411"/>
      <c r="CB32" s="411"/>
      <c r="CC32" s="411"/>
      <c r="CD32" s="411"/>
      <c r="CE32" s="411"/>
      <c r="CF32" s="411"/>
      <c r="CG32" s="411"/>
      <c r="CH32" s="411"/>
      <c r="CI32" s="411"/>
      <c r="CJ32" s="411"/>
      <c r="CK32" s="411"/>
      <c r="CL32" s="411"/>
      <c r="CM32" s="411"/>
      <c r="CO32" s="411" t="s">
        <v>185</v>
      </c>
      <c r="CP32" s="411"/>
      <c r="CQ32" s="411"/>
      <c r="CR32" s="411"/>
      <c r="CS32" s="411"/>
      <c r="CT32" s="411"/>
      <c r="CU32" s="411"/>
      <c r="CV32" s="411"/>
      <c r="CW32" s="411"/>
      <c r="CX32" s="411"/>
      <c r="CY32" s="411"/>
      <c r="CZ32" s="411"/>
      <c r="DA32" s="411"/>
      <c r="DB32" s="411"/>
      <c r="DC32" s="411"/>
      <c r="DD32" s="411"/>
      <c r="DE32" s="411"/>
      <c r="DI32" s="204"/>
    </row>
    <row r="33" spans="1:113" ht="13.5" customHeight="1">
      <c r="A33" s="181"/>
      <c r="B33" s="205"/>
      <c r="C33" s="431" t="s">
        <v>186</v>
      </c>
      <c r="D33" s="431"/>
      <c r="E33" s="396" t="s">
        <v>187</v>
      </c>
      <c r="F33" s="396"/>
      <c r="G33" s="396"/>
      <c r="H33" s="396"/>
      <c r="I33" s="396"/>
      <c r="J33" s="396"/>
      <c r="K33" s="396"/>
      <c r="L33" s="396"/>
      <c r="M33" s="396"/>
      <c r="N33" s="396"/>
      <c r="O33" s="396"/>
      <c r="P33" s="396"/>
      <c r="Q33" s="396"/>
      <c r="R33" s="396"/>
      <c r="S33" s="396"/>
      <c r="T33" s="206"/>
      <c r="U33" s="431" t="s">
        <v>186</v>
      </c>
      <c r="V33" s="431"/>
      <c r="W33" s="396" t="s">
        <v>187</v>
      </c>
      <c r="X33" s="396"/>
      <c r="Y33" s="396"/>
      <c r="Z33" s="396"/>
      <c r="AA33" s="396"/>
      <c r="AB33" s="396"/>
      <c r="AC33" s="396"/>
      <c r="AD33" s="396"/>
      <c r="AE33" s="396"/>
      <c r="AF33" s="396"/>
      <c r="AG33" s="396"/>
      <c r="AH33" s="396"/>
      <c r="AI33" s="396"/>
      <c r="AJ33" s="396"/>
      <c r="AK33" s="396"/>
      <c r="AL33" s="206"/>
      <c r="AM33" s="431" t="s">
        <v>186</v>
      </c>
      <c r="AN33" s="431"/>
      <c r="AO33" s="396" t="s">
        <v>187</v>
      </c>
      <c r="AP33" s="396"/>
      <c r="AQ33" s="396"/>
      <c r="AR33" s="396"/>
      <c r="AS33" s="396"/>
      <c r="AT33" s="396"/>
      <c r="AU33" s="396"/>
      <c r="AV33" s="396"/>
      <c r="AW33" s="396"/>
      <c r="AX33" s="396"/>
      <c r="AY33" s="396"/>
      <c r="AZ33" s="396"/>
      <c r="BA33" s="396"/>
      <c r="BB33" s="396"/>
      <c r="BC33" s="396"/>
      <c r="BD33" s="207"/>
      <c r="BE33" s="396" t="s">
        <v>188</v>
      </c>
      <c r="BF33" s="396"/>
      <c r="BG33" s="396" t="s">
        <v>189</v>
      </c>
      <c r="BH33" s="396"/>
      <c r="BI33" s="396"/>
      <c r="BJ33" s="396"/>
      <c r="BK33" s="396"/>
      <c r="BL33" s="396"/>
      <c r="BM33" s="396"/>
      <c r="BN33" s="396"/>
      <c r="BO33" s="396"/>
      <c r="BP33" s="396"/>
      <c r="BQ33" s="396"/>
      <c r="BR33" s="396"/>
      <c r="BS33" s="396"/>
      <c r="BT33" s="396"/>
      <c r="BU33" s="396"/>
      <c r="BV33" s="207"/>
      <c r="BW33" s="431" t="s">
        <v>188</v>
      </c>
      <c r="BX33" s="431"/>
      <c r="BY33" s="396" t="s">
        <v>190</v>
      </c>
      <c r="BZ33" s="396"/>
      <c r="CA33" s="396"/>
      <c r="CB33" s="396"/>
      <c r="CC33" s="396"/>
      <c r="CD33" s="396"/>
      <c r="CE33" s="396"/>
      <c r="CF33" s="396"/>
      <c r="CG33" s="396"/>
      <c r="CH33" s="396"/>
      <c r="CI33" s="396"/>
      <c r="CJ33" s="396"/>
      <c r="CK33" s="396"/>
      <c r="CL33" s="396"/>
      <c r="CM33" s="396"/>
      <c r="CN33" s="206"/>
      <c r="CO33" s="431" t="s">
        <v>186</v>
      </c>
      <c r="CP33" s="431"/>
      <c r="CQ33" s="396" t="s">
        <v>191</v>
      </c>
      <c r="CR33" s="396"/>
      <c r="CS33" s="396"/>
      <c r="CT33" s="396"/>
      <c r="CU33" s="396"/>
      <c r="CV33" s="396"/>
      <c r="CW33" s="396"/>
      <c r="CX33" s="396"/>
      <c r="CY33" s="396"/>
      <c r="CZ33" s="396"/>
      <c r="DA33" s="396"/>
      <c r="DB33" s="396"/>
      <c r="DC33" s="396"/>
      <c r="DD33" s="396"/>
      <c r="DE33" s="396"/>
      <c r="DF33" s="206"/>
      <c r="DG33" s="596" t="s">
        <v>192</v>
      </c>
      <c r="DH33" s="596"/>
      <c r="DI33" s="208"/>
    </row>
    <row r="34" spans="1:113" ht="32.25" customHeight="1">
      <c r="A34" s="181"/>
      <c r="B34" s="205"/>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81"/>
      <c r="U34" s="597">
        <f>IF(W34="","",MAX(C34:D43)+1)</f>
        <v>5</v>
      </c>
      <c r="V34" s="597"/>
      <c r="W34" s="598" t="str">
        <f>IF('各会計、関係団体の財政状況及び健全化判断比率'!B28="","",'各会計、関係団体の財政状況及び健全化判断比率'!B28)</f>
        <v>国民健康保険特別会計</v>
      </c>
      <c r="X34" s="598"/>
      <c r="Y34" s="598"/>
      <c r="Z34" s="598"/>
      <c r="AA34" s="598"/>
      <c r="AB34" s="598"/>
      <c r="AC34" s="598"/>
      <c r="AD34" s="598"/>
      <c r="AE34" s="598"/>
      <c r="AF34" s="598"/>
      <c r="AG34" s="598"/>
      <c r="AH34" s="598"/>
      <c r="AI34" s="598"/>
      <c r="AJ34" s="598"/>
      <c r="AK34" s="598"/>
      <c r="AL34" s="181"/>
      <c r="AM34" s="597">
        <f>IF(AO34="","",MAX(C34:D43,U34:V43)+1)</f>
        <v>8</v>
      </c>
      <c r="AN34" s="597"/>
      <c r="AO34" s="598" t="str">
        <f>IF('各会計、関係団体の財政状況及び健全化判断比率'!B31="","",'各会計、関係団体の財政状況及び健全化判断比率'!B31)</f>
        <v>水道事業会計</v>
      </c>
      <c r="AP34" s="598"/>
      <c r="AQ34" s="598"/>
      <c r="AR34" s="598"/>
      <c r="AS34" s="598"/>
      <c r="AT34" s="598"/>
      <c r="AU34" s="598"/>
      <c r="AV34" s="598"/>
      <c r="AW34" s="598"/>
      <c r="AX34" s="598"/>
      <c r="AY34" s="598"/>
      <c r="AZ34" s="598"/>
      <c r="BA34" s="598"/>
      <c r="BB34" s="598"/>
      <c r="BC34" s="598"/>
      <c r="BD34" s="181"/>
      <c r="BE34" s="597" t="str">
        <f>IF(BG34="","",MAX(C34:D43,U34:V43,AM34:AN43)+1)</f>
        <v/>
      </c>
      <c r="BF34" s="597"/>
      <c r="BG34" s="598"/>
      <c r="BH34" s="598"/>
      <c r="BI34" s="598"/>
      <c r="BJ34" s="598"/>
      <c r="BK34" s="598"/>
      <c r="BL34" s="598"/>
      <c r="BM34" s="598"/>
      <c r="BN34" s="598"/>
      <c r="BO34" s="598"/>
      <c r="BP34" s="598"/>
      <c r="BQ34" s="598"/>
      <c r="BR34" s="598"/>
      <c r="BS34" s="598"/>
      <c r="BT34" s="598"/>
      <c r="BU34" s="598"/>
      <c r="BV34" s="181"/>
      <c r="BW34" s="597">
        <f>IF(BY34="","",MAX(C34:D43,U34:V43,AM34:AN43,BE34:BF43)+1)</f>
        <v>11</v>
      </c>
      <c r="BX34" s="597"/>
      <c r="BY34" s="598" t="str">
        <f>IF('各会計、関係団体の財政状況及び健全化判断比率'!B68="","",'各会計、関係団体の財政状況及び健全化判断比率'!B68)</f>
        <v>奈良県市町村総合事務組合</v>
      </c>
      <c r="BZ34" s="598"/>
      <c r="CA34" s="598"/>
      <c r="CB34" s="598"/>
      <c r="CC34" s="598"/>
      <c r="CD34" s="598"/>
      <c r="CE34" s="598"/>
      <c r="CF34" s="598"/>
      <c r="CG34" s="598"/>
      <c r="CH34" s="598"/>
      <c r="CI34" s="598"/>
      <c r="CJ34" s="598"/>
      <c r="CK34" s="598"/>
      <c r="CL34" s="598"/>
      <c r="CM34" s="598"/>
      <c r="CN34" s="181"/>
      <c r="CO34" s="597">
        <f>IF(CQ34="","",MAX(C34:D43,U34:V43,AM34:AN43,BE34:BF43,BW34:BX43)+1)</f>
        <v>15</v>
      </c>
      <c r="CP34" s="597"/>
      <c r="CQ34" s="598" t="str">
        <f>IF('各会計、関係団体の財政状況及び健全化判断比率'!BS7="","",'各会計、関係団体の財政状況及び健全化判断比率'!BS7)</f>
        <v>奈良市清美公社</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208"/>
    </row>
    <row r="35" spans="1:113" ht="32.25" customHeight="1">
      <c r="A35" s="181"/>
      <c r="B35" s="205"/>
      <c r="C35" s="597">
        <f>IF(E35="","",C34+1)</f>
        <v>2</v>
      </c>
      <c r="D35" s="597"/>
      <c r="E35" s="598" t="str">
        <f>IF('各会計、関係団体の財政状況及び健全化判断比率'!B8="","",'各会計、関係団体の財政状況及び健全化判断比率'!B8)</f>
        <v>住宅新築資金等貸付金特別会計</v>
      </c>
      <c r="F35" s="598"/>
      <c r="G35" s="598"/>
      <c r="H35" s="598"/>
      <c r="I35" s="598"/>
      <c r="J35" s="598"/>
      <c r="K35" s="598"/>
      <c r="L35" s="598"/>
      <c r="M35" s="598"/>
      <c r="N35" s="598"/>
      <c r="O35" s="598"/>
      <c r="P35" s="598"/>
      <c r="Q35" s="598"/>
      <c r="R35" s="598"/>
      <c r="S35" s="598"/>
      <c r="T35" s="181"/>
      <c r="U35" s="597">
        <f>IF(W35="","",U34+1)</f>
        <v>6</v>
      </c>
      <c r="V35" s="597"/>
      <c r="W35" s="598" t="str">
        <f>IF('各会計、関係団体の財政状況及び健全化判断比率'!B29="","",'各会計、関係団体の財政状況及び健全化判断比率'!B29)</f>
        <v>介護保険特別会計</v>
      </c>
      <c r="X35" s="598"/>
      <c r="Y35" s="598"/>
      <c r="Z35" s="598"/>
      <c r="AA35" s="598"/>
      <c r="AB35" s="598"/>
      <c r="AC35" s="598"/>
      <c r="AD35" s="598"/>
      <c r="AE35" s="598"/>
      <c r="AF35" s="598"/>
      <c r="AG35" s="598"/>
      <c r="AH35" s="598"/>
      <c r="AI35" s="598"/>
      <c r="AJ35" s="598"/>
      <c r="AK35" s="598"/>
      <c r="AL35" s="181"/>
      <c r="AM35" s="597">
        <f t="shared" ref="AM35:AM43" si="0">IF(AO35="","",AM34+1)</f>
        <v>9</v>
      </c>
      <c r="AN35" s="597"/>
      <c r="AO35" s="598" t="str">
        <f>IF('各会計、関係団体の財政状況及び健全化判断比率'!B32="","",'各会計、関係団体の財政状況及び健全化判断比率'!B32)</f>
        <v>下水道事業会計</v>
      </c>
      <c r="AP35" s="598"/>
      <c r="AQ35" s="598"/>
      <c r="AR35" s="598"/>
      <c r="AS35" s="598"/>
      <c r="AT35" s="598"/>
      <c r="AU35" s="598"/>
      <c r="AV35" s="598"/>
      <c r="AW35" s="598"/>
      <c r="AX35" s="598"/>
      <c r="AY35" s="598"/>
      <c r="AZ35" s="598"/>
      <c r="BA35" s="598"/>
      <c r="BB35" s="598"/>
      <c r="BC35" s="598"/>
      <c r="BD35" s="181"/>
      <c r="BE35" s="597" t="str">
        <f t="shared" ref="BE35:BE43" si="1">IF(BG35="","",BE34+1)</f>
        <v/>
      </c>
      <c r="BF35" s="597"/>
      <c r="BG35" s="598"/>
      <c r="BH35" s="598"/>
      <c r="BI35" s="598"/>
      <c r="BJ35" s="598"/>
      <c r="BK35" s="598"/>
      <c r="BL35" s="598"/>
      <c r="BM35" s="598"/>
      <c r="BN35" s="598"/>
      <c r="BO35" s="598"/>
      <c r="BP35" s="598"/>
      <c r="BQ35" s="598"/>
      <c r="BR35" s="598"/>
      <c r="BS35" s="598"/>
      <c r="BT35" s="598"/>
      <c r="BU35" s="598"/>
      <c r="BV35" s="181"/>
      <c r="BW35" s="597">
        <f t="shared" ref="BW35:BW43" si="2">IF(BY35="","",BW34+1)</f>
        <v>12</v>
      </c>
      <c r="BX35" s="597"/>
      <c r="BY35" s="598" t="str">
        <f>IF('各会計、関係団体の財政状況及び健全化判断比率'!B69="","",'各会計、関係団体の財政状況及び健全化判断比率'!B69)</f>
        <v>山辺環境衛生組合</v>
      </c>
      <c r="BZ35" s="598"/>
      <c r="CA35" s="598"/>
      <c r="CB35" s="598"/>
      <c r="CC35" s="598"/>
      <c r="CD35" s="598"/>
      <c r="CE35" s="598"/>
      <c r="CF35" s="598"/>
      <c r="CG35" s="598"/>
      <c r="CH35" s="598"/>
      <c r="CI35" s="598"/>
      <c r="CJ35" s="598"/>
      <c r="CK35" s="598"/>
      <c r="CL35" s="598"/>
      <c r="CM35" s="598"/>
      <c r="CN35" s="181"/>
      <c r="CO35" s="597">
        <f t="shared" ref="CO35:CO43" si="3">IF(CQ35="","",CO34+1)</f>
        <v>16</v>
      </c>
      <c r="CP35" s="597"/>
      <c r="CQ35" s="598" t="str">
        <f>IF('各会計、関係団体の財政状況及び健全化判断比率'!BS8="","",'各会計、関係団体の財政状況及び健全化判断比率'!BS8)</f>
        <v>奈良市市街地開発株式会社</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208"/>
    </row>
    <row r="36" spans="1:113" ht="32.25" customHeight="1">
      <c r="A36" s="181"/>
      <c r="B36" s="205"/>
      <c r="C36" s="597">
        <f>IF(E36="","",C35+1)</f>
        <v>3</v>
      </c>
      <c r="D36" s="597"/>
      <c r="E36" s="598" t="str">
        <f>IF('各会計、関係団体の財政状況及び健全化判断比率'!B9="","",'各会計、関係団体の財政状況及び健全化判断比率'!B9)</f>
        <v>土地区画整理事業特別会計</v>
      </c>
      <c r="F36" s="598"/>
      <c r="G36" s="598"/>
      <c r="H36" s="598"/>
      <c r="I36" s="598"/>
      <c r="J36" s="598"/>
      <c r="K36" s="598"/>
      <c r="L36" s="598"/>
      <c r="M36" s="598"/>
      <c r="N36" s="598"/>
      <c r="O36" s="598"/>
      <c r="P36" s="598"/>
      <c r="Q36" s="598"/>
      <c r="R36" s="598"/>
      <c r="S36" s="598"/>
      <c r="T36" s="181"/>
      <c r="U36" s="597">
        <f t="shared" ref="U36:U43" si="4">IF(W36="","",U35+1)</f>
        <v>7</v>
      </c>
      <c r="V36" s="597"/>
      <c r="W36" s="598" t="str">
        <f>IF('各会計、関係団体の財政状況及び健全化判断比率'!B30="","",'各会計、関係団体の財政状況及び健全化判断比率'!B30)</f>
        <v>後期高齢者医療特別会計</v>
      </c>
      <c r="X36" s="598"/>
      <c r="Y36" s="598"/>
      <c r="Z36" s="598"/>
      <c r="AA36" s="598"/>
      <c r="AB36" s="598"/>
      <c r="AC36" s="598"/>
      <c r="AD36" s="598"/>
      <c r="AE36" s="598"/>
      <c r="AF36" s="598"/>
      <c r="AG36" s="598"/>
      <c r="AH36" s="598"/>
      <c r="AI36" s="598"/>
      <c r="AJ36" s="598"/>
      <c r="AK36" s="598"/>
      <c r="AL36" s="181"/>
      <c r="AM36" s="597">
        <f t="shared" si="0"/>
        <v>10</v>
      </c>
      <c r="AN36" s="597"/>
      <c r="AO36" s="598" t="str">
        <f>IF('各会計、関係団体の財政状況及び健全化判断比率'!B33="","",'各会計、関係団体の財政状況及び健全化判断比率'!B33)</f>
        <v>病院事業会計</v>
      </c>
      <c r="AP36" s="598"/>
      <c r="AQ36" s="598"/>
      <c r="AR36" s="598"/>
      <c r="AS36" s="598"/>
      <c r="AT36" s="598"/>
      <c r="AU36" s="598"/>
      <c r="AV36" s="598"/>
      <c r="AW36" s="598"/>
      <c r="AX36" s="598"/>
      <c r="AY36" s="598"/>
      <c r="AZ36" s="598"/>
      <c r="BA36" s="598"/>
      <c r="BB36" s="598"/>
      <c r="BC36" s="598"/>
      <c r="BD36" s="181"/>
      <c r="BE36" s="597" t="str">
        <f t="shared" si="1"/>
        <v/>
      </c>
      <c r="BF36" s="597"/>
      <c r="BG36" s="598"/>
      <c r="BH36" s="598"/>
      <c r="BI36" s="598"/>
      <c r="BJ36" s="598"/>
      <c r="BK36" s="598"/>
      <c r="BL36" s="598"/>
      <c r="BM36" s="598"/>
      <c r="BN36" s="598"/>
      <c r="BO36" s="598"/>
      <c r="BP36" s="598"/>
      <c r="BQ36" s="598"/>
      <c r="BR36" s="598"/>
      <c r="BS36" s="598"/>
      <c r="BT36" s="598"/>
      <c r="BU36" s="598"/>
      <c r="BV36" s="181"/>
      <c r="BW36" s="597">
        <f t="shared" si="2"/>
        <v>13</v>
      </c>
      <c r="BX36" s="597"/>
      <c r="BY36" s="598" t="str">
        <f>IF('各会計、関係団体の財政状況及び健全化判断比率'!B70="","",'各会計、関係団体の財政状況及び健全化判断比率'!B70)</f>
        <v>奈良県住宅新築資金等貸付金回収管理組合</v>
      </c>
      <c r="BZ36" s="598"/>
      <c r="CA36" s="598"/>
      <c r="CB36" s="598"/>
      <c r="CC36" s="598"/>
      <c r="CD36" s="598"/>
      <c r="CE36" s="598"/>
      <c r="CF36" s="598"/>
      <c r="CG36" s="598"/>
      <c r="CH36" s="598"/>
      <c r="CI36" s="598"/>
      <c r="CJ36" s="598"/>
      <c r="CK36" s="598"/>
      <c r="CL36" s="598"/>
      <c r="CM36" s="598"/>
      <c r="CN36" s="181"/>
      <c r="CO36" s="597">
        <f t="shared" si="3"/>
        <v>17</v>
      </c>
      <c r="CP36" s="597"/>
      <c r="CQ36" s="598" t="str">
        <f>IF('各会計、関係団体の財政状況及び健全化判断比率'!BS9="","",'各会計、関係団体の財政状況及び健全化判断比率'!BS9)</f>
        <v>奈良市生涯学習財団</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208"/>
    </row>
    <row r="37" spans="1:113" ht="32.25" customHeight="1">
      <c r="A37" s="181"/>
      <c r="B37" s="205"/>
      <c r="C37" s="597">
        <f>IF(E37="","",C36+1)</f>
        <v>4</v>
      </c>
      <c r="D37" s="597"/>
      <c r="E37" s="598" t="str">
        <f>IF('各会計、関係団体の財政状況及び健全化判断比率'!B10="","",'各会計、関係団体の財政状況及び健全化判断比率'!B10)</f>
        <v>母子父子寡婦福祉資金貸付金特別会計</v>
      </c>
      <c r="F37" s="598"/>
      <c r="G37" s="598"/>
      <c r="H37" s="598"/>
      <c r="I37" s="598"/>
      <c r="J37" s="598"/>
      <c r="K37" s="598"/>
      <c r="L37" s="598"/>
      <c r="M37" s="598"/>
      <c r="N37" s="598"/>
      <c r="O37" s="598"/>
      <c r="P37" s="598"/>
      <c r="Q37" s="598"/>
      <c r="R37" s="598"/>
      <c r="S37" s="598"/>
      <c r="T37" s="181"/>
      <c r="U37" s="597" t="str">
        <f t="shared" si="4"/>
        <v/>
      </c>
      <c r="V37" s="597"/>
      <c r="W37" s="598"/>
      <c r="X37" s="598"/>
      <c r="Y37" s="598"/>
      <c r="Z37" s="598"/>
      <c r="AA37" s="598"/>
      <c r="AB37" s="598"/>
      <c r="AC37" s="598"/>
      <c r="AD37" s="598"/>
      <c r="AE37" s="598"/>
      <c r="AF37" s="598"/>
      <c r="AG37" s="598"/>
      <c r="AH37" s="598"/>
      <c r="AI37" s="598"/>
      <c r="AJ37" s="598"/>
      <c r="AK37" s="598"/>
      <c r="AL37" s="181"/>
      <c r="AM37" s="597" t="str">
        <f t="shared" si="0"/>
        <v/>
      </c>
      <c r="AN37" s="597"/>
      <c r="AO37" s="598"/>
      <c r="AP37" s="598"/>
      <c r="AQ37" s="598"/>
      <c r="AR37" s="598"/>
      <c r="AS37" s="598"/>
      <c r="AT37" s="598"/>
      <c r="AU37" s="598"/>
      <c r="AV37" s="598"/>
      <c r="AW37" s="598"/>
      <c r="AX37" s="598"/>
      <c r="AY37" s="598"/>
      <c r="AZ37" s="598"/>
      <c r="BA37" s="598"/>
      <c r="BB37" s="598"/>
      <c r="BC37" s="598"/>
      <c r="BD37" s="181"/>
      <c r="BE37" s="597" t="str">
        <f t="shared" si="1"/>
        <v/>
      </c>
      <c r="BF37" s="597"/>
      <c r="BG37" s="598"/>
      <c r="BH37" s="598"/>
      <c r="BI37" s="598"/>
      <c r="BJ37" s="598"/>
      <c r="BK37" s="598"/>
      <c r="BL37" s="598"/>
      <c r="BM37" s="598"/>
      <c r="BN37" s="598"/>
      <c r="BO37" s="598"/>
      <c r="BP37" s="598"/>
      <c r="BQ37" s="598"/>
      <c r="BR37" s="598"/>
      <c r="BS37" s="598"/>
      <c r="BT37" s="598"/>
      <c r="BU37" s="598"/>
      <c r="BV37" s="181"/>
      <c r="BW37" s="597">
        <f t="shared" si="2"/>
        <v>14</v>
      </c>
      <c r="BX37" s="597"/>
      <c r="BY37" s="598" t="str">
        <f>IF('各会計、関係団体の財政状況及び健全化判断比率'!B71="","",'各会計、関係団体の財政状況及び健全化判断比率'!B71)</f>
        <v>奈良県後期高齢者医療広域連合</v>
      </c>
      <c r="BZ37" s="598"/>
      <c r="CA37" s="598"/>
      <c r="CB37" s="598"/>
      <c r="CC37" s="598"/>
      <c r="CD37" s="598"/>
      <c r="CE37" s="598"/>
      <c r="CF37" s="598"/>
      <c r="CG37" s="598"/>
      <c r="CH37" s="598"/>
      <c r="CI37" s="598"/>
      <c r="CJ37" s="598"/>
      <c r="CK37" s="598"/>
      <c r="CL37" s="598"/>
      <c r="CM37" s="598"/>
      <c r="CN37" s="181"/>
      <c r="CO37" s="597">
        <f t="shared" si="3"/>
        <v>18</v>
      </c>
      <c r="CP37" s="597"/>
      <c r="CQ37" s="598" t="str">
        <f>IF('各会計、関係団体の財政状況及び健全化判断比率'!BS10="","",'各会計、関係団体の財政状況及び健全化判断比率'!BS10)</f>
        <v>奈良市総合財団</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208"/>
    </row>
    <row r="38" spans="1:113" ht="32.25" customHeight="1">
      <c r="A38" s="181"/>
      <c r="B38" s="205"/>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81"/>
      <c r="U38" s="597" t="str">
        <f t="shared" si="4"/>
        <v/>
      </c>
      <c r="V38" s="597"/>
      <c r="W38" s="598"/>
      <c r="X38" s="598"/>
      <c r="Y38" s="598"/>
      <c r="Z38" s="598"/>
      <c r="AA38" s="598"/>
      <c r="AB38" s="598"/>
      <c r="AC38" s="598"/>
      <c r="AD38" s="598"/>
      <c r="AE38" s="598"/>
      <c r="AF38" s="598"/>
      <c r="AG38" s="598"/>
      <c r="AH38" s="598"/>
      <c r="AI38" s="598"/>
      <c r="AJ38" s="598"/>
      <c r="AK38" s="598"/>
      <c r="AL38" s="181"/>
      <c r="AM38" s="597" t="str">
        <f t="shared" si="0"/>
        <v/>
      </c>
      <c r="AN38" s="597"/>
      <c r="AO38" s="598"/>
      <c r="AP38" s="598"/>
      <c r="AQ38" s="598"/>
      <c r="AR38" s="598"/>
      <c r="AS38" s="598"/>
      <c r="AT38" s="598"/>
      <c r="AU38" s="598"/>
      <c r="AV38" s="598"/>
      <c r="AW38" s="598"/>
      <c r="AX38" s="598"/>
      <c r="AY38" s="598"/>
      <c r="AZ38" s="598"/>
      <c r="BA38" s="598"/>
      <c r="BB38" s="598"/>
      <c r="BC38" s="598"/>
      <c r="BD38" s="181"/>
      <c r="BE38" s="597" t="str">
        <f t="shared" si="1"/>
        <v/>
      </c>
      <c r="BF38" s="597"/>
      <c r="BG38" s="598"/>
      <c r="BH38" s="598"/>
      <c r="BI38" s="598"/>
      <c r="BJ38" s="598"/>
      <c r="BK38" s="598"/>
      <c r="BL38" s="598"/>
      <c r="BM38" s="598"/>
      <c r="BN38" s="598"/>
      <c r="BO38" s="598"/>
      <c r="BP38" s="598"/>
      <c r="BQ38" s="598"/>
      <c r="BR38" s="598"/>
      <c r="BS38" s="598"/>
      <c r="BT38" s="598"/>
      <c r="BU38" s="598"/>
      <c r="BV38" s="181"/>
      <c r="BW38" s="597" t="str">
        <f t="shared" si="2"/>
        <v/>
      </c>
      <c r="BX38" s="597"/>
      <c r="BY38" s="598" t="str">
        <f>IF('各会計、関係団体の財政状況及び健全化判断比率'!B72="","",'各会計、関係団体の財政状況及び健全化判断比率'!B72)</f>
        <v/>
      </c>
      <c r="BZ38" s="598"/>
      <c r="CA38" s="598"/>
      <c r="CB38" s="598"/>
      <c r="CC38" s="598"/>
      <c r="CD38" s="598"/>
      <c r="CE38" s="598"/>
      <c r="CF38" s="598"/>
      <c r="CG38" s="598"/>
      <c r="CH38" s="598"/>
      <c r="CI38" s="598"/>
      <c r="CJ38" s="598"/>
      <c r="CK38" s="598"/>
      <c r="CL38" s="598"/>
      <c r="CM38" s="598"/>
      <c r="CN38" s="181"/>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208"/>
    </row>
    <row r="39" spans="1:113" ht="32.25" customHeight="1">
      <c r="A39" s="181"/>
      <c r="B39" s="205"/>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81"/>
      <c r="U39" s="597" t="str">
        <f t="shared" si="4"/>
        <v/>
      </c>
      <c r="V39" s="597"/>
      <c r="W39" s="598"/>
      <c r="X39" s="598"/>
      <c r="Y39" s="598"/>
      <c r="Z39" s="598"/>
      <c r="AA39" s="598"/>
      <c r="AB39" s="598"/>
      <c r="AC39" s="598"/>
      <c r="AD39" s="598"/>
      <c r="AE39" s="598"/>
      <c r="AF39" s="598"/>
      <c r="AG39" s="598"/>
      <c r="AH39" s="598"/>
      <c r="AI39" s="598"/>
      <c r="AJ39" s="598"/>
      <c r="AK39" s="598"/>
      <c r="AL39" s="181"/>
      <c r="AM39" s="597" t="str">
        <f t="shared" si="0"/>
        <v/>
      </c>
      <c r="AN39" s="597"/>
      <c r="AO39" s="598"/>
      <c r="AP39" s="598"/>
      <c r="AQ39" s="598"/>
      <c r="AR39" s="598"/>
      <c r="AS39" s="598"/>
      <c r="AT39" s="598"/>
      <c r="AU39" s="598"/>
      <c r="AV39" s="598"/>
      <c r="AW39" s="598"/>
      <c r="AX39" s="598"/>
      <c r="AY39" s="598"/>
      <c r="AZ39" s="598"/>
      <c r="BA39" s="598"/>
      <c r="BB39" s="598"/>
      <c r="BC39" s="598"/>
      <c r="BD39" s="181"/>
      <c r="BE39" s="597" t="str">
        <f t="shared" si="1"/>
        <v/>
      </c>
      <c r="BF39" s="597"/>
      <c r="BG39" s="598"/>
      <c r="BH39" s="598"/>
      <c r="BI39" s="598"/>
      <c r="BJ39" s="598"/>
      <c r="BK39" s="598"/>
      <c r="BL39" s="598"/>
      <c r="BM39" s="598"/>
      <c r="BN39" s="598"/>
      <c r="BO39" s="598"/>
      <c r="BP39" s="598"/>
      <c r="BQ39" s="598"/>
      <c r="BR39" s="598"/>
      <c r="BS39" s="598"/>
      <c r="BT39" s="598"/>
      <c r="BU39" s="598"/>
      <c r="BV39" s="181"/>
      <c r="BW39" s="597" t="str">
        <f t="shared" si="2"/>
        <v/>
      </c>
      <c r="BX39" s="597"/>
      <c r="BY39" s="598" t="str">
        <f>IF('各会計、関係団体の財政状況及び健全化判断比率'!B73="","",'各会計、関係団体の財政状況及び健全化判断比率'!B73)</f>
        <v/>
      </c>
      <c r="BZ39" s="598"/>
      <c r="CA39" s="598"/>
      <c r="CB39" s="598"/>
      <c r="CC39" s="598"/>
      <c r="CD39" s="598"/>
      <c r="CE39" s="598"/>
      <c r="CF39" s="598"/>
      <c r="CG39" s="598"/>
      <c r="CH39" s="598"/>
      <c r="CI39" s="598"/>
      <c r="CJ39" s="598"/>
      <c r="CK39" s="598"/>
      <c r="CL39" s="598"/>
      <c r="CM39" s="598"/>
      <c r="CN39" s="181"/>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208"/>
    </row>
    <row r="40" spans="1:113" ht="32.25" customHeight="1">
      <c r="A40" s="181"/>
      <c r="B40" s="205"/>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81"/>
      <c r="U40" s="597" t="str">
        <f t="shared" si="4"/>
        <v/>
      </c>
      <c r="V40" s="597"/>
      <c r="W40" s="598"/>
      <c r="X40" s="598"/>
      <c r="Y40" s="598"/>
      <c r="Z40" s="598"/>
      <c r="AA40" s="598"/>
      <c r="AB40" s="598"/>
      <c r="AC40" s="598"/>
      <c r="AD40" s="598"/>
      <c r="AE40" s="598"/>
      <c r="AF40" s="598"/>
      <c r="AG40" s="598"/>
      <c r="AH40" s="598"/>
      <c r="AI40" s="598"/>
      <c r="AJ40" s="598"/>
      <c r="AK40" s="598"/>
      <c r="AL40" s="181"/>
      <c r="AM40" s="597" t="str">
        <f t="shared" si="0"/>
        <v/>
      </c>
      <c r="AN40" s="597"/>
      <c r="AO40" s="598"/>
      <c r="AP40" s="598"/>
      <c r="AQ40" s="598"/>
      <c r="AR40" s="598"/>
      <c r="AS40" s="598"/>
      <c r="AT40" s="598"/>
      <c r="AU40" s="598"/>
      <c r="AV40" s="598"/>
      <c r="AW40" s="598"/>
      <c r="AX40" s="598"/>
      <c r="AY40" s="598"/>
      <c r="AZ40" s="598"/>
      <c r="BA40" s="598"/>
      <c r="BB40" s="598"/>
      <c r="BC40" s="598"/>
      <c r="BD40" s="181"/>
      <c r="BE40" s="597" t="str">
        <f t="shared" si="1"/>
        <v/>
      </c>
      <c r="BF40" s="597"/>
      <c r="BG40" s="598"/>
      <c r="BH40" s="598"/>
      <c r="BI40" s="598"/>
      <c r="BJ40" s="598"/>
      <c r="BK40" s="598"/>
      <c r="BL40" s="598"/>
      <c r="BM40" s="598"/>
      <c r="BN40" s="598"/>
      <c r="BO40" s="598"/>
      <c r="BP40" s="598"/>
      <c r="BQ40" s="598"/>
      <c r="BR40" s="598"/>
      <c r="BS40" s="598"/>
      <c r="BT40" s="598"/>
      <c r="BU40" s="598"/>
      <c r="BV40" s="181"/>
      <c r="BW40" s="597" t="str">
        <f t="shared" si="2"/>
        <v/>
      </c>
      <c r="BX40" s="597"/>
      <c r="BY40" s="598" t="str">
        <f>IF('各会計、関係団体の財政状況及び健全化判断比率'!B74="","",'各会計、関係団体の財政状況及び健全化判断比率'!B74)</f>
        <v/>
      </c>
      <c r="BZ40" s="598"/>
      <c r="CA40" s="598"/>
      <c r="CB40" s="598"/>
      <c r="CC40" s="598"/>
      <c r="CD40" s="598"/>
      <c r="CE40" s="598"/>
      <c r="CF40" s="598"/>
      <c r="CG40" s="598"/>
      <c r="CH40" s="598"/>
      <c r="CI40" s="598"/>
      <c r="CJ40" s="598"/>
      <c r="CK40" s="598"/>
      <c r="CL40" s="598"/>
      <c r="CM40" s="598"/>
      <c r="CN40" s="181"/>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208"/>
    </row>
    <row r="41" spans="1:113" ht="32.25" customHeight="1">
      <c r="A41" s="181"/>
      <c r="B41" s="205"/>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81"/>
      <c r="U41" s="597" t="str">
        <f t="shared" si="4"/>
        <v/>
      </c>
      <c r="V41" s="597"/>
      <c r="W41" s="598"/>
      <c r="X41" s="598"/>
      <c r="Y41" s="598"/>
      <c r="Z41" s="598"/>
      <c r="AA41" s="598"/>
      <c r="AB41" s="598"/>
      <c r="AC41" s="598"/>
      <c r="AD41" s="598"/>
      <c r="AE41" s="598"/>
      <c r="AF41" s="598"/>
      <c r="AG41" s="598"/>
      <c r="AH41" s="598"/>
      <c r="AI41" s="598"/>
      <c r="AJ41" s="598"/>
      <c r="AK41" s="598"/>
      <c r="AL41" s="181"/>
      <c r="AM41" s="597" t="str">
        <f t="shared" si="0"/>
        <v/>
      </c>
      <c r="AN41" s="597"/>
      <c r="AO41" s="598"/>
      <c r="AP41" s="598"/>
      <c r="AQ41" s="598"/>
      <c r="AR41" s="598"/>
      <c r="AS41" s="598"/>
      <c r="AT41" s="598"/>
      <c r="AU41" s="598"/>
      <c r="AV41" s="598"/>
      <c r="AW41" s="598"/>
      <c r="AX41" s="598"/>
      <c r="AY41" s="598"/>
      <c r="AZ41" s="598"/>
      <c r="BA41" s="598"/>
      <c r="BB41" s="598"/>
      <c r="BC41" s="598"/>
      <c r="BD41" s="181"/>
      <c r="BE41" s="597" t="str">
        <f t="shared" si="1"/>
        <v/>
      </c>
      <c r="BF41" s="597"/>
      <c r="BG41" s="598"/>
      <c r="BH41" s="598"/>
      <c r="BI41" s="598"/>
      <c r="BJ41" s="598"/>
      <c r="BK41" s="598"/>
      <c r="BL41" s="598"/>
      <c r="BM41" s="598"/>
      <c r="BN41" s="598"/>
      <c r="BO41" s="598"/>
      <c r="BP41" s="598"/>
      <c r="BQ41" s="598"/>
      <c r="BR41" s="598"/>
      <c r="BS41" s="598"/>
      <c r="BT41" s="598"/>
      <c r="BU41" s="598"/>
      <c r="BV41" s="181"/>
      <c r="BW41" s="597" t="str">
        <f t="shared" si="2"/>
        <v/>
      </c>
      <c r="BX41" s="597"/>
      <c r="BY41" s="598" t="str">
        <f>IF('各会計、関係団体の財政状況及び健全化判断比率'!B75="","",'各会計、関係団体の財政状況及び健全化判断比率'!B75)</f>
        <v/>
      </c>
      <c r="BZ41" s="598"/>
      <c r="CA41" s="598"/>
      <c r="CB41" s="598"/>
      <c r="CC41" s="598"/>
      <c r="CD41" s="598"/>
      <c r="CE41" s="598"/>
      <c r="CF41" s="598"/>
      <c r="CG41" s="598"/>
      <c r="CH41" s="598"/>
      <c r="CI41" s="598"/>
      <c r="CJ41" s="598"/>
      <c r="CK41" s="598"/>
      <c r="CL41" s="598"/>
      <c r="CM41" s="598"/>
      <c r="CN41" s="181"/>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208"/>
    </row>
    <row r="42" spans="1:113" ht="32.25" customHeight="1">
      <c r="B42" s="205"/>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81"/>
      <c r="U42" s="597" t="str">
        <f t="shared" si="4"/>
        <v/>
      </c>
      <c r="V42" s="597"/>
      <c r="W42" s="598"/>
      <c r="X42" s="598"/>
      <c r="Y42" s="598"/>
      <c r="Z42" s="598"/>
      <c r="AA42" s="598"/>
      <c r="AB42" s="598"/>
      <c r="AC42" s="598"/>
      <c r="AD42" s="598"/>
      <c r="AE42" s="598"/>
      <c r="AF42" s="598"/>
      <c r="AG42" s="598"/>
      <c r="AH42" s="598"/>
      <c r="AI42" s="598"/>
      <c r="AJ42" s="598"/>
      <c r="AK42" s="598"/>
      <c r="AL42" s="181"/>
      <c r="AM42" s="597" t="str">
        <f t="shared" si="0"/>
        <v/>
      </c>
      <c r="AN42" s="597"/>
      <c r="AO42" s="598"/>
      <c r="AP42" s="598"/>
      <c r="AQ42" s="598"/>
      <c r="AR42" s="598"/>
      <c r="AS42" s="598"/>
      <c r="AT42" s="598"/>
      <c r="AU42" s="598"/>
      <c r="AV42" s="598"/>
      <c r="AW42" s="598"/>
      <c r="AX42" s="598"/>
      <c r="AY42" s="598"/>
      <c r="AZ42" s="598"/>
      <c r="BA42" s="598"/>
      <c r="BB42" s="598"/>
      <c r="BC42" s="598"/>
      <c r="BD42" s="181"/>
      <c r="BE42" s="597" t="str">
        <f t="shared" si="1"/>
        <v/>
      </c>
      <c r="BF42" s="597"/>
      <c r="BG42" s="598"/>
      <c r="BH42" s="598"/>
      <c r="BI42" s="598"/>
      <c r="BJ42" s="598"/>
      <c r="BK42" s="598"/>
      <c r="BL42" s="598"/>
      <c r="BM42" s="598"/>
      <c r="BN42" s="598"/>
      <c r="BO42" s="598"/>
      <c r="BP42" s="598"/>
      <c r="BQ42" s="598"/>
      <c r="BR42" s="598"/>
      <c r="BS42" s="598"/>
      <c r="BT42" s="598"/>
      <c r="BU42" s="598"/>
      <c r="BV42" s="181"/>
      <c r="BW42" s="597" t="str">
        <f t="shared" si="2"/>
        <v/>
      </c>
      <c r="BX42" s="597"/>
      <c r="BY42" s="598" t="str">
        <f>IF('各会計、関係団体の財政状況及び健全化判断比率'!B76="","",'各会計、関係団体の財政状況及び健全化判断比率'!B76)</f>
        <v/>
      </c>
      <c r="BZ42" s="598"/>
      <c r="CA42" s="598"/>
      <c r="CB42" s="598"/>
      <c r="CC42" s="598"/>
      <c r="CD42" s="598"/>
      <c r="CE42" s="598"/>
      <c r="CF42" s="598"/>
      <c r="CG42" s="598"/>
      <c r="CH42" s="598"/>
      <c r="CI42" s="598"/>
      <c r="CJ42" s="598"/>
      <c r="CK42" s="598"/>
      <c r="CL42" s="598"/>
      <c r="CM42" s="598"/>
      <c r="CN42" s="181"/>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208"/>
    </row>
    <row r="43" spans="1:113" ht="32.25" customHeight="1">
      <c r="B43" s="205"/>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81"/>
      <c r="U43" s="597" t="str">
        <f t="shared" si="4"/>
        <v/>
      </c>
      <c r="V43" s="597"/>
      <c r="W43" s="598"/>
      <c r="X43" s="598"/>
      <c r="Y43" s="598"/>
      <c r="Z43" s="598"/>
      <c r="AA43" s="598"/>
      <c r="AB43" s="598"/>
      <c r="AC43" s="598"/>
      <c r="AD43" s="598"/>
      <c r="AE43" s="598"/>
      <c r="AF43" s="598"/>
      <c r="AG43" s="598"/>
      <c r="AH43" s="598"/>
      <c r="AI43" s="598"/>
      <c r="AJ43" s="598"/>
      <c r="AK43" s="598"/>
      <c r="AL43" s="181"/>
      <c r="AM43" s="597" t="str">
        <f t="shared" si="0"/>
        <v/>
      </c>
      <c r="AN43" s="597"/>
      <c r="AO43" s="598"/>
      <c r="AP43" s="598"/>
      <c r="AQ43" s="598"/>
      <c r="AR43" s="598"/>
      <c r="AS43" s="598"/>
      <c r="AT43" s="598"/>
      <c r="AU43" s="598"/>
      <c r="AV43" s="598"/>
      <c r="AW43" s="598"/>
      <c r="AX43" s="598"/>
      <c r="AY43" s="598"/>
      <c r="AZ43" s="598"/>
      <c r="BA43" s="598"/>
      <c r="BB43" s="598"/>
      <c r="BC43" s="598"/>
      <c r="BD43" s="181"/>
      <c r="BE43" s="597" t="str">
        <f t="shared" si="1"/>
        <v/>
      </c>
      <c r="BF43" s="597"/>
      <c r="BG43" s="598"/>
      <c r="BH43" s="598"/>
      <c r="BI43" s="598"/>
      <c r="BJ43" s="598"/>
      <c r="BK43" s="598"/>
      <c r="BL43" s="598"/>
      <c r="BM43" s="598"/>
      <c r="BN43" s="598"/>
      <c r="BO43" s="598"/>
      <c r="BP43" s="598"/>
      <c r="BQ43" s="598"/>
      <c r="BR43" s="598"/>
      <c r="BS43" s="598"/>
      <c r="BT43" s="598"/>
      <c r="BU43" s="598"/>
      <c r="BV43" s="181"/>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81"/>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208"/>
    </row>
    <row r="44" spans="1:113" ht="13.5" customHeight="1" thickBot="1">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row r="46" spans="1:113">
      <c r="B46" s="180" t="s">
        <v>193</v>
      </c>
      <c r="E46" s="600" t="s">
        <v>194</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c r="E47" s="600" t="s">
        <v>195</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c r="E48" s="600" t="s">
        <v>196</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c r="E49" s="601" t="s">
        <v>197</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c r="E50" s="600" t="s">
        <v>198</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c r="E51" s="600" t="s">
        <v>199</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c r="E52" s="600" t="s">
        <v>200</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c r="E53" s="600" t="s">
        <v>201</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row r="55" spans="5:113"/>
    <row r="56" spans="5:113"/>
  </sheetData>
  <sheetProtection algorithmName="SHA-512" hashValue="pxCzeZ/Lc1bharYuuMjVRkiDH+WSUkZ4CRrqsmra8a3OuJzRm2UXgQ+5RIhWxxXxayGm6sZsNMtFB3LuazyRaQ==" saltValue="+HpBqZBAWpouNrelYNpHi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3.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0</v>
      </c>
      <c r="K32" s="22"/>
      <c r="L32" s="22"/>
      <c r="M32" s="22"/>
      <c r="N32" s="22"/>
      <c r="O32" s="22"/>
      <c r="P32" s="22"/>
    </row>
    <row r="33" spans="1:16" ht="39" customHeight="1" thickBot="1">
      <c r="A33" s="22"/>
      <c r="B33" s="25" t="s">
        <v>6</v>
      </c>
      <c r="C33" s="26"/>
      <c r="D33" s="26"/>
      <c r="E33" s="27" t="s">
        <v>2</v>
      </c>
      <c r="F33" s="28" t="s">
        <v>528</v>
      </c>
      <c r="G33" s="29" t="s">
        <v>529</v>
      </c>
      <c r="H33" s="29" t="s">
        <v>530</v>
      </c>
      <c r="I33" s="29" t="s">
        <v>531</v>
      </c>
      <c r="J33" s="30" t="s">
        <v>532</v>
      </c>
      <c r="K33" s="22"/>
      <c r="L33" s="22"/>
      <c r="M33" s="22"/>
      <c r="N33" s="22"/>
      <c r="O33" s="22"/>
      <c r="P33" s="22"/>
    </row>
    <row r="34" spans="1:16" ht="39" customHeight="1">
      <c r="A34" s="22"/>
      <c r="B34" s="31"/>
      <c r="C34" s="1151" t="s">
        <v>535</v>
      </c>
      <c r="D34" s="1151"/>
      <c r="E34" s="1152"/>
      <c r="F34" s="32">
        <v>7.76</v>
      </c>
      <c r="G34" s="33">
        <v>8.0299999999999994</v>
      </c>
      <c r="H34" s="33">
        <v>8.33</v>
      </c>
      <c r="I34" s="33">
        <v>9.64</v>
      </c>
      <c r="J34" s="34">
        <v>10.18</v>
      </c>
      <c r="K34" s="22"/>
      <c r="L34" s="22"/>
      <c r="M34" s="22"/>
      <c r="N34" s="22"/>
      <c r="O34" s="22"/>
      <c r="P34" s="22"/>
    </row>
    <row r="35" spans="1:16" ht="39" customHeight="1">
      <c r="A35" s="22"/>
      <c r="B35" s="35"/>
      <c r="C35" s="1145" t="s">
        <v>536</v>
      </c>
      <c r="D35" s="1146"/>
      <c r="E35" s="1147"/>
      <c r="F35" s="36">
        <v>1.49</v>
      </c>
      <c r="G35" s="37">
        <v>3.6</v>
      </c>
      <c r="H35" s="37">
        <v>6.68</v>
      </c>
      <c r="I35" s="37">
        <v>4.79</v>
      </c>
      <c r="J35" s="38">
        <v>4.5599999999999996</v>
      </c>
      <c r="K35" s="22"/>
      <c r="L35" s="22"/>
      <c r="M35" s="22"/>
      <c r="N35" s="22"/>
      <c r="O35" s="22"/>
      <c r="P35" s="22"/>
    </row>
    <row r="36" spans="1:16" ht="39" customHeight="1">
      <c r="A36" s="22"/>
      <c r="B36" s="35"/>
      <c r="C36" s="1145" t="s">
        <v>537</v>
      </c>
      <c r="D36" s="1146"/>
      <c r="E36" s="1147"/>
      <c r="F36" s="36">
        <v>1.64</v>
      </c>
      <c r="G36" s="37">
        <v>2.21</v>
      </c>
      <c r="H36" s="37">
        <v>2.1800000000000002</v>
      </c>
      <c r="I36" s="37">
        <v>2.37</v>
      </c>
      <c r="J36" s="38">
        <v>2.2599999999999998</v>
      </c>
      <c r="K36" s="22"/>
      <c r="L36" s="22"/>
      <c r="M36" s="22"/>
      <c r="N36" s="22"/>
      <c r="O36" s="22"/>
      <c r="P36" s="22"/>
    </row>
    <row r="37" spans="1:16" ht="39" customHeight="1">
      <c r="A37" s="22"/>
      <c r="B37" s="35"/>
      <c r="C37" s="1145" t="s">
        <v>538</v>
      </c>
      <c r="D37" s="1146"/>
      <c r="E37" s="1147"/>
      <c r="F37" s="36">
        <v>1.03</v>
      </c>
      <c r="G37" s="37">
        <v>0.78</v>
      </c>
      <c r="H37" s="37">
        <v>1.04</v>
      </c>
      <c r="I37" s="37">
        <v>1.0900000000000001</v>
      </c>
      <c r="J37" s="38">
        <v>0.39</v>
      </c>
      <c r="K37" s="22"/>
      <c r="L37" s="22"/>
      <c r="M37" s="22"/>
      <c r="N37" s="22"/>
      <c r="O37" s="22"/>
      <c r="P37" s="22"/>
    </row>
    <row r="38" spans="1:16" ht="39" customHeight="1">
      <c r="A38" s="22"/>
      <c r="B38" s="35"/>
      <c r="C38" s="1145" t="s">
        <v>539</v>
      </c>
      <c r="D38" s="1146"/>
      <c r="E38" s="1147"/>
      <c r="F38" s="36">
        <v>0.09</v>
      </c>
      <c r="G38" s="37">
        <v>0.42</v>
      </c>
      <c r="H38" s="37">
        <v>7.0000000000000007E-2</v>
      </c>
      <c r="I38" s="37">
        <v>0.06</v>
      </c>
      <c r="J38" s="38">
        <v>0.09</v>
      </c>
      <c r="K38" s="22"/>
      <c r="L38" s="22"/>
      <c r="M38" s="22"/>
      <c r="N38" s="22"/>
      <c r="O38" s="22"/>
      <c r="P38" s="22"/>
    </row>
    <row r="39" spans="1:16" ht="39" customHeight="1">
      <c r="A39" s="22"/>
      <c r="B39" s="35"/>
      <c r="C39" s="1145" t="s">
        <v>540</v>
      </c>
      <c r="D39" s="1146"/>
      <c r="E39" s="1147"/>
      <c r="F39" s="36">
        <v>0.43</v>
      </c>
      <c r="G39" s="37">
        <v>0.04</v>
      </c>
      <c r="H39" s="37">
        <v>0.04</v>
      </c>
      <c r="I39" s="37">
        <v>0.04</v>
      </c>
      <c r="J39" s="38">
        <v>0.04</v>
      </c>
      <c r="K39" s="22"/>
      <c r="L39" s="22"/>
      <c r="M39" s="22"/>
      <c r="N39" s="22"/>
      <c r="O39" s="22"/>
      <c r="P39" s="22"/>
    </row>
    <row r="40" spans="1:16" ht="39" customHeight="1">
      <c r="A40" s="22"/>
      <c r="B40" s="35"/>
      <c r="C40" s="1145" t="s">
        <v>541</v>
      </c>
      <c r="D40" s="1146"/>
      <c r="E40" s="1147"/>
      <c r="F40" s="36">
        <v>0.02</v>
      </c>
      <c r="G40" s="37">
        <v>0.01</v>
      </c>
      <c r="H40" s="37">
        <v>0.02</v>
      </c>
      <c r="I40" s="37">
        <v>0.02</v>
      </c>
      <c r="J40" s="38">
        <v>0.03</v>
      </c>
      <c r="K40" s="22"/>
      <c r="L40" s="22"/>
      <c r="M40" s="22"/>
      <c r="N40" s="22"/>
      <c r="O40" s="22"/>
      <c r="P40" s="22"/>
    </row>
    <row r="41" spans="1:16" ht="39" customHeight="1">
      <c r="A41" s="22"/>
      <c r="B41" s="35"/>
      <c r="C41" s="1145" t="s">
        <v>542</v>
      </c>
      <c r="D41" s="1146"/>
      <c r="E41" s="1147"/>
      <c r="F41" s="36" t="s">
        <v>543</v>
      </c>
      <c r="G41" s="37" t="s">
        <v>544</v>
      </c>
      <c r="H41" s="37">
        <v>0</v>
      </c>
      <c r="I41" s="37">
        <v>0.01</v>
      </c>
      <c r="J41" s="38">
        <v>0.01</v>
      </c>
      <c r="K41" s="22"/>
      <c r="L41" s="22"/>
      <c r="M41" s="22"/>
      <c r="N41" s="22"/>
      <c r="O41" s="22"/>
      <c r="P41" s="22"/>
    </row>
    <row r="42" spans="1:16" ht="39" customHeight="1">
      <c r="A42" s="22"/>
      <c r="B42" s="39"/>
      <c r="C42" s="1145" t="s">
        <v>545</v>
      </c>
      <c r="D42" s="1146"/>
      <c r="E42" s="1147"/>
      <c r="F42" s="36" t="s">
        <v>490</v>
      </c>
      <c r="G42" s="37" t="s">
        <v>490</v>
      </c>
      <c r="H42" s="37" t="s">
        <v>490</v>
      </c>
      <c r="I42" s="37" t="s">
        <v>490</v>
      </c>
      <c r="J42" s="38" t="s">
        <v>490</v>
      </c>
      <c r="K42" s="22"/>
      <c r="L42" s="22"/>
      <c r="M42" s="22"/>
      <c r="N42" s="22"/>
      <c r="O42" s="22"/>
      <c r="P42" s="22"/>
    </row>
    <row r="43" spans="1:16" ht="39" customHeight="1" thickBot="1">
      <c r="A43" s="22"/>
      <c r="B43" s="40"/>
      <c r="C43" s="1148" t="s">
        <v>546</v>
      </c>
      <c r="D43" s="1149"/>
      <c r="E43" s="1150"/>
      <c r="F43" s="41">
        <v>0</v>
      </c>
      <c r="G43" s="42">
        <v>0</v>
      </c>
      <c r="H43" s="42">
        <v>0</v>
      </c>
      <c r="I43" s="42">
        <v>0</v>
      </c>
      <c r="J43" s="43">
        <v>0</v>
      </c>
      <c r="K43" s="22"/>
      <c r="L43" s="22"/>
      <c r="M43" s="22"/>
      <c r="N43" s="22"/>
      <c r="O43" s="22"/>
      <c r="P43" s="22"/>
    </row>
    <row r="44" spans="1:16" ht="39" customHeight="1">
      <c r="A44" s="22"/>
      <c r="B44" s="44"/>
      <c r="C44" s="45"/>
      <c r="D44" s="46"/>
      <c r="E44" s="46"/>
      <c r="F44" s="47"/>
      <c r="G44" s="47"/>
      <c r="H44" s="47"/>
      <c r="I44" s="47"/>
      <c r="J44" s="47"/>
      <c r="K44" s="22"/>
      <c r="L44" s="22"/>
      <c r="M44" s="22"/>
      <c r="N44" s="22"/>
      <c r="O44" s="22"/>
      <c r="P44" s="22"/>
    </row>
    <row r="45" spans="1:16" ht="17.25">
      <c r="A45" s="22"/>
      <c r="B45" s="22"/>
      <c r="C45" s="22"/>
      <c r="D45" s="22"/>
      <c r="E45" s="22"/>
      <c r="F45" s="22"/>
      <c r="G45" s="22"/>
      <c r="H45" s="22"/>
      <c r="I45" s="22"/>
      <c r="J45" s="22"/>
      <c r="K45" s="22"/>
      <c r="L45" s="22"/>
      <c r="M45" s="22"/>
      <c r="N45" s="22"/>
      <c r="O45" s="22"/>
      <c r="P45" s="22"/>
    </row>
  </sheetData>
  <sheetProtection algorithmName="SHA-512" hashValue="+b40qvfpr++cmjt3it2zclLRkbOpJSRZ9rHOwTV3psa7Eqe3aVgKoS5sYg82NZ12DvTf/tmuM4bYPayLdqKwNQ==" saltValue="QAkqrThQbw+tiBokfap79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c r="A44" s="48"/>
      <c r="B44" s="51" t="s">
        <v>8</v>
      </c>
      <c r="C44" s="52"/>
      <c r="D44" s="52"/>
      <c r="E44" s="53"/>
      <c r="F44" s="53"/>
      <c r="G44" s="53"/>
      <c r="H44" s="53"/>
      <c r="I44" s="53"/>
      <c r="J44" s="54" t="s">
        <v>2</v>
      </c>
      <c r="K44" s="55" t="s">
        <v>528</v>
      </c>
      <c r="L44" s="56" t="s">
        <v>529</v>
      </c>
      <c r="M44" s="56" t="s">
        <v>530</v>
      </c>
      <c r="N44" s="56" t="s">
        <v>531</v>
      </c>
      <c r="O44" s="57" t="s">
        <v>532</v>
      </c>
      <c r="P44" s="48"/>
      <c r="Q44" s="48"/>
      <c r="R44" s="48"/>
      <c r="S44" s="48"/>
      <c r="T44" s="48"/>
      <c r="U44" s="48"/>
    </row>
    <row r="45" spans="1:21" ht="30.75" customHeight="1">
      <c r="A45" s="48"/>
      <c r="B45" s="1153" t="s">
        <v>9</v>
      </c>
      <c r="C45" s="1154"/>
      <c r="D45" s="58"/>
      <c r="E45" s="1159" t="s">
        <v>10</v>
      </c>
      <c r="F45" s="1159"/>
      <c r="G45" s="1159"/>
      <c r="H45" s="1159"/>
      <c r="I45" s="1159"/>
      <c r="J45" s="1160"/>
      <c r="K45" s="59">
        <v>18105</v>
      </c>
      <c r="L45" s="60">
        <v>17972</v>
      </c>
      <c r="M45" s="60">
        <v>18419</v>
      </c>
      <c r="N45" s="60">
        <v>17927</v>
      </c>
      <c r="O45" s="61">
        <v>18471</v>
      </c>
      <c r="P45" s="48"/>
      <c r="Q45" s="48"/>
      <c r="R45" s="48"/>
      <c r="S45" s="48"/>
      <c r="T45" s="48"/>
      <c r="U45" s="48"/>
    </row>
    <row r="46" spans="1:21" ht="30.75" customHeight="1">
      <c r="A46" s="48"/>
      <c r="B46" s="1155"/>
      <c r="C46" s="1156"/>
      <c r="D46" s="62"/>
      <c r="E46" s="1161" t="s">
        <v>11</v>
      </c>
      <c r="F46" s="1161"/>
      <c r="G46" s="1161"/>
      <c r="H46" s="1161"/>
      <c r="I46" s="1161"/>
      <c r="J46" s="1162"/>
      <c r="K46" s="63" t="s">
        <v>490</v>
      </c>
      <c r="L46" s="64" t="s">
        <v>490</v>
      </c>
      <c r="M46" s="64" t="s">
        <v>490</v>
      </c>
      <c r="N46" s="64" t="s">
        <v>490</v>
      </c>
      <c r="O46" s="65" t="s">
        <v>490</v>
      </c>
      <c r="P46" s="48"/>
      <c r="Q46" s="48"/>
      <c r="R46" s="48"/>
      <c r="S46" s="48"/>
      <c r="T46" s="48"/>
      <c r="U46" s="48"/>
    </row>
    <row r="47" spans="1:21" ht="30.75" customHeight="1">
      <c r="A47" s="48"/>
      <c r="B47" s="1155"/>
      <c r="C47" s="1156"/>
      <c r="D47" s="62"/>
      <c r="E47" s="1161" t="s">
        <v>12</v>
      </c>
      <c r="F47" s="1161"/>
      <c r="G47" s="1161"/>
      <c r="H47" s="1161"/>
      <c r="I47" s="1161"/>
      <c r="J47" s="1162"/>
      <c r="K47" s="63" t="s">
        <v>490</v>
      </c>
      <c r="L47" s="64" t="s">
        <v>490</v>
      </c>
      <c r="M47" s="64" t="s">
        <v>490</v>
      </c>
      <c r="N47" s="64" t="s">
        <v>490</v>
      </c>
      <c r="O47" s="65" t="s">
        <v>490</v>
      </c>
      <c r="P47" s="48"/>
      <c r="Q47" s="48"/>
      <c r="R47" s="48"/>
      <c r="S47" s="48"/>
      <c r="T47" s="48"/>
      <c r="U47" s="48"/>
    </row>
    <row r="48" spans="1:21" ht="30.75" customHeight="1">
      <c r="A48" s="48"/>
      <c r="B48" s="1155"/>
      <c r="C48" s="1156"/>
      <c r="D48" s="62"/>
      <c r="E48" s="1161" t="s">
        <v>13</v>
      </c>
      <c r="F48" s="1161"/>
      <c r="G48" s="1161"/>
      <c r="H48" s="1161"/>
      <c r="I48" s="1161"/>
      <c r="J48" s="1162"/>
      <c r="K48" s="63">
        <v>1774</v>
      </c>
      <c r="L48" s="64">
        <v>1367</v>
      </c>
      <c r="M48" s="64">
        <v>1352</v>
      </c>
      <c r="N48" s="64">
        <v>1198</v>
      </c>
      <c r="O48" s="65">
        <v>1092</v>
      </c>
      <c r="P48" s="48"/>
      <c r="Q48" s="48"/>
      <c r="R48" s="48"/>
      <c r="S48" s="48"/>
      <c r="T48" s="48"/>
      <c r="U48" s="48"/>
    </row>
    <row r="49" spans="1:21" ht="30.75" customHeight="1">
      <c r="A49" s="48"/>
      <c r="B49" s="1155"/>
      <c r="C49" s="1156"/>
      <c r="D49" s="62"/>
      <c r="E49" s="1161" t="s">
        <v>14</v>
      </c>
      <c r="F49" s="1161"/>
      <c r="G49" s="1161"/>
      <c r="H49" s="1161"/>
      <c r="I49" s="1161"/>
      <c r="J49" s="1162"/>
      <c r="K49" s="63" t="s">
        <v>490</v>
      </c>
      <c r="L49" s="64" t="s">
        <v>490</v>
      </c>
      <c r="M49" s="64" t="s">
        <v>490</v>
      </c>
      <c r="N49" s="64" t="s">
        <v>490</v>
      </c>
      <c r="O49" s="65" t="s">
        <v>490</v>
      </c>
      <c r="P49" s="48"/>
      <c r="Q49" s="48"/>
      <c r="R49" s="48"/>
      <c r="S49" s="48"/>
      <c r="T49" s="48"/>
      <c r="U49" s="48"/>
    </row>
    <row r="50" spans="1:21" ht="30.75" customHeight="1">
      <c r="A50" s="48"/>
      <c r="B50" s="1155"/>
      <c r="C50" s="1156"/>
      <c r="D50" s="62"/>
      <c r="E50" s="1161" t="s">
        <v>15</v>
      </c>
      <c r="F50" s="1161"/>
      <c r="G50" s="1161"/>
      <c r="H50" s="1161"/>
      <c r="I50" s="1161"/>
      <c r="J50" s="1162"/>
      <c r="K50" s="63">
        <v>4</v>
      </c>
      <c r="L50" s="64">
        <v>4</v>
      </c>
      <c r="M50" s="64">
        <v>4</v>
      </c>
      <c r="N50" s="64">
        <v>4</v>
      </c>
      <c r="O50" s="65">
        <v>4</v>
      </c>
      <c r="P50" s="48"/>
      <c r="Q50" s="48"/>
      <c r="R50" s="48"/>
      <c r="S50" s="48"/>
      <c r="T50" s="48"/>
      <c r="U50" s="48"/>
    </row>
    <row r="51" spans="1:21" ht="30.75" customHeight="1">
      <c r="A51" s="48"/>
      <c r="B51" s="1157"/>
      <c r="C51" s="1158"/>
      <c r="D51" s="66"/>
      <c r="E51" s="1161" t="s">
        <v>16</v>
      </c>
      <c r="F51" s="1161"/>
      <c r="G51" s="1161"/>
      <c r="H51" s="1161"/>
      <c r="I51" s="1161"/>
      <c r="J51" s="1162"/>
      <c r="K51" s="63">
        <v>8</v>
      </c>
      <c r="L51" s="64">
        <v>11</v>
      </c>
      <c r="M51" s="64" t="s">
        <v>490</v>
      </c>
      <c r="N51" s="64">
        <v>0</v>
      </c>
      <c r="O51" s="65" t="s">
        <v>490</v>
      </c>
      <c r="P51" s="48"/>
      <c r="Q51" s="48"/>
      <c r="R51" s="48"/>
      <c r="S51" s="48"/>
      <c r="T51" s="48"/>
      <c r="U51" s="48"/>
    </row>
    <row r="52" spans="1:21" ht="30.75" customHeight="1">
      <c r="A52" s="48"/>
      <c r="B52" s="1163" t="s">
        <v>17</v>
      </c>
      <c r="C52" s="1164"/>
      <c r="D52" s="66"/>
      <c r="E52" s="1161" t="s">
        <v>18</v>
      </c>
      <c r="F52" s="1161"/>
      <c r="G52" s="1161"/>
      <c r="H52" s="1161"/>
      <c r="I52" s="1161"/>
      <c r="J52" s="1162"/>
      <c r="K52" s="63">
        <v>12795</v>
      </c>
      <c r="L52" s="64">
        <v>12886</v>
      </c>
      <c r="M52" s="64">
        <v>12587</v>
      </c>
      <c r="N52" s="64">
        <v>12279</v>
      </c>
      <c r="O52" s="65">
        <v>12120</v>
      </c>
      <c r="P52" s="48"/>
      <c r="Q52" s="48"/>
      <c r="R52" s="48"/>
      <c r="S52" s="48"/>
      <c r="T52" s="48"/>
      <c r="U52" s="48"/>
    </row>
    <row r="53" spans="1:21" ht="30.75" customHeight="1" thickBot="1">
      <c r="A53" s="48"/>
      <c r="B53" s="1165" t="s">
        <v>19</v>
      </c>
      <c r="C53" s="1166"/>
      <c r="D53" s="67"/>
      <c r="E53" s="1167" t="s">
        <v>20</v>
      </c>
      <c r="F53" s="1167"/>
      <c r="G53" s="1167"/>
      <c r="H53" s="1167"/>
      <c r="I53" s="1167"/>
      <c r="J53" s="1168"/>
      <c r="K53" s="68">
        <v>7096</v>
      </c>
      <c r="L53" s="69">
        <v>6468</v>
      </c>
      <c r="M53" s="69">
        <v>7188</v>
      </c>
      <c r="N53" s="69">
        <v>6850</v>
      </c>
      <c r="O53" s="70">
        <v>7447</v>
      </c>
      <c r="P53" s="48"/>
      <c r="Q53" s="48"/>
      <c r="R53" s="48"/>
      <c r="S53" s="48"/>
      <c r="T53" s="48"/>
      <c r="U53" s="48"/>
    </row>
    <row r="54" spans="1:21" ht="24" customHeight="1">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c r="A57" s="48"/>
      <c r="B57" s="76"/>
      <c r="C57" s="77"/>
      <c r="D57" s="77"/>
      <c r="E57" s="78"/>
      <c r="F57" s="78"/>
      <c r="G57" s="78"/>
      <c r="H57" s="78"/>
      <c r="I57" s="78"/>
      <c r="J57" s="79" t="s">
        <v>2</v>
      </c>
      <c r="K57" s="80" t="s">
        <v>547</v>
      </c>
      <c r="L57" s="81" t="s">
        <v>548</v>
      </c>
      <c r="M57" s="81" t="s">
        <v>549</v>
      </c>
      <c r="N57" s="81" t="s">
        <v>550</v>
      </c>
      <c r="O57" s="82" t="s">
        <v>551</v>
      </c>
      <c r="P57" s="48"/>
      <c r="Q57" s="48"/>
      <c r="R57" s="48"/>
      <c r="S57" s="48"/>
      <c r="T57" s="48"/>
      <c r="U57" s="48"/>
    </row>
    <row r="58" spans="1:21" ht="31.5" customHeight="1">
      <c r="B58" s="1169" t="s">
        <v>24</v>
      </c>
      <c r="C58" s="1170"/>
      <c r="D58" s="1175" t="s">
        <v>25</v>
      </c>
      <c r="E58" s="1176"/>
      <c r="F58" s="1176"/>
      <c r="G58" s="1176"/>
      <c r="H58" s="1176"/>
      <c r="I58" s="1176"/>
      <c r="J58" s="1177"/>
      <c r="K58" s="83"/>
      <c r="L58" s="84"/>
      <c r="M58" s="84"/>
      <c r="N58" s="84"/>
      <c r="O58" s="85"/>
    </row>
    <row r="59" spans="1:21" ht="31.5" customHeight="1">
      <c r="B59" s="1171"/>
      <c r="C59" s="1172"/>
      <c r="D59" s="1178" t="s">
        <v>26</v>
      </c>
      <c r="E59" s="1179"/>
      <c r="F59" s="1179"/>
      <c r="G59" s="1179"/>
      <c r="H59" s="1179"/>
      <c r="I59" s="1179"/>
      <c r="J59" s="1180"/>
      <c r="K59" s="86"/>
      <c r="L59" s="87"/>
      <c r="M59" s="87"/>
      <c r="N59" s="87"/>
      <c r="O59" s="88"/>
    </row>
    <row r="60" spans="1:21" ht="31.5" customHeight="1" thickBot="1">
      <c r="B60" s="1173"/>
      <c r="C60" s="1174"/>
      <c r="D60" s="1181" t="s">
        <v>27</v>
      </c>
      <c r="E60" s="1182"/>
      <c r="F60" s="1182"/>
      <c r="G60" s="1182"/>
      <c r="H60" s="1182"/>
      <c r="I60" s="1182"/>
      <c r="J60" s="1183"/>
      <c r="K60" s="89"/>
      <c r="L60" s="90"/>
      <c r="M60" s="90"/>
      <c r="N60" s="90"/>
      <c r="O60" s="91"/>
    </row>
    <row r="61" spans="1:21" ht="24" customHeight="1">
      <c r="B61" s="92"/>
      <c r="C61" s="92"/>
      <c r="D61" s="93" t="s">
        <v>28</v>
      </c>
      <c r="E61" s="94"/>
      <c r="F61" s="94"/>
      <c r="G61" s="94"/>
      <c r="H61" s="94"/>
      <c r="I61" s="94"/>
      <c r="J61" s="94"/>
      <c r="K61" s="94"/>
      <c r="L61" s="94"/>
      <c r="M61" s="94"/>
      <c r="N61" s="94"/>
      <c r="O61" s="94"/>
    </row>
    <row r="62" spans="1:21" ht="24" customHeight="1">
      <c r="B62" s="95"/>
      <c r="C62" s="95"/>
      <c r="D62" s="93" t="s">
        <v>29</v>
      </c>
      <c r="E62" s="94"/>
      <c r="F62" s="94"/>
      <c r="G62" s="94"/>
      <c r="H62" s="94"/>
      <c r="I62" s="94"/>
      <c r="J62" s="94"/>
      <c r="K62" s="94"/>
      <c r="L62" s="94"/>
      <c r="M62" s="94"/>
      <c r="N62" s="94"/>
      <c r="O62" s="94"/>
    </row>
    <row r="63" spans="1:21" ht="24" customHeight="1">
      <c r="A63" s="48"/>
      <c r="B63" s="71"/>
      <c r="C63" s="48"/>
      <c r="D63" s="48"/>
      <c r="E63" s="48"/>
      <c r="F63" s="48"/>
      <c r="G63" s="48"/>
      <c r="H63" s="48"/>
      <c r="I63" s="48"/>
      <c r="J63" s="48"/>
      <c r="K63" s="48"/>
      <c r="L63" s="48"/>
      <c r="M63" s="48"/>
      <c r="N63" s="48"/>
      <c r="O63" s="48"/>
      <c r="P63" s="48"/>
      <c r="Q63" s="48"/>
      <c r="R63" s="48"/>
      <c r="S63" s="48"/>
      <c r="T63" s="48"/>
      <c r="U63" s="48"/>
    </row>
    <row r="64" spans="1:21" ht="24" customHeight="1">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b/M8A9jprW0FtQ6dfebOvupZJjMoZVIB6LGE0/g9tsHU3rtzS5CRLwJWY06rR5Z6j+O45aAt4SUlrEJ+cpgpHQ==" saltValue="dnxT3MXy83cy6nGVrDlVKA=="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SheetLayoutView="100" workbookViewId="0"/>
  </sheetViews>
  <sheetFormatPr defaultColWidth="0" defaultRowHeight="13.5" customHeight="1" zeroHeight="1"/>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7" t="s">
        <v>7</v>
      </c>
    </row>
    <row r="40" spans="2:13" ht="27.75" customHeight="1" thickBot="1">
      <c r="B40" s="98" t="s">
        <v>8</v>
      </c>
      <c r="C40" s="99"/>
      <c r="D40" s="99"/>
      <c r="E40" s="100"/>
      <c r="F40" s="100"/>
      <c r="G40" s="100"/>
      <c r="H40" s="101" t="s">
        <v>2</v>
      </c>
      <c r="I40" s="102" t="s">
        <v>528</v>
      </c>
      <c r="J40" s="103" t="s">
        <v>529</v>
      </c>
      <c r="K40" s="103" t="s">
        <v>530</v>
      </c>
      <c r="L40" s="103" t="s">
        <v>531</v>
      </c>
      <c r="M40" s="104" t="s">
        <v>532</v>
      </c>
    </row>
    <row r="41" spans="2:13" ht="27.75" customHeight="1">
      <c r="B41" s="1184" t="s">
        <v>30</v>
      </c>
      <c r="C41" s="1185"/>
      <c r="D41" s="105"/>
      <c r="E41" s="1190" t="s">
        <v>31</v>
      </c>
      <c r="F41" s="1190"/>
      <c r="G41" s="1190"/>
      <c r="H41" s="1191"/>
      <c r="I41" s="355">
        <v>198626</v>
      </c>
      <c r="J41" s="356">
        <v>201045</v>
      </c>
      <c r="K41" s="356">
        <v>200230</v>
      </c>
      <c r="L41" s="356">
        <v>189587</v>
      </c>
      <c r="M41" s="357">
        <v>183737</v>
      </c>
    </row>
    <row r="42" spans="2:13" ht="27.75" customHeight="1">
      <c r="B42" s="1186"/>
      <c r="C42" s="1187"/>
      <c r="D42" s="106"/>
      <c r="E42" s="1192" t="s">
        <v>32</v>
      </c>
      <c r="F42" s="1192"/>
      <c r="G42" s="1192"/>
      <c r="H42" s="1193"/>
      <c r="I42" s="358">
        <v>14</v>
      </c>
      <c r="J42" s="359">
        <v>11</v>
      </c>
      <c r="K42" s="359">
        <v>8</v>
      </c>
      <c r="L42" s="359">
        <v>5</v>
      </c>
      <c r="M42" s="360">
        <v>2</v>
      </c>
    </row>
    <row r="43" spans="2:13" ht="27.75" customHeight="1">
      <c r="B43" s="1186"/>
      <c r="C43" s="1187"/>
      <c r="D43" s="106"/>
      <c r="E43" s="1192" t="s">
        <v>33</v>
      </c>
      <c r="F43" s="1192"/>
      <c r="G43" s="1192"/>
      <c r="H43" s="1193"/>
      <c r="I43" s="358">
        <v>28990</v>
      </c>
      <c r="J43" s="359">
        <v>24477</v>
      </c>
      <c r="K43" s="359">
        <v>19728</v>
      </c>
      <c r="L43" s="359">
        <v>16738</v>
      </c>
      <c r="M43" s="360">
        <v>14930</v>
      </c>
    </row>
    <row r="44" spans="2:13" ht="27.75" customHeight="1">
      <c r="B44" s="1186"/>
      <c r="C44" s="1187"/>
      <c r="D44" s="106"/>
      <c r="E44" s="1192" t="s">
        <v>34</v>
      </c>
      <c r="F44" s="1192"/>
      <c r="G44" s="1192"/>
      <c r="H44" s="1193"/>
      <c r="I44" s="358" t="s">
        <v>490</v>
      </c>
      <c r="J44" s="359" t="s">
        <v>490</v>
      </c>
      <c r="K44" s="359" t="s">
        <v>490</v>
      </c>
      <c r="L44" s="359" t="s">
        <v>490</v>
      </c>
      <c r="M44" s="360" t="s">
        <v>490</v>
      </c>
    </row>
    <row r="45" spans="2:13" ht="27.75" customHeight="1">
      <c r="B45" s="1186"/>
      <c r="C45" s="1187"/>
      <c r="D45" s="106"/>
      <c r="E45" s="1192" t="s">
        <v>35</v>
      </c>
      <c r="F45" s="1192"/>
      <c r="G45" s="1192"/>
      <c r="H45" s="1193"/>
      <c r="I45" s="358">
        <v>18053</v>
      </c>
      <c r="J45" s="359">
        <v>17108</v>
      </c>
      <c r="K45" s="359">
        <v>16886</v>
      </c>
      <c r="L45" s="359">
        <v>16207</v>
      </c>
      <c r="M45" s="360">
        <v>16842</v>
      </c>
    </row>
    <row r="46" spans="2:13" ht="27.75" customHeight="1">
      <c r="B46" s="1186"/>
      <c r="C46" s="1187"/>
      <c r="D46" s="107"/>
      <c r="E46" s="1192" t="s">
        <v>36</v>
      </c>
      <c r="F46" s="1192"/>
      <c r="G46" s="1192"/>
      <c r="H46" s="1193"/>
      <c r="I46" s="358" t="s">
        <v>490</v>
      </c>
      <c r="J46" s="359" t="s">
        <v>490</v>
      </c>
      <c r="K46" s="359" t="s">
        <v>490</v>
      </c>
      <c r="L46" s="359" t="s">
        <v>490</v>
      </c>
      <c r="M46" s="360" t="s">
        <v>490</v>
      </c>
    </row>
    <row r="47" spans="2:13" ht="27.75" customHeight="1">
      <c r="B47" s="1186"/>
      <c r="C47" s="1187"/>
      <c r="D47" s="108"/>
      <c r="E47" s="1194" t="s">
        <v>37</v>
      </c>
      <c r="F47" s="1195"/>
      <c r="G47" s="1195"/>
      <c r="H47" s="1196"/>
      <c r="I47" s="358" t="s">
        <v>490</v>
      </c>
      <c r="J47" s="359" t="s">
        <v>490</v>
      </c>
      <c r="K47" s="359" t="s">
        <v>490</v>
      </c>
      <c r="L47" s="359" t="s">
        <v>490</v>
      </c>
      <c r="M47" s="360" t="s">
        <v>490</v>
      </c>
    </row>
    <row r="48" spans="2:13" ht="27.75" customHeight="1">
      <c r="B48" s="1186"/>
      <c r="C48" s="1187"/>
      <c r="D48" s="106"/>
      <c r="E48" s="1192" t="s">
        <v>38</v>
      </c>
      <c r="F48" s="1192"/>
      <c r="G48" s="1192"/>
      <c r="H48" s="1193"/>
      <c r="I48" s="358" t="s">
        <v>490</v>
      </c>
      <c r="J48" s="359" t="s">
        <v>490</v>
      </c>
      <c r="K48" s="359" t="s">
        <v>490</v>
      </c>
      <c r="L48" s="359" t="s">
        <v>490</v>
      </c>
      <c r="M48" s="360" t="s">
        <v>490</v>
      </c>
    </row>
    <row r="49" spans="2:13" ht="27.75" customHeight="1">
      <c r="B49" s="1188"/>
      <c r="C49" s="1189"/>
      <c r="D49" s="106"/>
      <c r="E49" s="1192" t="s">
        <v>39</v>
      </c>
      <c r="F49" s="1192"/>
      <c r="G49" s="1192"/>
      <c r="H49" s="1193"/>
      <c r="I49" s="358" t="s">
        <v>490</v>
      </c>
      <c r="J49" s="359" t="s">
        <v>490</v>
      </c>
      <c r="K49" s="359" t="s">
        <v>490</v>
      </c>
      <c r="L49" s="359" t="s">
        <v>490</v>
      </c>
      <c r="M49" s="360" t="s">
        <v>490</v>
      </c>
    </row>
    <row r="50" spans="2:13" ht="27.75" customHeight="1">
      <c r="B50" s="1197" t="s">
        <v>40</v>
      </c>
      <c r="C50" s="1198"/>
      <c r="D50" s="109"/>
      <c r="E50" s="1192" t="s">
        <v>41</v>
      </c>
      <c r="F50" s="1192"/>
      <c r="G50" s="1192"/>
      <c r="H50" s="1193"/>
      <c r="I50" s="358">
        <v>5466</v>
      </c>
      <c r="J50" s="359">
        <v>7115</v>
      </c>
      <c r="K50" s="359">
        <v>11118</v>
      </c>
      <c r="L50" s="359">
        <v>10396</v>
      </c>
      <c r="M50" s="360">
        <v>12995</v>
      </c>
    </row>
    <row r="51" spans="2:13" ht="27.75" customHeight="1">
      <c r="B51" s="1186"/>
      <c r="C51" s="1187"/>
      <c r="D51" s="106"/>
      <c r="E51" s="1192" t="s">
        <v>42</v>
      </c>
      <c r="F51" s="1192"/>
      <c r="G51" s="1192"/>
      <c r="H51" s="1193"/>
      <c r="I51" s="358">
        <v>28418</v>
      </c>
      <c r="J51" s="359">
        <v>30679</v>
      </c>
      <c r="K51" s="359">
        <v>28472</v>
      </c>
      <c r="L51" s="359">
        <v>28183</v>
      </c>
      <c r="M51" s="360">
        <v>27947</v>
      </c>
    </row>
    <row r="52" spans="2:13" ht="27.75" customHeight="1">
      <c r="B52" s="1188"/>
      <c r="C52" s="1189"/>
      <c r="D52" s="106"/>
      <c r="E52" s="1192" t="s">
        <v>43</v>
      </c>
      <c r="F52" s="1192"/>
      <c r="G52" s="1192"/>
      <c r="H52" s="1193"/>
      <c r="I52" s="358">
        <v>119957</v>
      </c>
      <c r="J52" s="359">
        <v>122211</v>
      </c>
      <c r="K52" s="359">
        <v>121577</v>
      </c>
      <c r="L52" s="359">
        <v>119199</v>
      </c>
      <c r="M52" s="360">
        <v>114923</v>
      </c>
    </row>
    <row r="53" spans="2:13" ht="27.75" customHeight="1" thickBot="1">
      <c r="B53" s="1199" t="s">
        <v>19</v>
      </c>
      <c r="C53" s="1200"/>
      <c r="D53" s="110"/>
      <c r="E53" s="1201" t="s">
        <v>44</v>
      </c>
      <c r="F53" s="1201"/>
      <c r="G53" s="1201"/>
      <c r="H53" s="1202"/>
      <c r="I53" s="361">
        <v>91841</v>
      </c>
      <c r="J53" s="362">
        <v>82636</v>
      </c>
      <c r="K53" s="362">
        <v>75687</v>
      </c>
      <c r="L53" s="362">
        <v>64758</v>
      </c>
      <c r="M53" s="363">
        <v>59645</v>
      </c>
    </row>
    <row r="54" spans="2:13" ht="27.75" customHeight="1">
      <c r="B54" s="111"/>
      <c r="C54" s="112"/>
      <c r="D54" s="112"/>
      <c r="E54" s="113"/>
      <c r="F54" s="113"/>
      <c r="G54" s="113"/>
      <c r="H54" s="113"/>
      <c r="I54" s="114"/>
      <c r="J54" s="114"/>
      <c r="K54" s="114"/>
      <c r="L54" s="114"/>
      <c r="M54" s="114"/>
    </row>
    <row r="55" spans="2:13"/>
  </sheetData>
  <sheetProtection algorithmName="SHA-512" hashValue="lA7c465w/k8z3LS8kaiBc0EOMHd6K68TcnKRs+sMeG1Yg8nRZZEjbXoYfH53B/NS0jOxwFAquCWodTch/PwweA==" saltValue="LKy8I6hEGbRRNMkVwp3Wn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13.5"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15" t="s">
        <v>45</v>
      </c>
    </row>
    <row r="54" spans="2:8" ht="29.25" customHeight="1" thickBot="1">
      <c r="B54" s="116" t="s">
        <v>1</v>
      </c>
      <c r="C54" s="117"/>
      <c r="D54" s="117"/>
      <c r="E54" s="118" t="s">
        <v>2</v>
      </c>
      <c r="F54" s="119" t="s">
        <v>530</v>
      </c>
      <c r="G54" s="119" t="s">
        <v>531</v>
      </c>
      <c r="H54" s="120" t="s">
        <v>532</v>
      </c>
    </row>
    <row r="55" spans="2:8" ht="52.5" customHeight="1">
      <c r="B55" s="121"/>
      <c r="C55" s="1211" t="s">
        <v>46</v>
      </c>
      <c r="D55" s="1211"/>
      <c r="E55" s="1212"/>
      <c r="F55" s="122">
        <v>3641</v>
      </c>
      <c r="G55" s="122">
        <v>2841</v>
      </c>
      <c r="H55" s="123">
        <v>5041</v>
      </c>
    </row>
    <row r="56" spans="2:8" ht="52.5" customHeight="1">
      <c r="B56" s="124"/>
      <c r="C56" s="1213" t="s">
        <v>47</v>
      </c>
      <c r="D56" s="1213"/>
      <c r="E56" s="1214"/>
      <c r="F56" s="125">
        <v>2234</v>
      </c>
      <c r="G56" s="125">
        <v>1703</v>
      </c>
      <c r="H56" s="126">
        <v>1724</v>
      </c>
    </row>
    <row r="57" spans="2:8" ht="53.25" customHeight="1">
      <c r="B57" s="124"/>
      <c r="C57" s="1215" t="s">
        <v>48</v>
      </c>
      <c r="D57" s="1215"/>
      <c r="E57" s="1216"/>
      <c r="F57" s="127">
        <v>6243</v>
      </c>
      <c r="G57" s="127">
        <v>6452</v>
      </c>
      <c r="H57" s="128">
        <v>6411</v>
      </c>
    </row>
    <row r="58" spans="2:8" ht="45.75" customHeight="1">
      <c r="B58" s="129"/>
      <c r="C58" s="1203" t="s">
        <v>561</v>
      </c>
      <c r="D58" s="1204"/>
      <c r="E58" s="1205"/>
      <c r="F58" s="130">
        <v>4000</v>
      </c>
      <c r="G58" s="130">
        <v>4000</v>
      </c>
      <c r="H58" s="131">
        <v>3678</v>
      </c>
    </row>
    <row r="59" spans="2:8" ht="45.75" customHeight="1">
      <c r="B59" s="129"/>
      <c r="C59" s="1203" t="s">
        <v>562</v>
      </c>
      <c r="D59" s="1204"/>
      <c r="E59" s="1205"/>
      <c r="F59" s="130">
        <v>1815</v>
      </c>
      <c r="G59" s="130">
        <v>1873</v>
      </c>
      <c r="H59" s="131">
        <v>1827</v>
      </c>
    </row>
    <row r="60" spans="2:8" ht="45.75" customHeight="1">
      <c r="B60" s="129"/>
      <c r="C60" s="1203" t="s">
        <v>563</v>
      </c>
      <c r="D60" s="1204"/>
      <c r="E60" s="1205"/>
      <c r="F60" s="130">
        <v>231</v>
      </c>
      <c r="G60" s="130">
        <v>333</v>
      </c>
      <c r="H60" s="131">
        <v>621</v>
      </c>
    </row>
    <row r="61" spans="2:8" ht="45.75" customHeight="1">
      <c r="B61" s="129"/>
      <c r="C61" s="1203" t="s">
        <v>564</v>
      </c>
      <c r="D61" s="1204"/>
      <c r="E61" s="1205"/>
      <c r="F61" s="130">
        <v>71</v>
      </c>
      <c r="G61" s="130">
        <v>84</v>
      </c>
      <c r="H61" s="131">
        <v>87</v>
      </c>
    </row>
    <row r="62" spans="2:8" ht="45.75" customHeight="1" thickBot="1">
      <c r="B62" s="132"/>
      <c r="C62" s="1206" t="s">
        <v>565</v>
      </c>
      <c r="D62" s="1207"/>
      <c r="E62" s="1208"/>
      <c r="F62" s="133" t="s">
        <v>566</v>
      </c>
      <c r="G62" s="133" t="s">
        <v>566</v>
      </c>
      <c r="H62" s="134">
        <v>53</v>
      </c>
    </row>
    <row r="63" spans="2:8" ht="52.5" customHeight="1" thickBot="1">
      <c r="B63" s="135"/>
      <c r="C63" s="1209" t="s">
        <v>49</v>
      </c>
      <c r="D63" s="1209"/>
      <c r="E63" s="1210"/>
      <c r="F63" s="136">
        <v>12117</v>
      </c>
      <c r="G63" s="136">
        <v>10995</v>
      </c>
      <c r="H63" s="137">
        <v>13175</v>
      </c>
    </row>
    <row r="64" spans="2:8"/>
  </sheetData>
  <sheetProtection algorithmName="SHA-512" hashValue="7ISCp3HUeuq64IDXtE1AbLQsNg48wzTO0U0+3i7QvB3+0TwWqUasYvhZUg2GZjX4PDdH6ClUYvF/aMIclzIR2Q==" saltValue="1hA/kP7Sv9S2pFSLqy/7m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44" customWidth="1"/>
    <col min="2" max="8" width="13.375" style="144" customWidth="1"/>
    <col min="9" max="16384" width="11.125" style="144"/>
  </cols>
  <sheetData>
    <row r="1" spans="1:8">
      <c r="A1" s="138"/>
      <c r="B1" s="139"/>
      <c r="C1" s="140"/>
      <c r="D1" s="141"/>
      <c r="E1" s="142"/>
      <c r="F1" s="142"/>
      <c r="G1" s="142"/>
      <c r="H1" s="143"/>
    </row>
    <row r="2" spans="1:8">
      <c r="A2" s="145"/>
      <c r="B2" s="146"/>
      <c r="C2" s="147"/>
      <c r="D2" s="148" t="s">
        <v>50</v>
      </c>
      <c r="E2" s="149"/>
      <c r="F2" s="150" t="s">
        <v>527</v>
      </c>
      <c r="G2" s="151"/>
      <c r="H2" s="152"/>
    </row>
    <row r="3" spans="1:8">
      <c r="A3" s="148" t="s">
        <v>520</v>
      </c>
      <c r="B3" s="153"/>
      <c r="C3" s="154"/>
      <c r="D3" s="155">
        <v>33705</v>
      </c>
      <c r="E3" s="156"/>
      <c r="F3" s="157">
        <v>51849</v>
      </c>
      <c r="G3" s="158"/>
      <c r="H3" s="159"/>
    </row>
    <row r="4" spans="1:8">
      <c r="A4" s="160"/>
      <c r="B4" s="161"/>
      <c r="C4" s="162"/>
      <c r="D4" s="163">
        <v>14561</v>
      </c>
      <c r="E4" s="164"/>
      <c r="F4" s="165">
        <v>26326</v>
      </c>
      <c r="G4" s="166"/>
      <c r="H4" s="167"/>
    </row>
    <row r="5" spans="1:8">
      <c r="A5" s="148" t="s">
        <v>522</v>
      </c>
      <c r="B5" s="153"/>
      <c r="C5" s="154"/>
      <c r="D5" s="155">
        <v>60930</v>
      </c>
      <c r="E5" s="156"/>
      <c r="F5" s="157">
        <v>52191</v>
      </c>
      <c r="G5" s="158"/>
      <c r="H5" s="159"/>
    </row>
    <row r="6" spans="1:8">
      <c r="A6" s="160"/>
      <c r="B6" s="161"/>
      <c r="C6" s="162"/>
      <c r="D6" s="163">
        <v>28327</v>
      </c>
      <c r="E6" s="164"/>
      <c r="F6" s="165">
        <v>26807</v>
      </c>
      <c r="G6" s="166"/>
      <c r="H6" s="167"/>
    </row>
    <row r="7" spans="1:8">
      <c r="A7" s="148" t="s">
        <v>523</v>
      </c>
      <c r="B7" s="153"/>
      <c r="C7" s="154"/>
      <c r="D7" s="155">
        <v>43059</v>
      </c>
      <c r="E7" s="156"/>
      <c r="F7" s="157">
        <v>48105</v>
      </c>
      <c r="G7" s="158"/>
      <c r="H7" s="159"/>
    </row>
    <row r="8" spans="1:8">
      <c r="A8" s="160"/>
      <c r="B8" s="161"/>
      <c r="C8" s="162"/>
      <c r="D8" s="163">
        <v>25931</v>
      </c>
      <c r="E8" s="164"/>
      <c r="F8" s="165">
        <v>24072</v>
      </c>
      <c r="G8" s="166"/>
      <c r="H8" s="167"/>
    </row>
    <row r="9" spans="1:8">
      <c r="A9" s="148" t="s">
        <v>524</v>
      </c>
      <c r="B9" s="153"/>
      <c r="C9" s="154"/>
      <c r="D9" s="155">
        <v>26414</v>
      </c>
      <c r="E9" s="156"/>
      <c r="F9" s="157">
        <v>47446</v>
      </c>
      <c r="G9" s="158"/>
      <c r="H9" s="159"/>
    </row>
    <row r="10" spans="1:8">
      <c r="A10" s="160"/>
      <c r="B10" s="161"/>
      <c r="C10" s="162"/>
      <c r="D10" s="163">
        <v>12584</v>
      </c>
      <c r="E10" s="164"/>
      <c r="F10" s="165">
        <v>24371</v>
      </c>
      <c r="G10" s="166"/>
      <c r="H10" s="167"/>
    </row>
    <row r="11" spans="1:8">
      <c r="A11" s="148" t="s">
        <v>525</v>
      </c>
      <c r="B11" s="153"/>
      <c r="C11" s="154"/>
      <c r="D11" s="155">
        <v>41311</v>
      </c>
      <c r="E11" s="156"/>
      <c r="F11" s="157">
        <v>48387</v>
      </c>
      <c r="G11" s="158"/>
      <c r="H11" s="159"/>
    </row>
    <row r="12" spans="1:8">
      <c r="A12" s="160"/>
      <c r="B12" s="161"/>
      <c r="C12" s="168"/>
      <c r="D12" s="163">
        <v>26016</v>
      </c>
      <c r="E12" s="164"/>
      <c r="F12" s="165">
        <v>25592</v>
      </c>
      <c r="G12" s="166"/>
      <c r="H12" s="167"/>
    </row>
    <row r="13" spans="1:8">
      <c r="A13" s="148"/>
      <c r="B13" s="153"/>
      <c r="C13" s="169"/>
      <c r="D13" s="170">
        <v>41084</v>
      </c>
      <c r="E13" s="171"/>
      <c r="F13" s="172">
        <v>49596</v>
      </c>
      <c r="G13" s="173"/>
      <c r="H13" s="159"/>
    </row>
    <row r="14" spans="1:8">
      <c r="A14" s="160"/>
      <c r="B14" s="161"/>
      <c r="C14" s="162"/>
      <c r="D14" s="163">
        <v>21484</v>
      </c>
      <c r="E14" s="164"/>
      <c r="F14" s="165">
        <v>25434</v>
      </c>
      <c r="G14" s="166"/>
      <c r="H14" s="167"/>
    </row>
    <row r="17" spans="1:11">
      <c r="A17" s="144" t="s">
        <v>51</v>
      </c>
    </row>
    <row r="18" spans="1:11">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c r="A19" s="174" t="s">
        <v>52</v>
      </c>
      <c r="B19" s="174">
        <f>ROUND(VALUE(SUBSTITUTE(実質収支比率等に係る経年分析!F$48,"▲","-")),2)</f>
        <v>0.78</v>
      </c>
      <c r="C19" s="174">
        <f>ROUND(VALUE(SUBSTITUTE(実質収支比率等に係る経年分析!G$48,"▲","-")),2)</f>
        <v>2.92</v>
      </c>
      <c r="D19" s="174">
        <f>ROUND(VALUE(SUBSTITUTE(実質収支比率等に係る経年分析!H$48,"▲","-")),2)</f>
        <v>6.68</v>
      </c>
      <c r="E19" s="174">
        <f>ROUND(VALUE(SUBSTITUTE(実質収支比率等に係る経年分析!I$48,"▲","-")),2)</f>
        <v>4.8099999999999996</v>
      </c>
      <c r="F19" s="174">
        <f>ROUND(VALUE(SUBSTITUTE(実質収支比率等に係る経年分析!J$48,"▲","-")),2)</f>
        <v>4.58</v>
      </c>
    </row>
    <row r="20" spans="1:11">
      <c r="A20" s="174" t="s">
        <v>53</v>
      </c>
      <c r="B20" s="174">
        <f>ROUND(VALUE(SUBSTITUTE(実質収支比率等に係る経年分析!F$47,"▲","-")),2)</f>
        <v>1.88</v>
      </c>
      <c r="C20" s="174">
        <f>ROUND(VALUE(SUBSTITUTE(実質収支比率等に係る経年分析!G$47,"▲","-")),2)</f>
        <v>2.86</v>
      </c>
      <c r="D20" s="174">
        <f>ROUND(VALUE(SUBSTITUTE(実質収支比率等に係る経年分析!H$47,"▲","-")),2)</f>
        <v>4.42</v>
      </c>
      <c r="E20" s="174">
        <f>ROUND(VALUE(SUBSTITUTE(実質収支比率等に係る経年分析!I$47,"▲","-")),2)</f>
        <v>3.5</v>
      </c>
      <c r="F20" s="174">
        <f>ROUND(VALUE(SUBSTITUTE(実質収支比率等に係る経年分析!J$47,"▲","-")),2)</f>
        <v>6.13</v>
      </c>
    </row>
    <row r="21" spans="1:11">
      <c r="A21" s="174" t="s">
        <v>54</v>
      </c>
      <c r="B21" s="174">
        <f>IF(ISNUMBER(VALUE(SUBSTITUTE(実質収支比率等に係る経年分析!F$49,"▲","-"))),ROUND(VALUE(SUBSTITUTE(実質収支比率等に係る経年分析!F$49,"▲","-")),2),NA())</f>
        <v>0.17</v>
      </c>
      <c r="C21" s="174">
        <f>IF(ISNUMBER(VALUE(SUBSTITUTE(実質収支比率等に係る経年分析!G$49,"▲","-"))),ROUND(VALUE(SUBSTITUTE(実質収支比率等に係る経年分析!G$49,"▲","-")),2),NA())</f>
        <v>2.69</v>
      </c>
      <c r="D21" s="174">
        <f>IF(ISNUMBER(VALUE(SUBSTITUTE(実質収支比率等に係る経年分析!H$49,"▲","-"))),ROUND(VALUE(SUBSTITUTE(実質収支比率等に係る経年分析!H$49,"▲","-")),2),NA())</f>
        <v>3.9</v>
      </c>
      <c r="E21" s="174">
        <f>IF(ISNUMBER(VALUE(SUBSTITUTE(実質収支比率等に係る経年分析!I$49,"▲","-"))),ROUND(VALUE(SUBSTITUTE(実質収支比率等に係る経年分析!I$49,"▲","-")),2),NA())</f>
        <v>-6.26</v>
      </c>
      <c r="F21" s="174">
        <f>IF(ISNUMBER(VALUE(SUBSTITUTE(実質収支比率等に係る経年分析!J$49,"▲","-"))),ROUND(VALUE(SUBSTITUTE(実質収支比率等に係る経年分析!J$49,"▲","-")),2),NA())</f>
        <v>-0.16</v>
      </c>
    </row>
    <row r="24" spans="1:11">
      <c r="A24" s="144" t="s">
        <v>55</v>
      </c>
    </row>
    <row r="25" spans="1:11">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c r="A26" s="175"/>
      <c r="B26" s="175" t="s">
        <v>56</v>
      </c>
      <c r="C26" s="175" t="s">
        <v>57</v>
      </c>
      <c r="D26" s="175" t="s">
        <v>56</v>
      </c>
      <c r="E26" s="175" t="s">
        <v>57</v>
      </c>
      <c r="F26" s="175" t="s">
        <v>56</v>
      </c>
      <c r="G26" s="175" t="s">
        <v>57</v>
      </c>
      <c r="H26" s="175" t="s">
        <v>56</v>
      </c>
      <c r="I26" s="175" t="s">
        <v>57</v>
      </c>
      <c r="J26" s="175" t="s">
        <v>56</v>
      </c>
      <c r="K26" s="175" t="s">
        <v>57</v>
      </c>
    </row>
    <row r="27" spans="1:11">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v>
      </c>
    </row>
    <row r="28" spans="1:11">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c r="A29" s="175" t="str">
        <f>IF(連結実質赤字比率に係る赤字・黒字の構成分析!C$41="",NA(),連結実質赤字比率に係る赤字・黒字の構成分析!C$41)</f>
        <v>住宅新築資金等貸付金特別会計</v>
      </c>
      <c r="B29" s="175">
        <f>IF(ROUND(VALUE(SUBSTITUTE(連結実質赤字比率に係る赤字・黒字の構成分析!F$41,"▲", "-")), 2) &lt; 0, ABS(ROUND(VALUE(SUBSTITUTE(連結実質赤字比率に係る赤字・黒字の構成分析!F$41,"▲", "-")), 2)), NA())</f>
        <v>0.71</v>
      </c>
      <c r="C29" s="175" t="e">
        <f>IF(ROUND(VALUE(SUBSTITUTE(連結実質赤字比率に係る赤字・黒字の構成分析!F$41,"▲", "-")), 2) &gt;= 0, ABS(ROUND(VALUE(SUBSTITUTE(連結実質赤字比率に係る赤字・黒字の構成分析!F$41,"▲", "-")), 2)), NA())</f>
        <v>#N/A</v>
      </c>
      <c r="D29" s="175">
        <f>IF(ROUND(VALUE(SUBSTITUTE(連結実質赤字比率に係る赤字・黒字の構成分析!G$41,"▲", "-")), 2) &lt; 0, ABS(ROUND(VALUE(SUBSTITUTE(連結実質赤字比率に係る赤字・黒字の構成分析!G$41,"▲", "-")), 2)), NA())</f>
        <v>0.68</v>
      </c>
      <c r="E29" s="175" t="e">
        <f>IF(ROUND(VALUE(SUBSTITUTE(連結実質赤字比率に係る赤字・黒字の構成分析!G$41,"▲", "-")), 2) &gt;= 0, ABS(ROUND(VALUE(SUBSTITUTE(連結実質赤字比率に係る赤字・黒字の構成分析!G$41,"▲", "-")), 2)), NA())</f>
        <v>#N/A</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0.01</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0.01</v>
      </c>
    </row>
    <row r="30" spans="1:11">
      <c r="A30" s="175" t="str">
        <f>IF(連結実質赤字比率に係る赤字・黒字の構成分析!C$40="",NA(),連結実質赤字比率に係る赤字・黒字の構成分析!C$40)</f>
        <v>後期高齢者医療特別会計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0.02</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0.01</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0.02</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0.02</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0.03</v>
      </c>
    </row>
    <row r="31" spans="1:11">
      <c r="A31" s="175" t="str">
        <f>IF(連結実質赤字比率に係る赤字・黒字の構成分析!C$39="",NA(),連結実質赤字比率に係る赤字・黒字の構成分析!C$39)</f>
        <v>病院事業会計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0.43</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0.04</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0.04</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0.04</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0.04</v>
      </c>
    </row>
    <row r="32" spans="1:11">
      <c r="A32" s="175" t="str">
        <f>IF(連結実質赤字比率に係る赤字・黒字の構成分析!C$38="",NA(),連結実質赤字比率に係る赤字・黒字の構成分析!C$38)</f>
        <v>国民健康保険特別会計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0.09</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0.42</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7.0000000000000007E-2</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0.06</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0.09</v>
      </c>
    </row>
    <row r="33" spans="1:16">
      <c r="A33" s="175" t="str">
        <f>IF(連結実質赤字比率に係る赤字・黒字の構成分析!C$37="",NA(),連結実質赤字比率に係る赤字・黒字の構成分析!C$37)</f>
        <v>介護保険特別会計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1.03</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0.78</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1.04</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1.0900000000000001</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0.39</v>
      </c>
    </row>
    <row r="34" spans="1:16">
      <c r="A34" s="175" t="str">
        <f>IF(連結実質赤字比率に係る赤字・黒字の構成分析!C$36="",NA(),連結実質赤字比率に係る赤字・黒字の構成分析!C$36)</f>
        <v>下水道事業会計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1.64</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2.21</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2.1800000000000002</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2.37</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2.2599999999999998</v>
      </c>
    </row>
    <row r="35" spans="1:16">
      <c r="A35" s="175" t="str">
        <f>IF(連結実質赤字比率に係る赤字・黒字の構成分析!C$35="",NA(),連結実質赤字比率に係る赤字・黒字の構成分析!C$35)</f>
        <v>一般会計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1.49</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3.6</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6.68</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4.79</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4.5599999999999996</v>
      </c>
    </row>
    <row r="36" spans="1:16">
      <c r="A36" s="175" t="str">
        <f>IF(連結実質赤字比率に係る赤字・黒字の構成分析!C$34="",NA(),連結実質赤字比率に係る赤字・黒字の構成分析!C$34)</f>
        <v>水道事業会計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7.76</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8.0299999999999994</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8.33</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9.64</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10.18</v>
      </c>
    </row>
    <row r="39" spans="1:16">
      <c r="A39" s="144" t="s">
        <v>58</v>
      </c>
    </row>
    <row r="40" spans="1:16">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c r="A42" s="176" t="s">
        <v>61</v>
      </c>
      <c r="B42" s="176"/>
      <c r="C42" s="176"/>
      <c r="D42" s="176">
        <f>'実質公債費比率（分子）の構造'!K$52</f>
        <v>12795</v>
      </c>
      <c r="E42" s="176"/>
      <c r="F42" s="176"/>
      <c r="G42" s="176">
        <f>'実質公債費比率（分子）の構造'!L$52</f>
        <v>12886</v>
      </c>
      <c r="H42" s="176"/>
      <c r="I42" s="176"/>
      <c r="J42" s="176">
        <f>'実質公債費比率（分子）の構造'!M$52</f>
        <v>12587</v>
      </c>
      <c r="K42" s="176"/>
      <c r="L42" s="176"/>
      <c r="M42" s="176">
        <f>'実質公債費比率（分子）の構造'!N$52</f>
        <v>12279</v>
      </c>
      <c r="N42" s="176"/>
      <c r="O42" s="176"/>
      <c r="P42" s="176">
        <f>'実質公債費比率（分子）の構造'!O$52</f>
        <v>12120</v>
      </c>
    </row>
    <row r="43" spans="1:16">
      <c r="A43" s="176" t="s">
        <v>16</v>
      </c>
      <c r="B43" s="176">
        <f>'実質公債費比率（分子）の構造'!K$51</f>
        <v>8</v>
      </c>
      <c r="C43" s="176"/>
      <c r="D43" s="176"/>
      <c r="E43" s="176">
        <f>'実質公債費比率（分子）の構造'!L$51</f>
        <v>11</v>
      </c>
      <c r="F43" s="176"/>
      <c r="G43" s="176"/>
      <c r="H43" s="176" t="str">
        <f>'実質公債費比率（分子）の構造'!M$51</f>
        <v>-</v>
      </c>
      <c r="I43" s="176"/>
      <c r="J43" s="176"/>
      <c r="K43" s="176">
        <f>'実質公債費比率（分子）の構造'!N$51</f>
        <v>0</v>
      </c>
      <c r="L43" s="176"/>
      <c r="M43" s="176"/>
      <c r="N43" s="176" t="str">
        <f>'実質公債費比率（分子）の構造'!O$51</f>
        <v>-</v>
      </c>
      <c r="O43" s="176"/>
      <c r="P43" s="176"/>
    </row>
    <row r="44" spans="1:16">
      <c r="A44" s="176" t="s">
        <v>62</v>
      </c>
      <c r="B44" s="176">
        <f>'実質公債費比率（分子）の構造'!K$50</f>
        <v>4</v>
      </c>
      <c r="C44" s="176"/>
      <c r="D44" s="176"/>
      <c r="E44" s="176">
        <f>'実質公債費比率（分子）の構造'!L$50</f>
        <v>4</v>
      </c>
      <c r="F44" s="176"/>
      <c r="G44" s="176"/>
      <c r="H44" s="176">
        <f>'実質公債費比率（分子）の構造'!M$50</f>
        <v>4</v>
      </c>
      <c r="I44" s="176"/>
      <c r="J44" s="176"/>
      <c r="K44" s="176">
        <f>'実質公債費比率（分子）の構造'!N$50</f>
        <v>4</v>
      </c>
      <c r="L44" s="176"/>
      <c r="M44" s="176"/>
      <c r="N44" s="176">
        <f>'実質公債費比率（分子）の構造'!O$50</f>
        <v>4</v>
      </c>
      <c r="O44" s="176"/>
      <c r="P44" s="176"/>
    </row>
    <row r="45" spans="1:16">
      <c r="A45" s="176" t="s">
        <v>63</v>
      </c>
      <c r="B45" s="176" t="str">
        <f>'実質公債費比率（分子）の構造'!K$49</f>
        <v>-</v>
      </c>
      <c r="C45" s="176"/>
      <c r="D45" s="176"/>
      <c r="E45" s="176" t="str">
        <f>'実質公債費比率（分子）の構造'!L$49</f>
        <v>-</v>
      </c>
      <c r="F45" s="176"/>
      <c r="G45" s="176"/>
      <c r="H45" s="176" t="str">
        <f>'実質公債費比率（分子）の構造'!M$49</f>
        <v>-</v>
      </c>
      <c r="I45" s="176"/>
      <c r="J45" s="176"/>
      <c r="K45" s="176" t="str">
        <f>'実質公債費比率（分子）の構造'!N$49</f>
        <v>-</v>
      </c>
      <c r="L45" s="176"/>
      <c r="M45" s="176"/>
      <c r="N45" s="176" t="str">
        <f>'実質公債費比率（分子）の構造'!O$49</f>
        <v>-</v>
      </c>
      <c r="O45" s="176"/>
      <c r="P45" s="176"/>
    </row>
    <row r="46" spans="1:16">
      <c r="A46" s="176" t="s">
        <v>64</v>
      </c>
      <c r="B46" s="176">
        <f>'実質公債費比率（分子）の構造'!K$48</f>
        <v>1774</v>
      </c>
      <c r="C46" s="176"/>
      <c r="D46" s="176"/>
      <c r="E46" s="176">
        <f>'実質公債費比率（分子）の構造'!L$48</f>
        <v>1367</v>
      </c>
      <c r="F46" s="176"/>
      <c r="G46" s="176"/>
      <c r="H46" s="176">
        <f>'実質公債費比率（分子）の構造'!M$48</f>
        <v>1352</v>
      </c>
      <c r="I46" s="176"/>
      <c r="J46" s="176"/>
      <c r="K46" s="176">
        <f>'実質公債費比率（分子）の構造'!N$48</f>
        <v>1198</v>
      </c>
      <c r="L46" s="176"/>
      <c r="M46" s="176"/>
      <c r="N46" s="176">
        <f>'実質公債費比率（分子）の構造'!O$48</f>
        <v>1092</v>
      </c>
      <c r="O46" s="176"/>
      <c r="P46" s="176"/>
    </row>
    <row r="47" spans="1:16">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c r="A49" s="176" t="s">
        <v>66</v>
      </c>
      <c r="B49" s="176">
        <f>'実質公債費比率（分子）の構造'!K$45</f>
        <v>18105</v>
      </c>
      <c r="C49" s="176"/>
      <c r="D49" s="176"/>
      <c r="E49" s="176">
        <f>'実質公債費比率（分子）の構造'!L$45</f>
        <v>17972</v>
      </c>
      <c r="F49" s="176"/>
      <c r="G49" s="176"/>
      <c r="H49" s="176">
        <f>'実質公債費比率（分子）の構造'!M$45</f>
        <v>18419</v>
      </c>
      <c r="I49" s="176"/>
      <c r="J49" s="176"/>
      <c r="K49" s="176">
        <f>'実質公債費比率（分子）の構造'!N$45</f>
        <v>17927</v>
      </c>
      <c r="L49" s="176"/>
      <c r="M49" s="176"/>
      <c r="N49" s="176">
        <f>'実質公債費比率（分子）の構造'!O$45</f>
        <v>18471</v>
      </c>
      <c r="O49" s="176"/>
      <c r="P49" s="176"/>
    </row>
    <row r="50" spans="1:16">
      <c r="A50" s="176" t="s">
        <v>67</v>
      </c>
      <c r="B50" s="176" t="e">
        <f>NA()</f>
        <v>#N/A</v>
      </c>
      <c r="C50" s="176">
        <f>IF(ISNUMBER('実質公債費比率（分子）の構造'!K$53),'実質公債費比率（分子）の構造'!K$53,NA())</f>
        <v>7096</v>
      </c>
      <c r="D50" s="176" t="e">
        <f>NA()</f>
        <v>#N/A</v>
      </c>
      <c r="E50" s="176" t="e">
        <f>NA()</f>
        <v>#N/A</v>
      </c>
      <c r="F50" s="176">
        <f>IF(ISNUMBER('実質公債費比率（分子）の構造'!L$53),'実質公債費比率（分子）の構造'!L$53,NA())</f>
        <v>6468</v>
      </c>
      <c r="G50" s="176" t="e">
        <f>NA()</f>
        <v>#N/A</v>
      </c>
      <c r="H50" s="176" t="e">
        <f>NA()</f>
        <v>#N/A</v>
      </c>
      <c r="I50" s="176">
        <f>IF(ISNUMBER('実質公債費比率（分子）の構造'!M$53),'実質公債費比率（分子）の構造'!M$53,NA())</f>
        <v>7188</v>
      </c>
      <c r="J50" s="176" t="e">
        <f>NA()</f>
        <v>#N/A</v>
      </c>
      <c r="K50" s="176" t="e">
        <f>NA()</f>
        <v>#N/A</v>
      </c>
      <c r="L50" s="176">
        <f>IF(ISNUMBER('実質公債費比率（分子）の構造'!N$53),'実質公債費比率（分子）の構造'!N$53,NA())</f>
        <v>6850</v>
      </c>
      <c r="M50" s="176" t="e">
        <f>NA()</f>
        <v>#N/A</v>
      </c>
      <c r="N50" s="176" t="e">
        <f>NA()</f>
        <v>#N/A</v>
      </c>
      <c r="O50" s="176">
        <f>IF(ISNUMBER('実質公債費比率（分子）の構造'!O$53),'実質公債費比率（分子）の構造'!O$53,NA())</f>
        <v>7447</v>
      </c>
      <c r="P50" s="176" t="e">
        <f>NA()</f>
        <v>#N/A</v>
      </c>
    </row>
    <row r="53" spans="1:16">
      <c r="A53" s="144" t="s">
        <v>68</v>
      </c>
    </row>
    <row r="54" spans="1:16">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c r="A56" s="175" t="s">
        <v>43</v>
      </c>
      <c r="B56" s="175"/>
      <c r="C56" s="175"/>
      <c r="D56" s="175">
        <f>'将来負担比率（分子）の構造'!I$52</f>
        <v>119957</v>
      </c>
      <c r="E56" s="175"/>
      <c r="F56" s="175"/>
      <c r="G56" s="175">
        <f>'将来負担比率（分子）の構造'!J$52</f>
        <v>122211</v>
      </c>
      <c r="H56" s="175"/>
      <c r="I56" s="175"/>
      <c r="J56" s="175">
        <f>'将来負担比率（分子）の構造'!K$52</f>
        <v>121577</v>
      </c>
      <c r="K56" s="175"/>
      <c r="L56" s="175"/>
      <c r="M56" s="175">
        <f>'将来負担比率（分子）の構造'!L$52</f>
        <v>119199</v>
      </c>
      <c r="N56" s="175"/>
      <c r="O56" s="175"/>
      <c r="P56" s="175">
        <f>'将来負担比率（分子）の構造'!M$52</f>
        <v>114923</v>
      </c>
    </row>
    <row r="57" spans="1:16">
      <c r="A57" s="175" t="s">
        <v>42</v>
      </c>
      <c r="B57" s="175"/>
      <c r="C57" s="175"/>
      <c r="D57" s="175">
        <f>'将来負担比率（分子）の構造'!I$51</f>
        <v>28418</v>
      </c>
      <c r="E57" s="175"/>
      <c r="F57" s="175"/>
      <c r="G57" s="175">
        <f>'将来負担比率（分子）の構造'!J$51</f>
        <v>30679</v>
      </c>
      <c r="H57" s="175"/>
      <c r="I57" s="175"/>
      <c r="J57" s="175">
        <f>'将来負担比率（分子）の構造'!K$51</f>
        <v>28472</v>
      </c>
      <c r="K57" s="175"/>
      <c r="L57" s="175"/>
      <c r="M57" s="175">
        <f>'将来負担比率（分子）の構造'!L$51</f>
        <v>28183</v>
      </c>
      <c r="N57" s="175"/>
      <c r="O57" s="175"/>
      <c r="P57" s="175">
        <f>'将来負担比率（分子）の構造'!M$51</f>
        <v>27947</v>
      </c>
    </row>
    <row r="58" spans="1:16">
      <c r="A58" s="175" t="s">
        <v>41</v>
      </c>
      <c r="B58" s="175"/>
      <c r="C58" s="175"/>
      <c r="D58" s="175">
        <f>'将来負担比率（分子）の構造'!I$50</f>
        <v>5466</v>
      </c>
      <c r="E58" s="175"/>
      <c r="F58" s="175"/>
      <c r="G58" s="175">
        <f>'将来負担比率（分子）の構造'!J$50</f>
        <v>7115</v>
      </c>
      <c r="H58" s="175"/>
      <c r="I58" s="175"/>
      <c r="J58" s="175">
        <f>'将来負担比率（分子）の構造'!K$50</f>
        <v>11118</v>
      </c>
      <c r="K58" s="175"/>
      <c r="L58" s="175"/>
      <c r="M58" s="175">
        <f>'将来負担比率（分子）の構造'!L$50</f>
        <v>10396</v>
      </c>
      <c r="N58" s="175"/>
      <c r="O58" s="175"/>
      <c r="P58" s="175">
        <f>'将来負担比率（分子）の構造'!M$50</f>
        <v>12995</v>
      </c>
    </row>
    <row r="59" spans="1:16">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c r="A62" s="175" t="s">
        <v>35</v>
      </c>
      <c r="B62" s="175">
        <f>'将来負担比率（分子）の構造'!I$45</f>
        <v>18053</v>
      </c>
      <c r="C62" s="175"/>
      <c r="D62" s="175"/>
      <c r="E62" s="175">
        <f>'将来負担比率（分子）の構造'!J$45</f>
        <v>17108</v>
      </c>
      <c r="F62" s="175"/>
      <c r="G62" s="175"/>
      <c r="H62" s="175">
        <f>'将来負担比率（分子）の構造'!K$45</f>
        <v>16886</v>
      </c>
      <c r="I62" s="175"/>
      <c r="J62" s="175"/>
      <c r="K62" s="175">
        <f>'将来負担比率（分子）の構造'!L$45</f>
        <v>16207</v>
      </c>
      <c r="L62" s="175"/>
      <c r="M62" s="175"/>
      <c r="N62" s="175">
        <f>'将来負担比率（分子）の構造'!M$45</f>
        <v>16842</v>
      </c>
      <c r="O62" s="175"/>
      <c r="P62" s="175"/>
    </row>
    <row r="63" spans="1:16">
      <c r="A63" s="175" t="s">
        <v>34</v>
      </c>
      <c r="B63" s="175" t="str">
        <f>'将来負担比率（分子）の構造'!I$44</f>
        <v>-</v>
      </c>
      <c r="C63" s="175"/>
      <c r="D63" s="175"/>
      <c r="E63" s="175" t="str">
        <f>'将来負担比率（分子）の構造'!J$44</f>
        <v>-</v>
      </c>
      <c r="F63" s="175"/>
      <c r="G63" s="175"/>
      <c r="H63" s="175" t="str">
        <f>'将来負担比率（分子）の構造'!K$44</f>
        <v>-</v>
      </c>
      <c r="I63" s="175"/>
      <c r="J63" s="175"/>
      <c r="K63" s="175" t="str">
        <f>'将来負担比率（分子）の構造'!L$44</f>
        <v>-</v>
      </c>
      <c r="L63" s="175"/>
      <c r="M63" s="175"/>
      <c r="N63" s="175" t="str">
        <f>'将来負担比率（分子）の構造'!M$44</f>
        <v>-</v>
      </c>
      <c r="O63" s="175"/>
      <c r="P63" s="175"/>
    </row>
    <row r="64" spans="1:16">
      <c r="A64" s="175" t="s">
        <v>33</v>
      </c>
      <c r="B64" s="175">
        <f>'将来負担比率（分子）の構造'!I$43</f>
        <v>28990</v>
      </c>
      <c r="C64" s="175"/>
      <c r="D64" s="175"/>
      <c r="E64" s="175">
        <f>'将来負担比率（分子）の構造'!J$43</f>
        <v>24477</v>
      </c>
      <c r="F64" s="175"/>
      <c r="G64" s="175"/>
      <c r="H64" s="175">
        <f>'将来負担比率（分子）の構造'!K$43</f>
        <v>19728</v>
      </c>
      <c r="I64" s="175"/>
      <c r="J64" s="175"/>
      <c r="K64" s="175">
        <f>'将来負担比率（分子）の構造'!L$43</f>
        <v>16738</v>
      </c>
      <c r="L64" s="175"/>
      <c r="M64" s="175"/>
      <c r="N64" s="175">
        <f>'将来負担比率（分子）の構造'!M$43</f>
        <v>14930</v>
      </c>
      <c r="O64" s="175"/>
      <c r="P64" s="175"/>
    </row>
    <row r="65" spans="1:16">
      <c r="A65" s="175" t="s">
        <v>32</v>
      </c>
      <c r="B65" s="175">
        <f>'将来負担比率（分子）の構造'!I$42</f>
        <v>14</v>
      </c>
      <c r="C65" s="175"/>
      <c r="D65" s="175"/>
      <c r="E65" s="175">
        <f>'将来負担比率（分子）の構造'!J$42</f>
        <v>11</v>
      </c>
      <c r="F65" s="175"/>
      <c r="G65" s="175"/>
      <c r="H65" s="175">
        <f>'将来負担比率（分子）の構造'!K$42</f>
        <v>8</v>
      </c>
      <c r="I65" s="175"/>
      <c r="J65" s="175"/>
      <c r="K65" s="175">
        <f>'将来負担比率（分子）の構造'!L$42</f>
        <v>5</v>
      </c>
      <c r="L65" s="175"/>
      <c r="M65" s="175"/>
      <c r="N65" s="175">
        <f>'将来負担比率（分子）の構造'!M$42</f>
        <v>2</v>
      </c>
      <c r="O65" s="175"/>
      <c r="P65" s="175"/>
    </row>
    <row r="66" spans="1:16">
      <c r="A66" s="175" t="s">
        <v>31</v>
      </c>
      <c r="B66" s="175">
        <f>'将来負担比率（分子）の構造'!I$41</f>
        <v>198626</v>
      </c>
      <c r="C66" s="175"/>
      <c r="D66" s="175"/>
      <c r="E66" s="175">
        <f>'将来負担比率（分子）の構造'!J$41</f>
        <v>201045</v>
      </c>
      <c r="F66" s="175"/>
      <c r="G66" s="175"/>
      <c r="H66" s="175">
        <f>'将来負担比率（分子）の構造'!K$41</f>
        <v>200230</v>
      </c>
      <c r="I66" s="175"/>
      <c r="J66" s="175"/>
      <c r="K66" s="175">
        <f>'将来負担比率（分子）の構造'!L$41</f>
        <v>189587</v>
      </c>
      <c r="L66" s="175"/>
      <c r="M66" s="175"/>
      <c r="N66" s="175">
        <f>'将来負担比率（分子）の構造'!M$41</f>
        <v>183737</v>
      </c>
      <c r="O66" s="175"/>
      <c r="P66" s="175"/>
    </row>
    <row r="67" spans="1:16">
      <c r="A67" s="175" t="s">
        <v>71</v>
      </c>
      <c r="B67" s="175" t="e">
        <f>NA()</f>
        <v>#N/A</v>
      </c>
      <c r="C67" s="175">
        <f>IF(ISNUMBER('将来負担比率（分子）の構造'!I$53), IF('将来負担比率（分子）の構造'!I$53 &lt; 0, 0, '将来負担比率（分子）の構造'!I$53), NA())</f>
        <v>91841</v>
      </c>
      <c r="D67" s="175" t="e">
        <f>NA()</f>
        <v>#N/A</v>
      </c>
      <c r="E67" s="175" t="e">
        <f>NA()</f>
        <v>#N/A</v>
      </c>
      <c r="F67" s="175">
        <f>IF(ISNUMBER('将来負担比率（分子）の構造'!J$53), IF('将来負担比率（分子）の構造'!J$53 &lt; 0, 0, '将来負担比率（分子）の構造'!J$53), NA())</f>
        <v>82636</v>
      </c>
      <c r="G67" s="175" t="e">
        <f>NA()</f>
        <v>#N/A</v>
      </c>
      <c r="H67" s="175" t="e">
        <f>NA()</f>
        <v>#N/A</v>
      </c>
      <c r="I67" s="175">
        <f>IF(ISNUMBER('将来負担比率（分子）の構造'!K$53), IF('将来負担比率（分子）の構造'!K$53 &lt; 0, 0, '将来負担比率（分子）の構造'!K$53), NA())</f>
        <v>75687</v>
      </c>
      <c r="J67" s="175" t="e">
        <f>NA()</f>
        <v>#N/A</v>
      </c>
      <c r="K67" s="175" t="e">
        <f>NA()</f>
        <v>#N/A</v>
      </c>
      <c r="L67" s="175">
        <f>IF(ISNUMBER('将来負担比率（分子）の構造'!L$53), IF('将来負担比率（分子）の構造'!L$53 &lt; 0, 0, '将来負担比率（分子）の構造'!L$53), NA())</f>
        <v>64758</v>
      </c>
      <c r="M67" s="175" t="e">
        <f>NA()</f>
        <v>#N/A</v>
      </c>
      <c r="N67" s="175" t="e">
        <f>NA()</f>
        <v>#N/A</v>
      </c>
      <c r="O67" s="175">
        <f>IF(ISNUMBER('将来負担比率（分子）の構造'!M$53), IF('将来負担比率（分子）の構造'!M$53 &lt; 0, 0, '将来負担比率（分子）の構造'!M$53), NA())</f>
        <v>59645</v>
      </c>
      <c r="P67" s="175" t="e">
        <f>NA()</f>
        <v>#N/A</v>
      </c>
    </row>
    <row r="70" spans="1:16">
      <c r="A70" s="177" t="s">
        <v>72</v>
      </c>
      <c r="B70" s="177"/>
      <c r="C70" s="177"/>
      <c r="D70" s="177"/>
      <c r="E70" s="177"/>
      <c r="F70" s="177"/>
    </row>
    <row r="71" spans="1:16">
      <c r="A71" s="178"/>
      <c r="B71" s="178" t="str">
        <f>基金残高に係る経年分析!F54</f>
        <v>R03</v>
      </c>
      <c r="C71" s="178" t="str">
        <f>基金残高に係る経年分析!G54</f>
        <v>R04</v>
      </c>
      <c r="D71" s="178" t="str">
        <f>基金残高に係る経年分析!H54</f>
        <v>R05</v>
      </c>
    </row>
    <row r="72" spans="1:16">
      <c r="A72" s="178" t="s">
        <v>73</v>
      </c>
      <c r="B72" s="179">
        <f>基金残高に係る経年分析!F55</f>
        <v>3641</v>
      </c>
      <c r="C72" s="179">
        <f>基金残高に係る経年分析!G55</f>
        <v>2841</v>
      </c>
      <c r="D72" s="179">
        <f>基金残高に係る経年分析!H55</f>
        <v>5041</v>
      </c>
    </row>
    <row r="73" spans="1:16">
      <c r="A73" s="178" t="s">
        <v>74</v>
      </c>
      <c r="B73" s="179">
        <f>基金残高に係る経年分析!F56</f>
        <v>2234</v>
      </c>
      <c r="C73" s="179">
        <f>基金残高に係る経年分析!G56</f>
        <v>1703</v>
      </c>
      <c r="D73" s="179">
        <f>基金残高に係る経年分析!H56</f>
        <v>1724</v>
      </c>
    </row>
    <row r="74" spans="1:16">
      <c r="A74" s="178" t="s">
        <v>75</v>
      </c>
      <c r="B74" s="179">
        <f>基金残高に係る経年分析!F57</f>
        <v>6243</v>
      </c>
      <c r="C74" s="179">
        <f>基金残高に係る経年分析!G57</f>
        <v>6452</v>
      </c>
      <c r="D74" s="179">
        <f>基金残高に係る経年分析!H57</f>
        <v>6411</v>
      </c>
    </row>
  </sheetData>
  <sheetProtection algorithmName="SHA-512" hashValue="rKKWgeN9M1FD+CJCB6kyQua15IKXfFha3ioVwXq6eKRVyyhrqO83hODo/Ve3PO3mM7jhaevvRqnHUSOGxKzSgg==" saltValue="n2kUzw7GpZlXSGER0C/ZF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02" t="s">
        <v>202</v>
      </c>
      <c r="DI1" s="603"/>
      <c r="DJ1" s="603"/>
      <c r="DK1" s="603"/>
      <c r="DL1" s="603"/>
      <c r="DM1" s="603"/>
      <c r="DN1" s="604"/>
      <c r="DO1" s="214"/>
      <c r="DP1" s="602" t="s">
        <v>203</v>
      </c>
      <c r="DQ1" s="603"/>
      <c r="DR1" s="603"/>
      <c r="DS1" s="603"/>
      <c r="DT1" s="603"/>
      <c r="DU1" s="603"/>
      <c r="DV1" s="603"/>
      <c r="DW1" s="603"/>
      <c r="DX1" s="603"/>
      <c r="DY1" s="603"/>
      <c r="DZ1" s="603"/>
      <c r="EA1" s="603"/>
      <c r="EB1" s="603"/>
      <c r="EC1" s="604"/>
      <c r="ED1" s="213"/>
      <c r="EE1" s="213"/>
      <c r="EF1" s="213"/>
      <c r="EG1" s="213"/>
      <c r="EH1" s="213"/>
      <c r="EI1" s="213"/>
      <c r="EJ1" s="213"/>
      <c r="EK1" s="213"/>
      <c r="EL1" s="213"/>
      <c r="EM1" s="213"/>
    </row>
    <row r="2" spans="2:143" ht="22.5" customHeight="1">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c r="B3" s="605" t="s">
        <v>205</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206</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207</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c r="B4" s="605" t="s">
        <v>1</v>
      </c>
      <c r="C4" s="606"/>
      <c r="D4" s="606"/>
      <c r="E4" s="606"/>
      <c r="F4" s="606"/>
      <c r="G4" s="606"/>
      <c r="H4" s="606"/>
      <c r="I4" s="606"/>
      <c r="J4" s="606"/>
      <c r="K4" s="606"/>
      <c r="L4" s="606"/>
      <c r="M4" s="606"/>
      <c r="N4" s="606"/>
      <c r="O4" s="606"/>
      <c r="P4" s="606"/>
      <c r="Q4" s="607"/>
      <c r="R4" s="605" t="s">
        <v>208</v>
      </c>
      <c r="S4" s="606"/>
      <c r="T4" s="606"/>
      <c r="U4" s="606"/>
      <c r="V4" s="606"/>
      <c r="W4" s="606"/>
      <c r="X4" s="606"/>
      <c r="Y4" s="607"/>
      <c r="Z4" s="605" t="s">
        <v>209</v>
      </c>
      <c r="AA4" s="606"/>
      <c r="AB4" s="606"/>
      <c r="AC4" s="607"/>
      <c r="AD4" s="605" t="s">
        <v>210</v>
      </c>
      <c r="AE4" s="606"/>
      <c r="AF4" s="606"/>
      <c r="AG4" s="606"/>
      <c r="AH4" s="606"/>
      <c r="AI4" s="606"/>
      <c r="AJ4" s="606"/>
      <c r="AK4" s="607"/>
      <c r="AL4" s="605" t="s">
        <v>209</v>
      </c>
      <c r="AM4" s="606"/>
      <c r="AN4" s="606"/>
      <c r="AO4" s="607"/>
      <c r="AP4" s="608" t="s">
        <v>211</v>
      </c>
      <c r="AQ4" s="608"/>
      <c r="AR4" s="608"/>
      <c r="AS4" s="608"/>
      <c r="AT4" s="608"/>
      <c r="AU4" s="608"/>
      <c r="AV4" s="608"/>
      <c r="AW4" s="608"/>
      <c r="AX4" s="608"/>
      <c r="AY4" s="608"/>
      <c r="AZ4" s="608"/>
      <c r="BA4" s="608"/>
      <c r="BB4" s="608"/>
      <c r="BC4" s="608"/>
      <c r="BD4" s="608"/>
      <c r="BE4" s="608"/>
      <c r="BF4" s="608"/>
      <c r="BG4" s="608" t="s">
        <v>212</v>
      </c>
      <c r="BH4" s="608"/>
      <c r="BI4" s="608"/>
      <c r="BJ4" s="608"/>
      <c r="BK4" s="608"/>
      <c r="BL4" s="608"/>
      <c r="BM4" s="608"/>
      <c r="BN4" s="608"/>
      <c r="BO4" s="608" t="s">
        <v>209</v>
      </c>
      <c r="BP4" s="608"/>
      <c r="BQ4" s="608"/>
      <c r="BR4" s="608"/>
      <c r="BS4" s="608" t="s">
        <v>213</v>
      </c>
      <c r="BT4" s="608"/>
      <c r="BU4" s="608"/>
      <c r="BV4" s="608"/>
      <c r="BW4" s="608"/>
      <c r="BX4" s="608"/>
      <c r="BY4" s="608"/>
      <c r="BZ4" s="608"/>
      <c r="CA4" s="608"/>
      <c r="CB4" s="608"/>
      <c r="CD4" s="605" t="s">
        <v>214</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c r="B5" s="609" t="s">
        <v>215</v>
      </c>
      <c r="C5" s="610"/>
      <c r="D5" s="610"/>
      <c r="E5" s="610"/>
      <c r="F5" s="610"/>
      <c r="G5" s="610"/>
      <c r="H5" s="610"/>
      <c r="I5" s="610"/>
      <c r="J5" s="610"/>
      <c r="K5" s="610"/>
      <c r="L5" s="610"/>
      <c r="M5" s="610"/>
      <c r="N5" s="610"/>
      <c r="O5" s="610"/>
      <c r="P5" s="610"/>
      <c r="Q5" s="611"/>
      <c r="R5" s="612">
        <v>52895421</v>
      </c>
      <c r="S5" s="613"/>
      <c r="T5" s="613"/>
      <c r="U5" s="613"/>
      <c r="V5" s="613"/>
      <c r="W5" s="613"/>
      <c r="X5" s="613"/>
      <c r="Y5" s="614"/>
      <c r="Z5" s="615">
        <v>34</v>
      </c>
      <c r="AA5" s="615"/>
      <c r="AB5" s="615"/>
      <c r="AC5" s="615"/>
      <c r="AD5" s="616">
        <v>49457645</v>
      </c>
      <c r="AE5" s="616"/>
      <c r="AF5" s="616"/>
      <c r="AG5" s="616"/>
      <c r="AH5" s="616"/>
      <c r="AI5" s="616"/>
      <c r="AJ5" s="616"/>
      <c r="AK5" s="616"/>
      <c r="AL5" s="617">
        <v>60.3</v>
      </c>
      <c r="AM5" s="618"/>
      <c r="AN5" s="618"/>
      <c r="AO5" s="619"/>
      <c r="AP5" s="609" t="s">
        <v>216</v>
      </c>
      <c r="AQ5" s="610"/>
      <c r="AR5" s="610"/>
      <c r="AS5" s="610"/>
      <c r="AT5" s="610"/>
      <c r="AU5" s="610"/>
      <c r="AV5" s="610"/>
      <c r="AW5" s="610"/>
      <c r="AX5" s="610"/>
      <c r="AY5" s="610"/>
      <c r="AZ5" s="610"/>
      <c r="BA5" s="610"/>
      <c r="BB5" s="610"/>
      <c r="BC5" s="610"/>
      <c r="BD5" s="610"/>
      <c r="BE5" s="610"/>
      <c r="BF5" s="611"/>
      <c r="BG5" s="623">
        <v>48398763</v>
      </c>
      <c r="BH5" s="624"/>
      <c r="BI5" s="624"/>
      <c r="BJ5" s="624"/>
      <c r="BK5" s="624"/>
      <c r="BL5" s="624"/>
      <c r="BM5" s="624"/>
      <c r="BN5" s="625"/>
      <c r="BO5" s="626">
        <v>91.5</v>
      </c>
      <c r="BP5" s="626"/>
      <c r="BQ5" s="626"/>
      <c r="BR5" s="626"/>
      <c r="BS5" s="627">
        <v>492991</v>
      </c>
      <c r="BT5" s="627"/>
      <c r="BU5" s="627"/>
      <c r="BV5" s="627"/>
      <c r="BW5" s="627"/>
      <c r="BX5" s="627"/>
      <c r="BY5" s="627"/>
      <c r="BZ5" s="627"/>
      <c r="CA5" s="627"/>
      <c r="CB5" s="631"/>
      <c r="CD5" s="605" t="s">
        <v>211</v>
      </c>
      <c r="CE5" s="606"/>
      <c r="CF5" s="606"/>
      <c r="CG5" s="606"/>
      <c r="CH5" s="606"/>
      <c r="CI5" s="606"/>
      <c r="CJ5" s="606"/>
      <c r="CK5" s="606"/>
      <c r="CL5" s="606"/>
      <c r="CM5" s="606"/>
      <c r="CN5" s="606"/>
      <c r="CO5" s="606"/>
      <c r="CP5" s="606"/>
      <c r="CQ5" s="607"/>
      <c r="CR5" s="605" t="s">
        <v>217</v>
      </c>
      <c r="CS5" s="606"/>
      <c r="CT5" s="606"/>
      <c r="CU5" s="606"/>
      <c r="CV5" s="606"/>
      <c r="CW5" s="606"/>
      <c r="CX5" s="606"/>
      <c r="CY5" s="607"/>
      <c r="CZ5" s="605" t="s">
        <v>209</v>
      </c>
      <c r="DA5" s="606"/>
      <c r="DB5" s="606"/>
      <c r="DC5" s="607"/>
      <c r="DD5" s="605" t="s">
        <v>218</v>
      </c>
      <c r="DE5" s="606"/>
      <c r="DF5" s="606"/>
      <c r="DG5" s="606"/>
      <c r="DH5" s="606"/>
      <c r="DI5" s="606"/>
      <c r="DJ5" s="606"/>
      <c r="DK5" s="606"/>
      <c r="DL5" s="606"/>
      <c r="DM5" s="606"/>
      <c r="DN5" s="606"/>
      <c r="DO5" s="606"/>
      <c r="DP5" s="607"/>
      <c r="DQ5" s="605" t="s">
        <v>219</v>
      </c>
      <c r="DR5" s="606"/>
      <c r="DS5" s="606"/>
      <c r="DT5" s="606"/>
      <c r="DU5" s="606"/>
      <c r="DV5" s="606"/>
      <c r="DW5" s="606"/>
      <c r="DX5" s="606"/>
      <c r="DY5" s="606"/>
      <c r="DZ5" s="606"/>
      <c r="EA5" s="606"/>
      <c r="EB5" s="606"/>
      <c r="EC5" s="607"/>
    </row>
    <row r="6" spans="2:143" ht="11.25" customHeight="1">
      <c r="B6" s="620" t="s">
        <v>220</v>
      </c>
      <c r="C6" s="621"/>
      <c r="D6" s="621"/>
      <c r="E6" s="621"/>
      <c r="F6" s="621"/>
      <c r="G6" s="621"/>
      <c r="H6" s="621"/>
      <c r="I6" s="621"/>
      <c r="J6" s="621"/>
      <c r="K6" s="621"/>
      <c r="L6" s="621"/>
      <c r="M6" s="621"/>
      <c r="N6" s="621"/>
      <c r="O6" s="621"/>
      <c r="P6" s="621"/>
      <c r="Q6" s="622"/>
      <c r="R6" s="623">
        <v>841564</v>
      </c>
      <c r="S6" s="624"/>
      <c r="T6" s="624"/>
      <c r="U6" s="624"/>
      <c r="V6" s="624"/>
      <c r="W6" s="624"/>
      <c r="X6" s="624"/>
      <c r="Y6" s="625"/>
      <c r="Z6" s="626">
        <v>0.5</v>
      </c>
      <c r="AA6" s="626"/>
      <c r="AB6" s="626"/>
      <c r="AC6" s="626"/>
      <c r="AD6" s="627">
        <v>841564</v>
      </c>
      <c r="AE6" s="627"/>
      <c r="AF6" s="627"/>
      <c r="AG6" s="627"/>
      <c r="AH6" s="627"/>
      <c r="AI6" s="627"/>
      <c r="AJ6" s="627"/>
      <c r="AK6" s="627"/>
      <c r="AL6" s="628">
        <v>1</v>
      </c>
      <c r="AM6" s="629"/>
      <c r="AN6" s="629"/>
      <c r="AO6" s="630"/>
      <c r="AP6" s="620" t="s">
        <v>221</v>
      </c>
      <c r="AQ6" s="621"/>
      <c r="AR6" s="621"/>
      <c r="AS6" s="621"/>
      <c r="AT6" s="621"/>
      <c r="AU6" s="621"/>
      <c r="AV6" s="621"/>
      <c r="AW6" s="621"/>
      <c r="AX6" s="621"/>
      <c r="AY6" s="621"/>
      <c r="AZ6" s="621"/>
      <c r="BA6" s="621"/>
      <c r="BB6" s="621"/>
      <c r="BC6" s="621"/>
      <c r="BD6" s="621"/>
      <c r="BE6" s="621"/>
      <c r="BF6" s="622"/>
      <c r="BG6" s="623">
        <v>48398763</v>
      </c>
      <c r="BH6" s="624"/>
      <c r="BI6" s="624"/>
      <c r="BJ6" s="624"/>
      <c r="BK6" s="624"/>
      <c r="BL6" s="624"/>
      <c r="BM6" s="624"/>
      <c r="BN6" s="625"/>
      <c r="BO6" s="626">
        <v>91.5</v>
      </c>
      <c r="BP6" s="626"/>
      <c r="BQ6" s="626"/>
      <c r="BR6" s="626"/>
      <c r="BS6" s="627">
        <v>492991</v>
      </c>
      <c r="BT6" s="627"/>
      <c r="BU6" s="627"/>
      <c r="BV6" s="627"/>
      <c r="BW6" s="627"/>
      <c r="BX6" s="627"/>
      <c r="BY6" s="627"/>
      <c r="BZ6" s="627"/>
      <c r="CA6" s="627"/>
      <c r="CB6" s="631"/>
      <c r="CD6" s="609" t="s">
        <v>222</v>
      </c>
      <c r="CE6" s="610"/>
      <c r="CF6" s="610"/>
      <c r="CG6" s="610"/>
      <c r="CH6" s="610"/>
      <c r="CI6" s="610"/>
      <c r="CJ6" s="610"/>
      <c r="CK6" s="610"/>
      <c r="CL6" s="610"/>
      <c r="CM6" s="610"/>
      <c r="CN6" s="610"/>
      <c r="CO6" s="610"/>
      <c r="CP6" s="610"/>
      <c r="CQ6" s="611"/>
      <c r="CR6" s="623">
        <v>642282</v>
      </c>
      <c r="CS6" s="624"/>
      <c r="CT6" s="624"/>
      <c r="CU6" s="624"/>
      <c r="CV6" s="624"/>
      <c r="CW6" s="624"/>
      <c r="CX6" s="624"/>
      <c r="CY6" s="625"/>
      <c r="CZ6" s="617">
        <v>0.4</v>
      </c>
      <c r="DA6" s="618"/>
      <c r="DB6" s="618"/>
      <c r="DC6" s="634"/>
      <c r="DD6" s="632" t="s">
        <v>122</v>
      </c>
      <c r="DE6" s="624"/>
      <c r="DF6" s="624"/>
      <c r="DG6" s="624"/>
      <c r="DH6" s="624"/>
      <c r="DI6" s="624"/>
      <c r="DJ6" s="624"/>
      <c r="DK6" s="624"/>
      <c r="DL6" s="624"/>
      <c r="DM6" s="624"/>
      <c r="DN6" s="624"/>
      <c r="DO6" s="624"/>
      <c r="DP6" s="625"/>
      <c r="DQ6" s="632">
        <v>642282</v>
      </c>
      <c r="DR6" s="624"/>
      <c r="DS6" s="624"/>
      <c r="DT6" s="624"/>
      <c r="DU6" s="624"/>
      <c r="DV6" s="624"/>
      <c r="DW6" s="624"/>
      <c r="DX6" s="624"/>
      <c r="DY6" s="624"/>
      <c r="DZ6" s="624"/>
      <c r="EA6" s="624"/>
      <c r="EB6" s="624"/>
      <c r="EC6" s="633"/>
    </row>
    <row r="7" spans="2:143" ht="11.25" customHeight="1">
      <c r="B7" s="620" t="s">
        <v>223</v>
      </c>
      <c r="C7" s="621"/>
      <c r="D7" s="621"/>
      <c r="E7" s="621"/>
      <c r="F7" s="621"/>
      <c r="G7" s="621"/>
      <c r="H7" s="621"/>
      <c r="I7" s="621"/>
      <c r="J7" s="621"/>
      <c r="K7" s="621"/>
      <c r="L7" s="621"/>
      <c r="M7" s="621"/>
      <c r="N7" s="621"/>
      <c r="O7" s="621"/>
      <c r="P7" s="621"/>
      <c r="Q7" s="622"/>
      <c r="R7" s="623">
        <v>25731</v>
      </c>
      <c r="S7" s="624"/>
      <c r="T7" s="624"/>
      <c r="U7" s="624"/>
      <c r="V7" s="624"/>
      <c r="W7" s="624"/>
      <c r="X7" s="624"/>
      <c r="Y7" s="625"/>
      <c r="Z7" s="626">
        <v>0</v>
      </c>
      <c r="AA7" s="626"/>
      <c r="AB7" s="626"/>
      <c r="AC7" s="626"/>
      <c r="AD7" s="627">
        <v>25731</v>
      </c>
      <c r="AE7" s="627"/>
      <c r="AF7" s="627"/>
      <c r="AG7" s="627"/>
      <c r="AH7" s="627"/>
      <c r="AI7" s="627"/>
      <c r="AJ7" s="627"/>
      <c r="AK7" s="627"/>
      <c r="AL7" s="628">
        <v>0</v>
      </c>
      <c r="AM7" s="629"/>
      <c r="AN7" s="629"/>
      <c r="AO7" s="630"/>
      <c r="AP7" s="620" t="s">
        <v>224</v>
      </c>
      <c r="AQ7" s="621"/>
      <c r="AR7" s="621"/>
      <c r="AS7" s="621"/>
      <c r="AT7" s="621"/>
      <c r="AU7" s="621"/>
      <c r="AV7" s="621"/>
      <c r="AW7" s="621"/>
      <c r="AX7" s="621"/>
      <c r="AY7" s="621"/>
      <c r="AZ7" s="621"/>
      <c r="BA7" s="621"/>
      <c r="BB7" s="621"/>
      <c r="BC7" s="621"/>
      <c r="BD7" s="621"/>
      <c r="BE7" s="621"/>
      <c r="BF7" s="622"/>
      <c r="BG7" s="623">
        <v>25445306</v>
      </c>
      <c r="BH7" s="624"/>
      <c r="BI7" s="624"/>
      <c r="BJ7" s="624"/>
      <c r="BK7" s="624"/>
      <c r="BL7" s="624"/>
      <c r="BM7" s="624"/>
      <c r="BN7" s="625"/>
      <c r="BO7" s="626">
        <v>48.1</v>
      </c>
      <c r="BP7" s="626"/>
      <c r="BQ7" s="626"/>
      <c r="BR7" s="626"/>
      <c r="BS7" s="627">
        <v>492991</v>
      </c>
      <c r="BT7" s="627"/>
      <c r="BU7" s="627"/>
      <c r="BV7" s="627"/>
      <c r="BW7" s="627"/>
      <c r="BX7" s="627"/>
      <c r="BY7" s="627"/>
      <c r="BZ7" s="627"/>
      <c r="CA7" s="627"/>
      <c r="CB7" s="631"/>
      <c r="CD7" s="620" t="s">
        <v>225</v>
      </c>
      <c r="CE7" s="621"/>
      <c r="CF7" s="621"/>
      <c r="CG7" s="621"/>
      <c r="CH7" s="621"/>
      <c r="CI7" s="621"/>
      <c r="CJ7" s="621"/>
      <c r="CK7" s="621"/>
      <c r="CL7" s="621"/>
      <c r="CM7" s="621"/>
      <c r="CN7" s="621"/>
      <c r="CO7" s="621"/>
      <c r="CP7" s="621"/>
      <c r="CQ7" s="622"/>
      <c r="CR7" s="623">
        <v>13313073</v>
      </c>
      <c r="CS7" s="624"/>
      <c r="CT7" s="624"/>
      <c r="CU7" s="624"/>
      <c r="CV7" s="624"/>
      <c r="CW7" s="624"/>
      <c r="CX7" s="624"/>
      <c r="CY7" s="625"/>
      <c r="CZ7" s="626">
        <v>8.8000000000000007</v>
      </c>
      <c r="DA7" s="626"/>
      <c r="DB7" s="626"/>
      <c r="DC7" s="626"/>
      <c r="DD7" s="632">
        <v>1071969</v>
      </c>
      <c r="DE7" s="624"/>
      <c r="DF7" s="624"/>
      <c r="DG7" s="624"/>
      <c r="DH7" s="624"/>
      <c r="DI7" s="624"/>
      <c r="DJ7" s="624"/>
      <c r="DK7" s="624"/>
      <c r="DL7" s="624"/>
      <c r="DM7" s="624"/>
      <c r="DN7" s="624"/>
      <c r="DO7" s="624"/>
      <c r="DP7" s="625"/>
      <c r="DQ7" s="632">
        <v>10512971</v>
      </c>
      <c r="DR7" s="624"/>
      <c r="DS7" s="624"/>
      <c r="DT7" s="624"/>
      <c r="DU7" s="624"/>
      <c r="DV7" s="624"/>
      <c r="DW7" s="624"/>
      <c r="DX7" s="624"/>
      <c r="DY7" s="624"/>
      <c r="DZ7" s="624"/>
      <c r="EA7" s="624"/>
      <c r="EB7" s="624"/>
      <c r="EC7" s="633"/>
    </row>
    <row r="8" spans="2:143" ht="11.25" customHeight="1">
      <c r="B8" s="620" t="s">
        <v>226</v>
      </c>
      <c r="C8" s="621"/>
      <c r="D8" s="621"/>
      <c r="E8" s="621"/>
      <c r="F8" s="621"/>
      <c r="G8" s="621"/>
      <c r="H8" s="621"/>
      <c r="I8" s="621"/>
      <c r="J8" s="621"/>
      <c r="K8" s="621"/>
      <c r="L8" s="621"/>
      <c r="M8" s="621"/>
      <c r="N8" s="621"/>
      <c r="O8" s="621"/>
      <c r="P8" s="621"/>
      <c r="Q8" s="622"/>
      <c r="R8" s="623">
        <v>722435</v>
      </c>
      <c r="S8" s="624"/>
      <c r="T8" s="624"/>
      <c r="U8" s="624"/>
      <c r="V8" s="624"/>
      <c r="W8" s="624"/>
      <c r="X8" s="624"/>
      <c r="Y8" s="625"/>
      <c r="Z8" s="626">
        <v>0.5</v>
      </c>
      <c r="AA8" s="626"/>
      <c r="AB8" s="626"/>
      <c r="AC8" s="626"/>
      <c r="AD8" s="627">
        <v>722435</v>
      </c>
      <c r="AE8" s="627"/>
      <c r="AF8" s="627"/>
      <c r="AG8" s="627"/>
      <c r="AH8" s="627"/>
      <c r="AI8" s="627"/>
      <c r="AJ8" s="627"/>
      <c r="AK8" s="627"/>
      <c r="AL8" s="628">
        <v>0.9</v>
      </c>
      <c r="AM8" s="629"/>
      <c r="AN8" s="629"/>
      <c r="AO8" s="630"/>
      <c r="AP8" s="620" t="s">
        <v>227</v>
      </c>
      <c r="AQ8" s="621"/>
      <c r="AR8" s="621"/>
      <c r="AS8" s="621"/>
      <c r="AT8" s="621"/>
      <c r="AU8" s="621"/>
      <c r="AV8" s="621"/>
      <c r="AW8" s="621"/>
      <c r="AX8" s="621"/>
      <c r="AY8" s="621"/>
      <c r="AZ8" s="621"/>
      <c r="BA8" s="621"/>
      <c r="BB8" s="621"/>
      <c r="BC8" s="621"/>
      <c r="BD8" s="621"/>
      <c r="BE8" s="621"/>
      <c r="BF8" s="622"/>
      <c r="BG8" s="623">
        <v>560873</v>
      </c>
      <c r="BH8" s="624"/>
      <c r="BI8" s="624"/>
      <c r="BJ8" s="624"/>
      <c r="BK8" s="624"/>
      <c r="BL8" s="624"/>
      <c r="BM8" s="624"/>
      <c r="BN8" s="625"/>
      <c r="BO8" s="626">
        <v>1.1000000000000001</v>
      </c>
      <c r="BP8" s="626"/>
      <c r="BQ8" s="626"/>
      <c r="BR8" s="626"/>
      <c r="BS8" s="627" t="s">
        <v>122</v>
      </c>
      <c r="BT8" s="627"/>
      <c r="BU8" s="627"/>
      <c r="BV8" s="627"/>
      <c r="BW8" s="627"/>
      <c r="BX8" s="627"/>
      <c r="BY8" s="627"/>
      <c r="BZ8" s="627"/>
      <c r="CA8" s="627"/>
      <c r="CB8" s="631"/>
      <c r="CD8" s="620" t="s">
        <v>228</v>
      </c>
      <c r="CE8" s="621"/>
      <c r="CF8" s="621"/>
      <c r="CG8" s="621"/>
      <c r="CH8" s="621"/>
      <c r="CI8" s="621"/>
      <c r="CJ8" s="621"/>
      <c r="CK8" s="621"/>
      <c r="CL8" s="621"/>
      <c r="CM8" s="621"/>
      <c r="CN8" s="621"/>
      <c r="CO8" s="621"/>
      <c r="CP8" s="621"/>
      <c r="CQ8" s="622"/>
      <c r="CR8" s="623">
        <v>71938493</v>
      </c>
      <c r="CS8" s="624"/>
      <c r="CT8" s="624"/>
      <c r="CU8" s="624"/>
      <c r="CV8" s="624"/>
      <c r="CW8" s="624"/>
      <c r="CX8" s="624"/>
      <c r="CY8" s="625"/>
      <c r="CZ8" s="626">
        <v>47.6</v>
      </c>
      <c r="DA8" s="626"/>
      <c r="DB8" s="626"/>
      <c r="DC8" s="626"/>
      <c r="DD8" s="632">
        <v>1265078</v>
      </c>
      <c r="DE8" s="624"/>
      <c r="DF8" s="624"/>
      <c r="DG8" s="624"/>
      <c r="DH8" s="624"/>
      <c r="DI8" s="624"/>
      <c r="DJ8" s="624"/>
      <c r="DK8" s="624"/>
      <c r="DL8" s="624"/>
      <c r="DM8" s="624"/>
      <c r="DN8" s="624"/>
      <c r="DO8" s="624"/>
      <c r="DP8" s="625"/>
      <c r="DQ8" s="632">
        <v>34669115</v>
      </c>
      <c r="DR8" s="624"/>
      <c r="DS8" s="624"/>
      <c r="DT8" s="624"/>
      <c r="DU8" s="624"/>
      <c r="DV8" s="624"/>
      <c r="DW8" s="624"/>
      <c r="DX8" s="624"/>
      <c r="DY8" s="624"/>
      <c r="DZ8" s="624"/>
      <c r="EA8" s="624"/>
      <c r="EB8" s="624"/>
      <c r="EC8" s="633"/>
    </row>
    <row r="9" spans="2:143" ht="11.25" customHeight="1">
      <c r="B9" s="620" t="s">
        <v>229</v>
      </c>
      <c r="C9" s="621"/>
      <c r="D9" s="621"/>
      <c r="E9" s="621"/>
      <c r="F9" s="621"/>
      <c r="G9" s="621"/>
      <c r="H9" s="621"/>
      <c r="I9" s="621"/>
      <c r="J9" s="621"/>
      <c r="K9" s="621"/>
      <c r="L9" s="621"/>
      <c r="M9" s="621"/>
      <c r="N9" s="621"/>
      <c r="O9" s="621"/>
      <c r="P9" s="621"/>
      <c r="Q9" s="622"/>
      <c r="R9" s="623">
        <v>789906</v>
      </c>
      <c r="S9" s="624"/>
      <c r="T9" s="624"/>
      <c r="U9" s="624"/>
      <c r="V9" s="624"/>
      <c r="W9" s="624"/>
      <c r="X9" s="624"/>
      <c r="Y9" s="625"/>
      <c r="Z9" s="626">
        <v>0.5</v>
      </c>
      <c r="AA9" s="626"/>
      <c r="AB9" s="626"/>
      <c r="AC9" s="626"/>
      <c r="AD9" s="627">
        <v>789906</v>
      </c>
      <c r="AE9" s="627"/>
      <c r="AF9" s="627"/>
      <c r="AG9" s="627"/>
      <c r="AH9" s="627"/>
      <c r="AI9" s="627"/>
      <c r="AJ9" s="627"/>
      <c r="AK9" s="627"/>
      <c r="AL9" s="628">
        <v>1</v>
      </c>
      <c r="AM9" s="629"/>
      <c r="AN9" s="629"/>
      <c r="AO9" s="630"/>
      <c r="AP9" s="620" t="s">
        <v>230</v>
      </c>
      <c r="AQ9" s="621"/>
      <c r="AR9" s="621"/>
      <c r="AS9" s="621"/>
      <c r="AT9" s="621"/>
      <c r="AU9" s="621"/>
      <c r="AV9" s="621"/>
      <c r="AW9" s="621"/>
      <c r="AX9" s="621"/>
      <c r="AY9" s="621"/>
      <c r="AZ9" s="621"/>
      <c r="BA9" s="621"/>
      <c r="BB9" s="621"/>
      <c r="BC9" s="621"/>
      <c r="BD9" s="621"/>
      <c r="BE9" s="621"/>
      <c r="BF9" s="622"/>
      <c r="BG9" s="623">
        <v>22250267</v>
      </c>
      <c r="BH9" s="624"/>
      <c r="BI9" s="624"/>
      <c r="BJ9" s="624"/>
      <c r="BK9" s="624"/>
      <c r="BL9" s="624"/>
      <c r="BM9" s="624"/>
      <c r="BN9" s="625"/>
      <c r="BO9" s="626">
        <v>42.1</v>
      </c>
      <c r="BP9" s="626"/>
      <c r="BQ9" s="626"/>
      <c r="BR9" s="626"/>
      <c r="BS9" s="627" t="s">
        <v>122</v>
      </c>
      <c r="BT9" s="627"/>
      <c r="BU9" s="627"/>
      <c r="BV9" s="627"/>
      <c r="BW9" s="627"/>
      <c r="BX9" s="627"/>
      <c r="BY9" s="627"/>
      <c r="BZ9" s="627"/>
      <c r="CA9" s="627"/>
      <c r="CB9" s="631"/>
      <c r="CD9" s="620" t="s">
        <v>231</v>
      </c>
      <c r="CE9" s="621"/>
      <c r="CF9" s="621"/>
      <c r="CG9" s="621"/>
      <c r="CH9" s="621"/>
      <c r="CI9" s="621"/>
      <c r="CJ9" s="621"/>
      <c r="CK9" s="621"/>
      <c r="CL9" s="621"/>
      <c r="CM9" s="621"/>
      <c r="CN9" s="621"/>
      <c r="CO9" s="621"/>
      <c r="CP9" s="621"/>
      <c r="CQ9" s="622"/>
      <c r="CR9" s="623">
        <v>12763241</v>
      </c>
      <c r="CS9" s="624"/>
      <c r="CT9" s="624"/>
      <c r="CU9" s="624"/>
      <c r="CV9" s="624"/>
      <c r="CW9" s="624"/>
      <c r="CX9" s="624"/>
      <c r="CY9" s="625"/>
      <c r="CZ9" s="626">
        <v>8.5</v>
      </c>
      <c r="DA9" s="626"/>
      <c r="DB9" s="626"/>
      <c r="DC9" s="626"/>
      <c r="DD9" s="632">
        <v>539722</v>
      </c>
      <c r="DE9" s="624"/>
      <c r="DF9" s="624"/>
      <c r="DG9" s="624"/>
      <c r="DH9" s="624"/>
      <c r="DI9" s="624"/>
      <c r="DJ9" s="624"/>
      <c r="DK9" s="624"/>
      <c r="DL9" s="624"/>
      <c r="DM9" s="624"/>
      <c r="DN9" s="624"/>
      <c r="DO9" s="624"/>
      <c r="DP9" s="625"/>
      <c r="DQ9" s="632">
        <v>9384704</v>
      </c>
      <c r="DR9" s="624"/>
      <c r="DS9" s="624"/>
      <c r="DT9" s="624"/>
      <c r="DU9" s="624"/>
      <c r="DV9" s="624"/>
      <c r="DW9" s="624"/>
      <c r="DX9" s="624"/>
      <c r="DY9" s="624"/>
      <c r="DZ9" s="624"/>
      <c r="EA9" s="624"/>
      <c r="EB9" s="624"/>
      <c r="EC9" s="633"/>
    </row>
    <row r="10" spans="2:143" ht="11.25" customHeight="1">
      <c r="B10" s="620" t="s">
        <v>232</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233</v>
      </c>
      <c r="AQ10" s="621"/>
      <c r="AR10" s="621"/>
      <c r="AS10" s="621"/>
      <c r="AT10" s="621"/>
      <c r="AU10" s="621"/>
      <c r="AV10" s="621"/>
      <c r="AW10" s="621"/>
      <c r="AX10" s="621"/>
      <c r="AY10" s="621"/>
      <c r="AZ10" s="621"/>
      <c r="BA10" s="621"/>
      <c r="BB10" s="621"/>
      <c r="BC10" s="621"/>
      <c r="BD10" s="621"/>
      <c r="BE10" s="621"/>
      <c r="BF10" s="622"/>
      <c r="BG10" s="623">
        <v>909752</v>
      </c>
      <c r="BH10" s="624"/>
      <c r="BI10" s="624"/>
      <c r="BJ10" s="624"/>
      <c r="BK10" s="624"/>
      <c r="BL10" s="624"/>
      <c r="BM10" s="624"/>
      <c r="BN10" s="625"/>
      <c r="BO10" s="626">
        <v>1.7</v>
      </c>
      <c r="BP10" s="626"/>
      <c r="BQ10" s="626"/>
      <c r="BR10" s="626"/>
      <c r="BS10" s="627" t="s">
        <v>122</v>
      </c>
      <c r="BT10" s="627"/>
      <c r="BU10" s="627"/>
      <c r="BV10" s="627"/>
      <c r="BW10" s="627"/>
      <c r="BX10" s="627"/>
      <c r="BY10" s="627"/>
      <c r="BZ10" s="627"/>
      <c r="CA10" s="627"/>
      <c r="CB10" s="631"/>
      <c r="CD10" s="620" t="s">
        <v>234</v>
      </c>
      <c r="CE10" s="621"/>
      <c r="CF10" s="621"/>
      <c r="CG10" s="621"/>
      <c r="CH10" s="621"/>
      <c r="CI10" s="621"/>
      <c r="CJ10" s="621"/>
      <c r="CK10" s="621"/>
      <c r="CL10" s="621"/>
      <c r="CM10" s="621"/>
      <c r="CN10" s="621"/>
      <c r="CO10" s="621"/>
      <c r="CP10" s="621"/>
      <c r="CQ10" s="622"/>
      <c r="CR10" s="623">
        <v>104705</v>
      </c>
      <c r="CS10" s="624"/>
      <c r="CT10" s="624"/>
      <c r="CU10" s="624"/>
      <c r="CV10" s="624"/>
      <c r="CW10" s="624"/>
      <c r="CX10" s="624"/>
      <c r="CY10" s="625"/>
      <c r="CZ10" s="626">
        <v>0.1</v>
      </c>
      <c r="DA10" s="626"/>
      <c r="DB10" s="626"/>
      <c r="DC10" s="626"/>
      <c r="DD10" s="632">
        <v>5015</v>
      </c>
      <c r="DE10" s="624"/>
      <c r="DF10" s="624"/>
      <c r="DG10" s="624"/>
      <c r="DH10" s="624"/>
      <c r="DI10" s="624"/>
      <c r="DJ10" s="624"/>
      <c r="DK10" s="624"/>
      <c r="DL10" s="624"/>
      <c r="DM10" s="624"/>
      <c r="DN10" s="624"/>
      <c r="DO10" s="624"/>
      <c r="DP10" s="625"/>
      <c r="DQ10" s="632">
        <v>96698</v>
      </c>
      <c r="DR10" s="624"/>
      <c r="DS10" s="624"/>
      <c r="DT10" s="624"/>
      <c r="DU10" s="624"/>
      <c r="DV10" s="624"/>
      <c r="DW10" s="624"/>
      <c r="DX10" s="624"/>
      <c r="DY10" s="624"/>
      <c r="DZ10" s="624"/>
      <c r="EA10" s="624"/>
      <c r="EB10" s="624"/>
      <c r="EC10" s="633"/>
    </row>
    <row r="11" spans="2:143" ht="11.25" customHeight="1">
      <c r="B11" s="620" t="s">
        <v>235</v>
      </c>
      <c r="C11" s="621"/>
      <c r="D11" s="621"/>
      <c r="E11" s="621"/>
      <c r="F11" s="621"/>
      <c r="G11" s="621"/>
      <c r="H11" s="621"/>
      <c r="I11" s="621"/>
      <c r="J11" s="621"/>
      <c r="K11" s="621"/>
      <c r="L11" s="621"/>
      <c r="M11" s="621"/>
      <c r="N11" s="621"/>
      <c r="O11" s="621"/>
      <c r="P11" s="621"/>
      <c r="Q11" s="622"/>
      <c r="R11" s="623">
        <v>7892593</v>
      </c>
      <c r="S11" s="624"/>
      <c r="T11" s="624"/>
      <c r="U11" s="624"/>
      <c r="V11" s="624"/>
      <c r="W11" s="624"/>
      <c r="X11" s="624"/>
      <c r="Y11" s="625"/>
      <c r="Z11" s="628">
        <v>5.0999999999999996</v>
      </c>
      <c r="AA11" s="629"/>
      <c r="AB11" s="629"/>
      <c r="AC11" s="635"/>
      <c r="AD11" s="632">
        <v>7892593</v>
      </c>
      <c r="AE11" s="624"/>
      <c r="AF11" s="624"/>
      <c r="AG11" s="624"/>
      <c r="AH11" s="624"/>
      <c r="AI11" s="624"/>
      <c r="AJ11" s="624"/>
      <c r="AK11" s="625"/>
      <c r="AL11" s="628">
        <v>9.6</v>
      </c>
      <c r="AM11" s="629"/>
      <c r="AN11" s="629"/>
      <c r="AO11" s="630"/>
      <c r="AP11" s="620" t="s">
        <v>236</v>
      </c>
      <c r="AQ11" s="621"/>
      <c r="AR11" s="621"/>
      <c r="AS11" s="621"/>
      <c r="AT11" s="621"/>
      <c r="AU11" s="621"/>
      <c r="AV11" s="621"/>
      <c r="AW11" s="621"/>
      <c r="AX11" s="621"/>
      <c r="AY11" s="621"/>
      <c r="AZ11" s="621"/>
      <c r="BA11" s="621"/>
      <c r="BB11" s="621"/>
      <c r="BC11" s="621"/>
      <c r="BD11" s="621"/>
      <c r="BE11" s="621"/>
      <c r="BF11" s="622"/>
      <c r="BG11" s="623">
        <v>1724414</v>
      </c>
      <c r="BH11" s="624"/>
      <c r="BI11" s="624"/>
      <c r="BJ11" s="624"/>
      <c r="BK11" s="624"/>
      <c r="BL11" s="624"/>
      <c r="BM11" s="624"/>
      <c r="BN11" s="625"/>
      <c r="BO11" s="626">
        <v>3.3</v>
      </c>
      <c r="BP11" s="626"/>
      <c r="BQ11" s="626"/>
      <c r="BR11" s="626"/>
      <c r="BS11" s="627">
        <v>492991</v>
      </c>
      <c r="BT11" s="627"/>
      <c r="BU11" s="627"/>
      <c r="BV11" s="627"/>
      <c r="BW11" s="627"/>
      <c r="BX11" s="627"/>
      <c r="BY11" s="627"/>
      <c r="BZ11" s="627"/>
      <c r="CA11" s="627"/>
      <c r="CB11" s="631"/>
      <c r="CD11" s="620" t="s">
        <v>237</v>
      </c>
      <c r="CE11" s="621"/>
      <c r="CF11" s="621"/>
      <c r="CG11" s="621"/>
      <c r="CH11" s="621"/>
      <c r="CI11" s="621"/>
      <c r="CJ11" s="621"/>
      <c r="CK11" s="621"/>
      <c r="CL11" s="621"/>
      <c r="CM11" s="621"/>
      <c r="CN11" s="621"/>
      <c r="CO11" s="621"/>
      <c r="CP11" s="621"/>
      <c r="CQ11" s="622"/>
      <c r="CR11" s="623">
        <v>651303</v>
      </c>
      <c r="CS11" s="624"/>
      <c r="CT11" s="624"/>
      <c r="CU11" s="624"/>
      <c r="CV11" s="624"/>
      <c r="CW11" s="624"/>
      <c r="CX11" s="624"/>
      <c r="CY11" s="625"/>
      <c r="CZ11" s="626">
        <v>0.4</v>
      </c>
      <c r="DA11" s="626"/>
      <c r="DB11" s="626"/>
      <c r="DC11" s="626"/>
      <c r="DD11" s="632">
        <v>213940</v>
      </c>
      <c r="DE11" s="624"/>
      <c r="DF11" s="624"/>
      <c r="DG11" s="624"/>
      <c r="DH11" s="624"/>
      <c r="DI11" s="624"/>
      <c r="DJ11" s="624"/>
      <c r="DK11" s="624"/>
      <c r="DL11" s="624"/>
      <c r="DM11" s="624"/>
      <c r="DN11" s="624"/>
      <c r="DO11" s="624"/>
      <c r="DP11" s="625"/>
      <c r="DQ11" s="632">
        <v>386984</v>
      </c>
      <c r="DR11" s="624"/>
      <c r="DS11" s="624"/>
      <c r="DT11" s="624"/>
      <c r="DU11" s="624"/>
      <c r="DV11" s="624"/>
      <c r="DW11" s="624"/>
      <c r="DX11" s="624"/>
      <c r="DY11" s="624"/>
      <c r="DZ11" s="624"/>
      <c r="EA11" s="624"/>
      <c r="EB11" s="624"/>
      <c r="EC11" s="633"/>
    </row>
    <row r="12" spans="2:143" ht="11.25" customHeight="1">
      <c r="B12" s="620" t="s">
        <v>238</v>
      </c>
      <c r="C12" s="621"/>
      <c r="D12" s="621"/>
      <c r="E12" s="621"/>
      <c r="F12" s="621"/>
      <c r="G12" s="621"/>
      <c r="H12" s="621"/>
      <c r="I12" s="621"/>
      <c r="J12" s="621"/>
      <c r="K12" s="621"/>
      <c r="L12" s="621"/>
      <c r="M12" s="621"/>
      <c r="N12" s="621"/>
      <c r="O12" s="621"/>
      <c r="P12" s="621"/>
      <c r="Q12" s="622"/>
      <c r="R12" s="623">
        <v>273029</v>
      </c>
      <c r="S12" s="624"/>
      <c r="T12" s="624"/>
      <c r="U12" s="624"/>
      <c r="V12" s="624"/>
      <c r="W12" s="624"/>
      <c r="X12" s="624"/>
      <c r="Y12" s="625"/>
      <c r="Z12" s="626">
        <v>0.2</v>
      </c>
      <c r="AA12" s="626"/>
      <c r="AB12" s="626"/>
      <c r="AC12" s="626"/>
      <c r="AD12" s="627">
        <v>273029</v>
      </c>
      <c r="AE12" s="627"/>
      <c r="AF12" s="627"/>
      <c r="AG12" s="627"/>
      <c r="AH12" s="627"/>
      <c r="AI12" s="627"/>
      <c r="AJ12" s="627"/>
      <c r="AK12" s="627"/>
      <c r="AL12" s="628">
        <v>0.3</v>
      </c>
      <c r="AM12" s="629"/>
      <c r="AN12" s="629"/>
      <c r="AO12" s="630"/>
      <c r="AP12" s="620" t="s">
        <v>239</v>
      </c>
      <c r="AQ12" s="621"/>
      <c r="AR12" s="621"/>
      <c r="AS12" s="621"/>
      <c r="AT12" s="621"/>
      <c r="AU12" s="621"/>
      <c r="AV12" s="621"/>
      <c r="AW12" s="621"/>
      <c r="AX12" s="621"/>
      <c r="AY12" s="621"/>
      <c r="AZ12" s="621"/>
      <c r="BA12" s="621"/>
      <c r="BB12" s="621"/>
      <c r="BC12" s="621"/>
      <c r="BD12" s="621"/>
      <c r="BE12" s="621"/>
      <c r="BF12" s="622"/>
      <c r="BG12" s="623">
        <v>20394988</v>
      </c>
      <c r="BH12" s="624"/>
      <c r="BI12" s="624"/>
      <c r="BJ12" s="624"/>
      <c r="BK12" s="624"/>
      <c r="BL12" s="624"/>
      <c r="BM12" s="624"/>
      <c r="BN12" s="625"/>
      <c r="BO12" s="626">
        <v>38.6</v>
      </c>
      <c r="BP12" s="626"/>
      <c r="BQ12" s="626"/>
      <c r="BR12" s="626"/>
      <c r="BS12" s="627" t="s">
        <v>122</v>
      </c>
      <c r="BT12" s="627"/>
      <c r="BU12" s="627"/>
      <c r="BV12" s="627"/>
      <c r="BW12" s="627"/>
      <c r="BX12" s="627"/>
      <c r="BY12" s="627"/>
      <c r="BZ12" s="627"/>
      <c r="CA12" s="627"/>
      <c r="CB12" s="631"/>
      <c r="CD12" s="620" t="s">
        <v>240</v>
      </c>
      <c r="CE12" s="621"/>
      <c r="CF12" s="621"/>
      <c r="CG12" s="621"/>
      <c r="CH12" s="621"/>
      <c r="CI12" s="621"/>
      <c r="CJ12" s="621"/>
      <c r="CK12" s="621"/>
      <c r="CL12" s="621"/>
      <c r="CM12" s="621"/>
      <c r="CN12" s="621"/>
      <c r="CO12" s="621"/>
      <c r="CP12" s="621"/>
      <c r="CQ12" s="622"/>
      <c r="CR12" s="623">
        <v>1772992</v>
      </c>
      <c r="CS12" s="624"/>
      <c r="CT12" s="624"/>
      <c r="CU12" s="624"/>
      <c r="CV12" s="624"/>
      <c r="CW12" s="624"/>
      <c r="CX12" s="624"/>
      <c r="CY12" s="625"/>
      <c r="CZ12" s="626">
        <v>1.2</v>
      </c>
      <c r="DA12" s="626"/>
      <c r="DB12" s="626"/>
      <c r="DC12" s="626"/>
      <c r="DD12" s="632">
        <v>133658</v>
      </c>
      <c r="DE12" s="624"/>
      <c r="DF12" s="624"/>
      <c r="DG12" s="624"/>
      <c r="DH12" s="624"/>
      <c r="DI12" s="624"/>
      <c r="DJ12" s="624"/>
      <c r="DK12" s="624"/>
      <c r="DL12" s="624"/>
      <c r="DM12" s="624"/>
      <c r="DN12" s="624"/>
      <c r="DO12" s="624"/>
      <c r="DP12" s="625"/>
      <c r="DQ12" s="632">
        <v>1178148</v>
      </c>
      <c r="DR12" s="624"/>
      <c r="DS12" s="624"/>
      <c r="DT12" s="624"/>
      <c r="DU12" s="624"/>
      <c r="DV12" s="624"/>
      <c r="DW12" s="624"/>
      <c r="DX12" s="624"/>
      <c r="DY12" s="624"/>
      <c r="DZ12" s="624"/>
      <c r="EA12" s="624"/>
      <c r="EB12" s="624"/>
      <c r="EC12" s="633"/>
    </row>
    <row r="13" spans="2:143" ht="11.25" customHeight="1">
      <c r="B13" s="620" t="s">
        <v>241</v>
      </c>
      <c r="C13" s="621"/>
      <c r="D13" s="621"/>
      <c r="E13" s="621"/>
      <c r="F13" s="621"/>
      <c r="G13" s="621"/>
      <c r="H13" s="621"/>
      <c r="I13" s="621"/>
      <c r="J13" s="621"/>
      <c r="K13" s="621"/>
      <c r="L13" s="621"/>
      <c r="M13" s="621"/>
      <c r="N13" s="621"/>
      <c r="O13" s="621"/>
      <c r="P13" s="621"/>
      <c r="Q13" s="622"/>
      <c r="R13" s="623" t="s">
        <v>122</v>
      </c>
      <c r="S13" s="624"/>
      <c r="T13" s="624"/>
      <c r="U13" s="624"/>
      <c r="V13" s="624"/>
      <c r="W13" s="624"/>
      <c r="X13" s="624"/>
      <c r="Y13" s="625"/>
      <c r="Z13" s="626" t="s">
        <v>122</v>
      </c>
      <c r="AA13" s="626"/>
      <c r="AB13" s="626"/>
      <c r="AC13" s="626"/>
      <c r="AD13" s="627" t="s">
        <v>122</v>
      </c>
      <c r="AE13" s="627"/>
      <c r="AF13" s="627"/>
      <c r="AG13" s="627"/>
      <c r="AH13" s="627"/>
      <c r="AI13" s="627"/>
      <c r="AJ13" s="627"/>
      <c r="AK13" s="627"/>
      <c r="AL13" s="628" t="s">
        <v>122</v>
      </c>
      <c r="AM13" s="629"/>
      <c r="AN13" s="629"/>
      <c r="AO13" s="630"/>
      <c r="AP13" s="620" t="s">
        <v>242</v>
      </c>
      <c r="AQ13" s="621"/>
      <c r="AR13" s="621"/>
      <c r="AS13" s="621"/>
      <c r="AT13" s="621"/>
      <c r="AU13" s="621"/>
      <c r="AV13" s="621"/>
      <c r="AW13" s="621"/>
      <c r="AX13" s="621"/>
      <c r="AY13" s="621"/>
      <c r="AZ13" s="621"/>
      <c r="BA13" s="621"/>
      <c r="BB13" s="621"/>
      <c r="BC13" s="621"/>
      <c r="BD13" s="621"/>
      <c r="BE13" s="621"/>
      <c r="BF13" s="622"/>
      <c r="BG13" s="623">
        <v>20343993</v>
      </c>
      <c r="BH13" s="624"/>
      <c r="BI13" s="624"/>
      <c r="BJ13" s="624"/>
      <c r="BK13" s="624"/>
      <c r="BL13" s="624"/>
      <c r="BM13" s="624"/>
      <c r="BN13" s="625"/>
      <c r="BO13" s="626">
        <v>38.5</v>
      </c>
      <c r="BP13" s="626"/>
      <c r="BQ13" s="626"/>
      <c r="BR13" s="626"/>
      <c r="BS13" s="627" t="s">
        <v>122</v>
      </c>
      <c r="BT13" s="627"/>
      <c r="BU13" s="627"/>
      <c r="BV13" s="627"/>
      <c r="BW13" s="627"/>
      <c r="BX13" s="627"/>
      <c r="BY13" s="627"/>
      <c r="BZ13" s="627"/>
      <c r="CA13" s="627"/>
      <c r="CB13" s="631"/>
      <c r="CD13" s="620" t="s">
        <v>243</v>
      </c>
      <c r="CE13" s="621"/>
      <c r="CF13" s="621"/>
      <c r="CG13" s="621"/>
      <c r="CH13" s="621"/>
      <c r="CI13" s="621"/>
      <c r="CJ13" s="621"/>
      <c r="CK13" s="621"/>
      <c r="CL13" s="621"/>
      <c r="CM13" s="621"/>
      <c r="CN13" s="621"/>
      <c r="CO13" s="621"/>
      <c r="CP13" s="621"/>
      <c r="CQ13" s="622"/>
      <c r="CR13" s="623">
        <v>9676700</v>
      </c>
      <c r="CS13" s="624"/>
      <c r="CT13" s="624"/>
      <c r="CU13" s="624"/>
      <c r="CV13" s="624"/>
      <c r="CW13" s="624"/>
      <c r="CX13" s="624"/>
      <c r="CY13" s="625"/>
      <c r="CZ13" s="626">
        <v>6.4</v>
      </c>
      <c r="DA13" s="626"/>
      <c r="DB13" s="626"/>
      <c r="DC13" s="626"/>
      <c r="DD13" s="632">
        <v>5094566</v>
      </c>
      <c r="DE13" s="624"/>
      <c r="DF13" s="624"/>
      <c r="DG13" s="624"/>
      <c r="DH13" s="624"/>
      <c r="DI13" s="624"/>
      <c r="DJ13" s="624"/>
      <c r="DK13" s="624"/>
      <c r="DL13" s="624"/>
      <c r="DM13" s="624"/>
      <c r="DN13" s="624"/>
      <c r="DO13" s="624"/>
      <c r="DP13" s="625"/>
      <c r="DQ13" s="632">
        <v>5005695</v>
      </c>
      <c r="DR13" s="624"/>
      <c r="DS13" s="624"/>
      <c r="DT13" s="624"/>
      <c r="DU13" s="624"/>
      <c r="DV13" s="624"/>
      <c r="DW13" s="624"/>
      <c r="DX13" s="624"/>
      <c r="DY13" s="624"/>
      <c r="DZ13" s="624"/>
      <c r="EA13" s="624"/>
      <c r="EB13" s="624"/>
      <c r="EC13" s="633"/>
    </row>
    <row r="14" spans="2:143" ht="11.25" customHeight="1">
      <c r="B14" s="620" t="s">
        <v>244</v>
      </c>
      <c r="C14" s="621"/>
      <c r="D14" s="621"/>
      <c r="E14" s="621"/>
      <c r="F14" s="621"/>
      <c r="G14" s="621"/>
      <c r="H14" s="621"/>
      <c r="I14" s="621"/>
      <c r="J14" s="621"/>
      <c r="K14" s="621"/>
      <c r="L14" s="621"/>
      <c r="M14" s="621"/>
      <c r="N14" s="621"/>
      <c r="O14" s="621"/>
      <c r="P14" s="621"/>
      <c r="Q14" s="622"/>
      <c r="R14" s="623">
        <v>18798</v>
      </c>
      <c r="S14" s="624"/>
      <c r="T14" s="624"/>
      <c r="U14" s="624"/>
      <c r="V14" s="624"/>
      <c r="W14" s="624"/>
      <c r="X14" s="624"/>
      <c r="Y14" s="625"/>
      <c r="Z14" s="626">
        <v>0</v>
      </c>
      <c r="AA14" s="626"/>
      <c r="AB14" s="626"/>
      <c r="AC14" s="626"/>
      <c r="AD14" s="627">
        <v>18798</v>
      </c>
      <c r="AE14" s="627"/>
      <c r="AF14" s="627"/>
      <c r="AG14" s="627"/>
      <c r="AH14" s="627"/>
      <c r="AI14" s="627"/>
      <c r="AJ14" s="627"/>
      <c r="AK14" s="627"/>
      <c r="AL14" s="628">
        <v>0</v>
      </c>
      <c r="AM14" s="629"/>
      <c r="AN14" s="629"/>
      <c r="AO14" s="630"/>
      <c r="AP14" s="620" t="s">
        <v>245</v>
      </c>
      <c r="AQ14" s="621"/>
      <c r="AR14" s="621"/>
      <c r="AS14" s="621"/>
      <c r="AT14" s="621"/>
      <c r="AU14" s="621"/>
      <c r="AV14" s="621"/>
      <c r="AW14" s="621"/>
      <c r="AX14" s="621"/>
      <c r="AY14" s="621"/>
      <c r="AZ14" s="621"/>
      <c r="BA14" s="621"/>
      <c r="BB14" s="621"/>
      <c r="BC14" s="621"/>
      <c r="BD14" s="621"/>
      <c r="BE14" s="621"/>
      <c r="BF14" s="622"/>
      <c r="BG14" s="623">
        <v>729573</v>
      </c>
      <c r="BH14" s="624"/>
      <c r="BI14" s="624"/>
      <c r="BJ14" s="624"/>
      <c r="BK14" s="624"/>
      <c r="BL14" s="624"/>
      <c r="BM14" s="624"/>
      <c r="BN14" s="625"/>
      <c r="BO14" s="626">
        <v>1.4</v>
      </c>
      <c r="BP14" s="626"/>
      <c r="BQ14" s="626"/>
      <c r="BR14" s="626"/>
      <c r="BS14" s="627" t="s">
        <v>122</v>
      </c>
      <c r="BT14" s="627"/>
      <c r="BU14" s="627"/>
      <c r="BV14" s="627"/>
      <c r="BW14" s="627"/>
      <c r="BX14" s="627"/>
      <c r="BY14" s="627"/>
      <c r="BZ14" s="627"/>
      <c r="CA14" s="627"/>
      <c r="CB14" s="631"/>
      <c r="CD14" s="620" t="s">
        <v>246</v>
      </c>
      <c r="CE14" s="621"/>
      <c r="CF14" s="621"/>
      <c r="CG14" s="621"/>
      <c r="CH14" s="621"/>
      <c r="CI14" s="621"/>
      <c r="CJ14" s="621"/>
      <c r="CK14" s="621"/>
      <c r="CL14" s="621"/>
      <c r="CM14" s="621"/>
      <c r="CN14" s="621"/>
      <c r="CO14" s="621"/>
      <c r="CP14" s="621"/>
      <c r="CQ14" s="622"/>
      <c r="CR14" s="623">
        <v>4276453</v>
      </c>
      <c r="CS14" s="624"/>
      <c r="CT14" s="624"/>
      <c r="CU14" s="624"/>
      <c r="CV14" s="624"/>
      <c r="CW14" s="624"/>
      <c r="CX14" s="624"/>
      <c r="CY14" s="625"/>
      <c r="CZ14" s="626">
        <v>2.8</v>
      </c>
      <c r="DA14" s="626"/>
      <c r="DB14" s="626"/>
      <c r="DC14" s="626"/>
      <c r="DD14" s="632">
        <v>358436</v>
      </c>
      <c r="DE14" s="624"/>
      <c r="DF14" s="624"/>
      <c r="DG14" s="624"/>
      <c r="DH14" s="624"/>
      <c r="DI14" s="624"/>
      <c r="DJ14" s="624"/>
      <c r="DK14" s="624"/>
      <c r="DL14" s="624"/>
      <c r="DM14" s="624"/>
      <c r="DN14" s="624"/>
      <c r="DO14" s="624"/>
      <c r="DP14" s="625"/>
      <c r="DQ14" s="632">
        <v>3847884</v>
      </c>
      <c r="DR14" s="624"/>
      <c r="DS14" s="624"/>
      <c r="DT14" s="624"/>
      <c r="DU14" s="624"/>
      <c r="DV14" s="624"/>
      <c r="DW14" s="624"/>
      <c r="DX14" s="624"/>
      <c r="DY14" s="624"/>
      <c r="DZ14" s="624"/>
      <c r="EA14" s="624"/>
      <c r="EB14" s="624"/>
      <c r="EC14" s="633"/>
    </row>
    <row r="15" spans="2:143" ht="11.25" customHeight="1">
      <c r="B15" s="620" t="s">
        <v>247</v>
      </c>
      <c r="C15" s="621"/>
      <c r="D15" s="621"/>
      <c r="E15" s="621"/>
      <c r="F15" s="621"/>
      <c r="G15" s="621"/>
      <c r="H15" s="621"/>
      <c r="I15" s="621"/>
      <c r="J15" s="621"/>
      <c r="K15" s="621"/>
      <c r="L15" s="621"/>
      <c r="M15" s="621"/>
      <c r="N15" s="621"/>
      <c r="O15" s="621"/>
      <c r="P15" s="621"/>
      <c r="Q15" s="622"/>
      <c r="R15" s="623" t="s">
        <v>122</v>
      </c>
      <c r="S15" s="624"/>
      <c r="T15" s="624"/>
      <c r="U15" s="624"/>
      <c r="V15" s="624"/>
      <c r="W15" s="624"/>
      <c r="X15" s="624"/>
      <c r="Y15" s="625"/>
      <c r="Z15" s="626" t="s">
        <v>122</v>
      </c>
      <c r="AA15" s="626"/>
      <c r="AB15" s="626"/>
      <c r="AC15" s="626"/>
      <c r="AD15" s="627" t="s">
        <v>122</v>
      </c>
      <c r="AE15" s="627"/>
      <c r="AF15" s="627"/>
      <c r="AG15" s="627"/>
      <c r="AH15" s="627"/>
      <c r="AI15" s="627"/>
      <c r="AJ15" s="627"/>
      <c r="AK15" s="627"/>
      <c r="AL15" s="628" t="s">
        <v>122</v>
      </c>
      <c r="AM15" s="629"/>
      <c r="AN15" s="629"/>
      <c r="AO15" s="630"/>
      <c r="AP15" s="620" t="s">
        <v>248</v>
      </c>
      <c r="AQ15" s="621"/>
      <c r="AR15" s="621"/>
      <c r="AS15" s="621"/>
      <c r="AT15" s="621"/>
      <c r="AU15" s="621"/>
      <c r="AV15" s="621"/>
      <c r="AW15" s="621"/>
      <c r="AX15" s="621"/>
      <c r="AY15" s="621"/>
      <c r="AZ15" s="621"/>
      <c r="BA15" s="621"/>
      <c r="BB15" s="621"/>
      <c r="BC15" s="621"/>
      <c r="BD15" s="621"/>
      <c r="BE15" s="621"/>
      <c r="BF15" s="622"/>
      <c r="BG15" s="623">
        <v>1828896</v>
      </c>
      <c r="BH15" s="624"/>
      <c r="BI15" s="624"/>
      <c r="BJ15" s="624"/>
      <c r="BK15" s="624"/>
      <c r="BL15" s="624"/>
      <c r="BM15" s="624"/>
      <c r="BN15" s="625"/>
      <c r="BO15" s="626">
        <v>3.5</v>
      </c>
      <c r="BP15" s="626"/>
      <c r="BQ15" s="626"/>
      <c r="BR15" s="626"/>
      <c r="BS15" s="627" t="s">
        <v>122</v>
      </c>
      <c r="BT15" s="627"/>
      <c r="BU15" s="627"/>
      <c r="BV15" s="627"/>
      <c r="BW15" s="627"/>
      <c r="BX15" s="627"/>
      <c r="BY15" s="627"/>
      <c r="BZ15" s="627"/>
      <c r="CA15" s="627"/>
      <c r="CB15" s="631"/>
      <c r="CD15" s="620" t="s">
        <v>249</v>
      </c>
      <c r="CE15" s="621"/>
      <c r="CF15" s="621"/>
      <c r="CG15" s="621"/>
      <c r="CH15" s="621"/>
      <c r="CI15" s="621"/>
      <c r="CJ15" s="621"/>
      <c r="CK15" s="621"/>
      <c r="CL15" s="621"/>
      <c r="CM15" s="621"/>
      <c r="CN15" s="621"/>
      <c r="CO15" s="621"/>
      <c r="CP15" s="621"/>
      <c r="CQ15" s="622"/>
      <c r="CR15" s="623">
        <v>17428904</v>
      </c>
      <c r="CS15" s="624"/>
      <c r="CT15" s="624"/>
      <c r="CU15" s="624"/>
      <c r="CV15" s="624"/>
      <c r="CW15" s="624"/>
      <c r="CX15" s="624"/>
      <c r="CY15" s="625"/>
      <c r="CZ15" s="626">
        <v>11.5</v>
      </c>
      <c r="DA15" s="626"/>
      <c r="DB15" s="626"/>
      <c r="DC15" s="626"/>
      <c r="DD15" s="632">
        <v>5750952</v>
      </c>
      <c r="DE15" s="624"/>
      <c r="DF15" s="624"/>
      <c r="DG15" s="624"/>
      <c r="DH15" s="624"/>
      <c r="DI15" s="624"/>
      <c r="DJ15" s="624"/>
      <c r="DK15" s="624"/>
      <c r="DL15" s="624"/>
      <c r="DM15" s="624"/>
      <c r="DN15" s="624"/>
      <c r="DO15" s="624"/>
      <c r="DP15" s="625"/>
      <c r="DQ15" s="632">
        <v>9952428</v>
      </c>
      <c r="DR15" s="624"/>
      <c r="DS15" s="624"/>
      <c r="DT15" s="624"/>
      <c r="DU15" s="624"/>
      <c r="DV15" s="624"/>
      <c r="DW15" s="624"/>
      <c r="DX15" s="624"/>
      <c r="DY15" s="624"/>
      <c r="DZ15" s="624"/>
      <c r="EA15" s="624"/>
      <c r="EB15" s="624"/>
      <c r="EC15" s="633"/>
    </row>
    <row r="16" spans="2:143" ht="11.25" customHeight="1">
      <c r="B16" s="620" t="s">
        <v>250</v>
      </c>
      <c r="C16" s="621"/>
      <c r="D16" s="621"/>
      <c r="E16" s="621"/>
      <c r="F16" s="621"/>
      <c r="G16" s="621"/>
      <c r="H16" s="621"/>
      <c r="I16" s="621"/>
      <c r="J16" s="621"/>
      <c r="K16" s="621"/>
      <c r="L16" s="621"/>
      <c r="M16" s="621"/>
      <c r="N16" s="621"/>
      <c r="O16" s="621"/>
      <c r="P16" s="621"/>
      <c r="Q16" s="622"/>
      <c r="R16" s="623">
        <v>137726</v>
      </c>
      <c r="S16" s="624"/>
      <c r="T16" s="624"/>
      <c r="U16" s="624"/>
      <c r="V16" s="624"/>
      <c r="W16" s="624"/>
      <c r="X16" s="624"/>
      <c r="Y16" s="625"/>
      <c r="Z16" s="626">
        <v>0.1</v>
      </c>
      <c r="AA16" s="626"/>
      <c r="AB16" s="626"/>
      <c r="AC16" s="626"/>
      <c r="AD16" s="627">
        <v>137726</v>
      </c>
      <c r="AE16" s="627"/>
      <c r="AF16" s="627"/>
      <c r="AG16" s="627"/>
      <c r="AH16" s="627"/>
      <c r="AI16" s="627"/>
      <c r="AJ16" s="627"/>
      <c r="AK16" s="627"/>
      <c r="AL16" s="628">
        <v>0.2</v>
      </c>
      <c r="AM16" s="629"/>
      <c r="AN16" s="629"/>
      <c r="AO16" s="630"/>
      <c r="AP16" s="620" t="s">
        <v>251</v>
      </c>
      <c r="AQ16" s="621"/>
      <c r="AR16" s="621"/>
      <c r="AS16" s="621"/>
      <c r="AT16" s="621"/>
      <c r="AU16" s="621"/>
      <c r="AV16" s="621"/>
      <c r="AW16" s="621"/>
      <c r="AX16" s="621"/>
      <c r="AY16" s="621"/>
      <c r="AZ16" s="621"/>
      <c r="BA16" s="621"/>
      <c r="BB16" s="621"/>
      <c r="BC16" s="621"/>
      <c r="BD16" s="621"/>
      <c r="BE16" s="621"/>
      <c r="BF16" s="622"/>
      <c r="BG16" s="623" t="s">
        <v>122</v>
      </c>
      <c r="BH16" s="624"/>
      <c r="BI16" s="624"/>
      <c r="BJ16" s="624"/>
      <c r="BK16" s="624"/>
      <c r="BL16" s="624"/>
      <c r="BM16" s="624"/>
      <c r="BN16" s="625"/>
      <c r="BO16" s="626" t="s">
        <v>122</v>
      </c>
      <c r="BP16" s="626"/>
      <c r="BQ16" s="626"/>
      <c r="BR16" s="626"/>
      <c r="BS16" s="627" t="s">
        <v>122</v>
      </c>
      <c r="BT16" s="627"/>
      <c r="BU16" s="627"/>
      <c r="BV16" s="627"/>
      <c r="BW16" s="627"/>
      <c r="BX16" s="627"/>
      <c r="BY16" s="627"/>
      <c r="BZ16" s="627"/>
      <c r="CA16" s="627"/>
      <c r="CB16" s="631"/>
      <c r="CD16" s="620" t="s">
        <v>252</v>
      </c>
      <c r="CE16" s="621"/>
      <c r="CF16" s="621"/>
      <c r="CG16" s="621"/>
      <c r="CH16" s="621"/>
      <c r="CI16" s="621"/>
      <c r="CJ16" s="621"/>
      <c r="CK16" s="621"/>
      <c r="CL16" s="621"/>
      <c r="CM16" s="621"/>
      <c r="CN16" s="621"/>
      <c r="CO16" s="621"/>
      <c r="CP16" s="621"/>
      <c r="CQ16" s="622"/>
      <c r="CR16" s="623">
        <v>64449</v>
      </c>
      <c r="CS16" s="624"/>
      <c r="CT16" s="624"/>
      <c r="CU16" s="624"/>
      <c r="CV16" s="624"/>
      <c r="CW16" s="624"/>
      <c r="CX16" s="624"/>
      <c r="CY16" s="625"/>
      <c r="CZ16" s="626">
        <v>0</v>
      </c>
      <c r="DA16" s="626"/>
      <c r="DB16" s="626"/>
      <c r="DC16" s="626"/>
      <c r="DD16" s="632" t="s">
        <v>122</v>
      </c>
      <c r="DE16" s="624"/>
      <c r="DF16" s="624"/>
      <c r="DG16" s="624"/>
      <c r="DH16" s="624"/>
      <c r="DI16" s="624"/>
      <c r="DJ16" s="624"/>
      <c r="DK16" s="624"/>
      <c r="DL16" s="624"/>
      <c r="DM16" s="624"/>
      <c r="DN16" s="624"/>
      <c r="DO16" s="624"/>
      <c r="DP16" s="625"/>
      <c r="DQ16" s="632">
        <v>16100</v>
      </c>
      <c r="DR16" s="624"/>
      <c r="DS16" s="624"/>
      <c r="DT16" s="624"/>
      <c r="DU16" s="624"/>
      <c r="DV16" s="624"/>
      <c r="DW16" s="624"/>
      <c r="DX16" s="624"/>
      <c r="DY16" s="624"/>
      <c r="DZ16" s="624"/>
      <c r="EA16" s="624"/>
      <c r="EB16" s="624"/>
      <c r="EC16" s="633"/>
    </row>
    <row r="17" spans="2:133" ht="11.25" customHeight="1">
      <c r="B17" s="620" t="s">
        <v>253</v>
      </c>
      <c r="C17" s="621"/>
      <c r="D17" s="621"/>
      <c r="E17" s="621"/>
      <c r="F17" s="621"/>
      <c r="G17" s="621"/>
      <c r="H17" s="621"/>
      <c r="I17" s="621"/>
      <c r="J17" s="621"/>
      <c r="K17" s="621"/>
      <c r="L17" s="621"/>
      <c r="M17" s="621"/>
      <c r="N17" s="621"/>
      <c r="O17" s="621"/>
      <c r="P17" s="621"/>
      <c r="Q17" s="622"/>
      <c r="R17" s="623">
        <v>466486</v>
      </c>
      <c r="S17" s="624"/>
      <c r="T17" s="624"/>
      <c r="U17" s="624"/>
      <c r="V17" s="624"/>
      <c r="W17" s="624"/>
      <c r="X17" s="624"/>
      <c r="Y17" s="625"/>
      <c r="Z17" s="626">
        <v>0.3</v>
      </c>
      <c r="AA17" s="626"/>
      <c r="AB17" s="626"/>
      <c r="AC17" s="626"/>
      <c r="AD17" s="627">
        <v>466486</v>
      </c>
      <c r="AE17" s="627"/>
      <c r="AF17" s="627"/>
      <c r="AG17" s="627"/>
      <c r="AH17" s="627"/>
      <c r="AI17" s="627"/>
      <c r="AJ17" s="627"/>
      <c r="AK17" s="627"/>
      <c r="AL17" s="628">
        <v>0.6</v>
      </c>
      <c r="AM17" s="629"/>
      <c r="AN17" s="629"/>
      <c r="AO17" s="630"/>
      <c r="AP17" s="620" t="s">
        <v>254</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255</v>
      </c>
      <c r="CE17" s="621"/>
      <c r="CF17" s="621"/>
      <c r="CG17" s="621"/>
      <c r="CH17" s="621"/>
      <c r="CI17" s="621"/>
      <c r="CJ17" s="621"/>
      <c r="CK17" s="621"/>
      <c r="CL17" s="621"/>
      <c r="CM17" s="621"/>
      <c r="CN17" s="621"/>
      <c r="CO17" s="621"/>
      <c r="CP17" s="621"/>
      <c r="CQ17" s="622"/>
      <c r="CR17" s="623">
        <v>18398722</v>
      </c>
      <c r="CS17" s="624"/>
      <c r="CT17" s="624"/>
      <c r="CU17" s="624"/>
      <c r="CV17" s="624"/>
      <c r="CW17" s="624"/>
      <c r="CX17" s="624"/>
      <c r="CY17" s="625"/>
      <c r="CZ17" s="626">
        <v>12.2</v>
      </c>
      <c r="DA17" s="626"/>
      <c r="DB17" s="626"/>
      <c r="DC17" s="626"/>
      <c r="DD17" s="632" t="s">
        <v>122</v>
      </c>
      <c r="DE17" s="624"/>
      <c r="DF17" s="624"/>
      <c r="DG17" s="624"/>
      <c r="DH17" s="624"/>
      <c r="DI17" s="624"/>
      <c r="DJ17" s="624"/>
      <c r="DK17" s="624"/>
      <c r="DL17" s="624"/>
      <c r="DM17" s="624"/>
      <c r="DN17" s="624"/>
      <c r="DO17" s="624"/>
      <c r="DP17" s="625"/>
      <c r="DQ17" s="632">
        <v>18315359</v>
      </c>
      <c r="DR17" s="624"/>
      <c r="DS17" s="624"/>
      <c r="DT17" s="624"/>
      <c r="DU17" s="624"/>
      <c r="DV17" s="624"/>
      <c r="DW17" s="624"/>
      <c r="DX17" s="624"/>
      <c r="DY17" s="624"/>
      <c r="DZ17" s="624"/>
      <c r="EA17" s="624"/>
      <c r="EB17" s="624"/>
      <c r="EC17" s="633"/>
    </row>
    <row r="18" spans="2:133" ht="11.25" customHeight="1">
      <c r="B18" s="620" t="s">
        <v>256</v>
      </c>
      <c r="C18" s="621"/>
      <c r="D18" s="621"/>
      <c r="E18" s="621"/>
      <c r="F18" s="621"/>
      <c r="G18" s="621"/>
      <c r="H18" s="621"/>
      <c r="I18" s="621"/>
      <c r="J18" s="621"/>
      <c r="K18" s="621"/>
      <c r="L18" s="621"/>
      <c r="M18" s="621"/>
      <c r="N18" s="621"/>
      <c r="O18" s="621"/>
      <c r="P18" s="621"/>
      <c r="Q18" s="622"/>
      <c r="R18" s="623">
        <v>307528</v>
      </c>
      <c r="S18" s="624"/>
      <c r="T18" s="624"/>
      <c r="U18" s="624"/>
      <c r="V18" s="624"/>
      <c r="W18" s="624"/>
      <c r="X18" s="624"/>
      <c r="Y18" s="625"/>
      <c r="Z18" s="626">
        <v>0.2</v>
      </c>
      <c r="AA18" s="626"/>
      <c r="AB18" s="626"/>
      <c r="AC18" s="626"/>
      <c r="AD18" s="627">
        <v>307528</v>
      </c>
      <c r="AE18" s="627"/>
      <c r="AF18" s="627"/>
      <c r="AG18" s="627"/>
      <c r="AH18" s="627"/>
      <c r="AI18" s="627"/>
      <c r="AJ18" s="627"/>
      <c r="AK18" s="627"/>
      <c r="AL18" s="628">
        <v>0.4</v>
      </c>
      <c r="AM18" s="629"/>
      <c r="AN18" s="629"/>
      <c r="AO18" s="630"/>
      <c r="AP18" s="620" t="s">
        <v>257</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258</v>
      </c>
      <c r="CE18" s="621"/>
      <c r="CF18" s="621"/>
      <c r="CG18" s="621"/>
      <c r="CH18" s="621"/>
      <c r="CI18" s="621"/>
      <c r="CJ18" s="621"/>
      <c r="CK18" s="621"/>
      <c r="CL18" s="621"/>
      <c r="CM18" s="621"/>
      <c r="CN18" s="621"/>
      <c r="CO18" s="621"/>
      <c r="CP18" s="621"/>
      <c r="CQ18" s="622"/>
      <c r="CR18" s="623">
        <v>1380</v>
      </c>
      <c r="CS18" s="624"/>
      <c r="CT18" s="624"/>
      <c r="CU18" s="624"/>
      <c r="CV18" s="624"/>
      <c r="CW18" s="624"/>
      <c r="CX18" s="624"/>
      <c r="CY18" s="625"/>
      <c r="CZ18" s="626">
        <v>0</v>
      </c>
      <c r="DA18" s="626"/>
      <c r="DB18" s="626"/>
      <c r="DC18" s="626"/>
      <c r="DD18" s="632" t="s">
        <v>122</v>
      </c>
      <c r="DE18" s="624"/>
      <c r="DF18" s="624"/>
      <c r="DG18" s="624"/>
      <c r="DH18" s="624"/>
      <c r="DI18" s="624"/>
      <c r="DJ18" s="624"/>
      <c r="DK18" s="624"/>
      <c r="DL18" s="624"/>
      <c r="DM18" s="624"/>
      <c r="DN18" s="624"/>
      <c r="DO18" s="624"/>
      <c r="DP18" s="625"/>
      <c r="DQ18" s="632">
        <v>641</v>
      </c>
      <c r="DR18" s="624"/>
      <c r="DS18" s="624"/>
      <c r="DT18" s="624"/>
      <c r="DU18" s="624"/>
      <c r="DV18" s="624"/>
      <c r="DW18" s="624"/>
      <c r="DX18" s="624"/>
      <c r="DY18" s="624"/>
      <c r="DZ18" s="624"/>
      <c r="EA18" s="624"/>
      <c r="EB18" s="624"/>
      <c r="EC18" s="633"/>
    </row>
    <row r="19" spans="2:133" ht="11.25" customHeight="1">
      <c r="B19" s="620" t="s">
        <v>259</v>
      </c>
      <c r="C19" s="621"/>
      <c r="D19" s="621"/>
      <c r="E19" s="621"/>
      <c r="F19" s="621"/>
      <c r="G19" s="621"/>
      <c r="H19" s="621"/>
      <c r="I19" s="621"/>
      <c r="J19" s="621"/>
      <c r="K19" s="621"/>
      <c r="L19" s="621"/>
      <c r="M19" s="621"/>
      <c r="N19" s="621"/>
      <c r="O19" s="621"/>
      <c r="P19" s="621"/>
      <c r="Q19" s="622"/>
      <c r="R19" s="623">
        <v>298556</v>
      </c>
      <c r="S19" s="624"/>
      <c r="T19" s="624"/>
      <c r="U19" s="624"/>
      <c r="V19" s="624"/>
      <c r="W19" s="624"/>
      <c r="X19" s="624"/>
      <c r="Y19" s="625"/>
      <c r="Z19" s="626">
        <v>0.2</v>
      </c>
      <c r="AA19" s="626"/>
      <c r="AB19" s="626"/>
      <c r="AC19" s="626"/>
      <c r="AD19" s="627">
        <v>298556</v>
      </c>
      <c r="AE19" s="627"/>
      <c r="AF19" s="627"/>
      <c r="AG19" s="627"/>
      <c r="AH19" s="627"/>
      <c r="AI19" s="627"/>
      <c r="AJ19" s="627"/>
      <c r="AK19" s="627"/>
      <c r="AL19" s="628">
        <v>0.4</v>
      </c>
      <c r="AM19" s="629"/>
      <c r="AN19" s="629"/>
      <c r="AO19" s="630"/>
      <c r="AP19" s="620" t="s">
        <v>260</v>
      </c>
      <c r="AQ19" s="621"/>
      <c r="AR19" s="621"/>
      <c r="AS19" s="621"/>
      <c r="AT19" s="621"/>
      <c r="AU19" s="621"/>
      <c r="AV19" s="621"/>
      <c r="AW19" s="621"/>
      <c r="AX19" s="621"/>
      <c r="AY19" s="621"/>
      <c r="AZ19" s="621"/>
      <c r="BA19" s="621"/>
      <c r="BB19" s="621"/>
      <c r="BC19" s="621"/>
      <c r="BD19" s="621"/>
      <c r="BE19" s="621"/>
      <c r="BF19" s="622"/>
      <c r="BG19" s="623">
        <v>4496658</v>
      </c>
      <c r="BH19" s="624"/>
      <c r="BI19" s="624"/>
      <c r="BJ19" s="624"/>
      <c r="BK19" s="624"/>
      <c r="BL19" s="624"/>
      <c r="BM19" s="624"/>
      <c r="BN19" s="625"/>
      <c r="BO19" s="626">
        <v>8.5</v>
      </c>
      <c r="BP19" s="626"/>
      <c r="BQ19" s="626"/>
      <c r="BR19" s="626"/>
      <c r="BS19" s="627" t="s">
        <v>122</v>
      </c>
      <c r="BT19" s="627"/>
      <c r="BU19" s="627"/>
      <c r="BV19" s="627"/>
      <c r="BW19" s="627"/>
      <c r="BX19" s="627"/>
      <c r="BY19" s="627"/>
      <c r="BZ19" s="627"/>
      <c r="CA19" s="627"/>
      <c r="CB19" s="631"/>
      <c r="CD19" s="620" t="s">
        <v>261</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c r="B20" s="636" t="s">
        <v>262</v>
      </c>
      <c r="C20" s="637"/>
      <c r="D20" s="637"/>
      <c r="E20" s="637"/>
      <c r="F20" s="637"/>
      <c r="G20" s="637"/>
      <c r="H20" s="637"/>
      <c r="I20" s="637"/>
      <c r="J20" s="637"/>
      <c r="K20" s="637"/>
      <c r="L20" s="637"/>
      <c r="M20" s="637"/>
      <c r="N20" s="637"/>
      <c r="O20" s="637"/>
      <c r="P20" s="637"/>
      <c r="Q20" s="638"/>
      <c r="R20" s="623">
        <v>8972</v>
      </c>
      <c r="S20" s="624"/>
      <c r="T20" s="624"/>
      <c r="U20" s="624"/>
      <c r="V20" s="624"/>
      <c r="W20" s="624"/>
      <c r="X20" s="624"/>
      <c r="Y20" s="625"/>
      <c r="Z20" s="626">
        <v>0</v>
      </c>
      <c r="AA20" s="626"/>
      <c r="AB20" s="626"/>
      <c r="AC20" s="626"/>
      <c r="AD20" s="627">
        <v>8972</v>
      </c>
      <c r="AE20" s="627"/>
      <c r="AF20" s="627"/>
      <c r="AG20" s="627"/>
      <c r="AH20" s="627"/>
      <c r="AI20" s="627"/>
      <c r="AJ20" s="627"/>
      <c r="AK20" s="627"/>
      <c r="AL20" s="628">
        <v>0</v>
      </c>
      <c r="AM20" s="629"/>
      <c r="AN20" s="629"/>
      <c r="AO20" s="630"/>
      <c r="AP20" s="620" t="s">
        <v>263</v>
      </c>
      <c r="AQ20" s="621"/>
      <c r="AR20" s="621"/>
      <c r="AS20" s="621"/>
      <c r="AT20" s="621"/>
      <c r="AU20" s="621"/>
      <c r="AV20" s="621"/>
      <c r="AW20" s="621"/>
      <c r="AX20" s="621"/>
      <c r="AY20" s="621"/>
      <c r="AZ20" s="621"/>
      <c r="BA20" s="621"/>
      <c r="BB20" s="621"/>
      <c r="BC20" s="621"/>
      <c r="BD20" s="621"/>
      <c r="BE20" s="621"/>
      <c r="BF20" s="622"/>
      <c r="BG20" s="623">
        <v>4496658</v>
      </c>
      <c r="BH20" s="624"/>
      <c r="BI20" s="624"/>
      <c r="BJ20" s="624"/>
      <c r="BK20" s="624"/>
      <c r="BL20" s="624"/>
      <c r="BM20" s="624"/>
      <c r="BN20" s="625"/>
      <c r="BO20" s="626">
        <v>8.5</v>
      </c>
      <c r="BP20" s="626"/>
      <c r="BQ20" s="626"/>
      <c r="BR20" s="626"/>
      <c r="BS20" s="627" t="s">
        <v>122</v>
      </c>
      <c r="BT20" s="627"/>
      <c r="BU20" s="627"/>
      <c r="BV20" s="627"/>
      <c r="BW20" s="627"/>
      <c r="BX20" s="627"/>
      <c r="BY20" s="627"/>
      <c r="BZ20" s="627"/>
      <c r="CA20" s="627"/>
      <c r="CB20" s="631"/>
      <c r="CD20" s="620" t="s">
        <v>264</v>
      </c>
      <c r="CE20" s="621"/>
      <c r="CF20" s="621"/>
      <c r="CG20" s="621"/>
      <c r="CH20" s="621"/>
      <c r="CI20" s="621"/>
      <c r="CJ20" s="621"/>
      <c r="CK20" s="621"/>
      <c r="CL20" s="621"/>
      <c r="CM20" s="621"/>
      <c r="CN20" s="621"/>
      <c r="CO20" s="621"/>
      <c r="CP20" s="621"/>
      <c r="CQ20" s="622"/>
      <c r="CR20" s="623">
        <v>151032697</v>
      </c>
      <c r="CS20" s="624"/>
      <c r="CT20" s="624"/>
      <c r="CU20" s="624"/>
      <c r="CV20" s="624"/>
      <c r="CW20" s="624"/>
      <c r="CX20" s="624"/>
      <c r="CY20" s="625"/>
      <c r="CZ20" s="626">
        <v>100</v>
      </c>
      <c r="DA20" s="626"/>
      <c r="DB20" s="626"/>
      <c r="DC20" s="626"/>
      <c r="DD20" s="632">
        <v>14433336</v>
      </c>
      <c r="DE20" s="624"/>
      <c r="DF20" s="624"/>
      <c r="DG20" s="624"/>
      <c r="DH20" s="624"/>
      <c r="DI20" s="624"/>
      <c r="DJ20" s="624"/>
      <c r="DK20" s="624"/>
      <c r="DL20" s="624"/>
      <c r="DM20" s="624"/>
      <c r="DN20" s="624"/>
      <c r="DO20" s="624"/>
      <c r="DP20" s="625"/>
      <c r="DQ20" s="632">
        <v>94009009</v>
      </c>
      <c r="DR20" s="624"/>
      <c r="DS20" s="624"/>
      <c r="DT20" s="624"/>
      <c r="DU20" s="624"/>
      <c r="DV20" s="624"/>
      <c r="DW20" s="624"/>
      <c r="DX20" s="624"/>
      <c r="DY20" s="624"/>
      <c r="DZ20" s="624"/>
      <c r="EA20" s="624"/>
      <c r="EB20" s="624"/>
      <c r="EC20" s="633"/>
    </row>
    <row r="21" spans="2:133" ht="11.25" customHeight="1">
      <c r="B21" s="620" t="s">
        <v>265</v>
      </c>
      <c r="C21" s="621"/>
      <c r="D21" s="621"/>
      <c r="E21" s="621"/>
      <c r="F21" s="621"/>
      <c r="G21" s="621"/>
      <c r="H21" s="621"/>
      <c r="I21" s="621"/>
      <c r="J21" s="621"/>
      <c r="K21" s="621"/>
      <c r="L21" s="621"/>
      <c r="M21" s="621"/>
      <c r="N21" s="621"/>
      <c r="O21" s="621"/>
      <c r="P21" s="621"/>
      <c r="Q21" s="622"/>
      <c r="R21" s="623">
        <v>21470695</v>
      </c>
      <c r="S21" s="624"/>
      <c r="T21" s="624"/>
      <c r="U21" s="624"/>
      <c r="V21" s="624"/>
      <c r="W21" s="624"/>
      <c r="X21" s="624"/>
      <c r="Y21" s="625"/>
      <c r="Z21" s="626">
        <v>13.8</v>
      </c>
      <c r="AA21" s="626"/>
      <c r="AB21" s="626"/>
      <c r="AC21" s="626"/>
      <c r="AD21" s="627">
        <v>20563698</v>
      </c>
      <c r="AE21" s="627"/>
      <c r="AF21" s="627"/>
      <c r="AG21" s="627"/>
      <c r="AH21" s="627"/>
      <c r="AI21" s="627"/>
      <c r="AJ21" s="627"/>
      <c r="AK21" s="627"/>
      <c r="AL21" s="628">
        <v>25.1</v>
      </c>
      <c r="AM21" s="629"/>
      <c r="AN21" s="629"/>
      <c r="AO21" s="630"/>
      <c r="AP21" s="620" t="s">
        <v>266</v>
      </c>
      <c r="AQ21" s="639"/>
      <c r="AR21" s="639"/>
      <c r="AS21" s="639"/>
      <c r="AT21" s="639"/>
      <c r="AU21" s="639"/>
      <c r="AV21" s="639"/>
      <c r="AW21" s="639"/>
      <c r="AX21" s="639"/>
      <c r="AY21" s="639"/>
      <c r="AZ21" s="639"/>
      <c r="BA21" s="639"/>
      <c r="BB21" s="639"/>
      <c r="BC21" s="639"/>
      <c r="BD21" s="639"/>
      <c r="BE21" s="639"/>
      <c r="BF21" s="640"/>
      <c r="BG21" s="623">
        <v>45193</v>
      </c>
      <c r="BH21" s="624"/>
      <c r="BI21" s="624"/>
      <c r="BJ21" s="624"/>
      <c r="BK21" s="624"/>
      <c r="BL21" s="624"/>
      <c r="BM21" s="624"/>
      <c r="BN21" s="625"/>
      <c r="BO21" s="626">
        <v>0.1</v>
      </c>
      <c r="BP21" s="626"/>
      <c r="BQ21" s="626"/>
      <c r="BR21" s="626"/>
      <c r="BS21" s="627" t="s">
        <v>122</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c r="B22" s="620" t="s">
        <v>267</v>
      </c>
      <c r="C22" s="621"/>
      <c r="D22" s="621"/>
      <c r="E22" s="621"/>
      <c r="F22" s="621"/>
      <c r="G22" s="621"/>
      <c r="H22" s="621"/>
      <c r="I22" s="621"/>
      <c r="J22" s="621"/>
      <c r="K22" s="621"/>
      <c r="L22" s="621"/>
      <c r="M22" s="621"/>
      <c r="N22" s="621"/>
      <c r="O22" s="621"/>
      <c r="P22" s="621"/>
      <c r="Q22" s="622"/>
      <c r="R22" s="623">
        <v>20563698</v>
      </c>
      <c r="S22" s="624"/>
      <c r="T22" s="624"/>
      <c r="U22" s="624"/>
      <c r="V22" s="624"/>
      <c r="W22" s="624"/>
      <c r="X22" s="624"/>
      <c r="Y22" s="625"/>
      <c r="Z22" s="626">
        <v>13.2</v>
      </c>
      <c r="AA22" s="626"/>
      <c r="AB22" s="626"/>
      <c r="AC22" s="626"/>
      <c r="AD22" s="627">
        <v>20563698</v>
      </c>
      <c r="AE22" s="627"/>
      <c r="AF22" s="627"/>
      <c r="AG22" s="627"/>
      <c r="AH22" s="627"/>
      <c r="AI22" s="627"/>
      <c r="AJ22" s="627"/>
      <c r="AK22" s="627"/>
      <c r="AL22" s="628">
        <v>25.1</v>
      </c>
      <c r="AM22" s="629"/>
      <c r="AN22" s="629"/>
      <c r="AO22" s="630"/>
      <c r="AP22" s="620" t="s">
        <v>268</v>
      </c>
      <c r="AQ22" s="639"/>
      <c r="AR22" s="639"/>
      <c r="AS22" s="639"/>
      <c r="AT22" s="639"/>
      <c r="AU22" s="639"/>
      <c r="AV22" s="639"/>
      <c r="AW22" s="639"/>
      <c r="AX22" s="639"/>
      <c r="AY22" s="639"/>
      <c r="AZ22" s="639"/>
      <c r="BA22" s="639"/>
      <c r="BB22" s="639"/>
      <c r="BC22" s="639"/>
      <c r="BD22" s="639"/>
      <c r="BE22" s="639"/>
      <c r="BF22" s="640"/>
      <c r="BG22" s="623">
        <v>1013689</v>
      </c>
      <c r="BH22" s="624"/>
      <c r="BI22" s="624"/>
      <c r="BJ22" s="624"/>
      <c r="BK22" s="624"/>
      <c r="BL22" s="624"/>
      <c r="BM22" s="624"/>
      <c r="BN22" s="625"/>
      <c r="BO22" s="626">
        <v>1.9</v>
      </c>
      <c r="BP22" s="626"/>
      <c r="BQ22" s="626"/>
      <c r="BR22" s="626"/>
      <c r="BS22" s="627" t="s">
        <v>122</v>
      </c>
      <c r="BT22" s="627"/>
      <c r="BU22" s="627"/>
      <c r="BV22" s="627"/>
      <c r="BW22" s="627"/>
      <c r="BX22" s="627"/>
      <c r="BY22" s="627"/>
      <c r="BZ22" s="627"/>
      <c r="CA22" s="627"/>
      <c r="CB22" s="631"/>
      <c r="CD22" s="605" t="s">
        <v>269</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c r="B23" s="620" t="s">
        <v>270</v>
      </c>
      <c r="C23" s="621"/>
      <c r="D23" s="621"/>
      <c r="E23" s="621"/>
      <c r="F23" s="621"/>
      <c r="G23" s="621"/>
      <c r="H23" s="621"/>
      <c r="I23" s="621"/>
      <c r="J23" s="621"/>
      <c r="K23" s="621"/>
      <c r="L23" s="621"/>
      <c r="M23" s="621"/>
      <c r="N23" s="621"/>
      <c r="O23" s="621"/>
      <c r="P23" s="621"/>
      <c r="Q23" s="622"/>
      <c r="R23" s="623">
        <v>906997</v>
      </c>
      <c r="S23" s="624"/>
      <c r="T23" s="624"/>
      <c r="U23" s="624"/>
      <c r="V23" s="624"/>
      <c r="W23" s="624"/>
      <c r="X23" s="624"/>
      <c r="Y23" s="625"/>
      <c r="Z23" s="626">
        <v>0.6</v>
      </c>
      <c r="AA23" s="626"/>
      <c r="AB23" s="626"/>
      <c r="AC23" s="626"/>
      <c r="AD23" s="627" t="s">
        <v>122</v>
      </c>
      <c r="AE23" s="627"/>
      <c r="AF23" s="627"/>
      <c r="AG23" s="627"/>
      <c r="AH23" s="627"/>
      <c r="AI23" s="627"/>
      <c r="AJ23" s="627"/>
      <c r="AK23" s="627"/>
      <c r="AL23" s="628" t="s">
        <v>122</v>
      </c>
      <c r="AM23" s="629"/>
      <c r="AN23" s="629"/>
      <c r="AO23" s="630"/>
      <c r="AP23" s="620" t="s">
        <v>271</v>
      </c>
      <c r="AQ23" s="639"/>
      <c r="AR23" s="639"/>
      <c r="AS23" s="639"/>
      <c r="AT23" s="639"/>
      <c r="AU23" s="639"/>
      <c r="AV23" s="639"/>
      <c r="AW23" s="639"/>
      <c r="AX23" s="639"/>
      <c r="AY23" s="639"/>
      <c r="AZ23" s="639"/>
      <c r="BA23" s="639"/>
      <c r="BB23" s="639"/>
      <c r="BC23" s="639"/>
      <c r="BD23" s="639"/>
      <c r="BE23" s="639"/>
      <c r="BF23" s="640"/>
      <c r="BG23" s="623">
        <v>3437776</v>
      </c>
      <c r="BH23" s="624"/>
      <c r="BI23" s="624"/>
      <c r="BJ23" s="624"/>
      <c r="BK23" s="624"/>
      <c r="BL23" s="624"/>
      <c r="BM23" s="624"/>
      <c r="BN23" s="625"/>
      <c r="BO23" s="626">
        <v>6.5</v>
      </c>
      <c r="BP23" s="626"/>
      <c r="BQ23" s="626"/>
      <c r="BR23" s="626"/>
      <c r="BS23" s="627" t="s">
        <v>122</v>
      </c>
      <c r="BT23" s="627"/>
      <c r="BU23" s="627"/>
      <c r="BV23" s="627"/>
      <c r="BW23" s="627"/>
      <c r="BX23" s="627"/>
      <c r="BY23" s="627"/>
      <c r="BZ23" s="627"/>
      <c r="CA23" s="627"/>
      <c r="CB23" s="631"/>
      <c r="CD23" s="605" t="s">
        <v>211</v>
      </c>
      <c r="CE23" s="606"/>
      <c r="CF23" s="606"/>
      <c r="CG23" s="606"/>
      <c r="CH23" s="606"/>
      <c r="CI23" s="606"/>
      <c r="CJ23" s="606"/>
      <c r="CK23" s="606"/>
      <c r="CL23" s="606"/>
      <c r="CM23" s="606"/>
      <c r="CN23" s="606"/>
      <c r="CO23" s="606"/>
      <c r="CP23" s="606"/>
      <c r="CQ23" s="607"/>
      <c r="CR23" s="605" t="s">
        <v>272</v>
      </c>
      <c r="CS23" s="606"/>
      <c r="CT23" s="606"/>
      <c r="CU23" s="606"/>
      <c r="CV23" s="606"/>
      <c r="CW23" s="606"/>
      <c r="CX23" s="606"/>
      <c r="CY23" s="607"/>
      <c r="CZ23" s="605" t="s">
        <v>273</v>
      </c>
      <c r="DA23" s="606"/>
      <c r="DB23" s="606"/>
      <c r="DC23" s="607"/>
      <c r="DD23" s="605" t="s">
        <v>274</v>
      </c>
      <c r="DE23" s="606"/>
      <c r="DF23" s="606"/>
      <c r="DG23" s="606"/>
      <c r="DH23" s="606"/>
      <c r="DI23" s="606"/>
      <c r="DJ23" s="606"/>
      <c r="DK23" s="607"/>
      <c r="DL23" s="650" t="s">
        <v>275</v>
      </c>
      <c r="DM23" s="651"/>
      <c r="DN23" s="651"/>
      <c r="DO23" s="651"/>
      <c r="DP23" s="651"/>
      <c r="DQ23" s="651"/>
      <c r="DR23" s="651"/>
      <c r="DS23" s="651"/>
      <c r="DT23" s="651"/>
      <c r="DU23" s="651"/>
      <c r="DV23" s="652"/>
      <c r="DW23" s="605" t="s">
        <v>276</v>
      </c>
      <c r="DX23" s="606"/>
      <c r="DY23" s="606"/>
      <c r="DZ23" s="606"/>
      <c r="EA23" s="606"/>
      <c r="EB23" s="606"/>
      <c r="EC23" s="607"/>
    </row>
    <row r="24" spans="2:133" ht="11.25" customHeight="1">
      <c r="B24" s="620" t="s">
        <v>277</v>
      </c>
      <c r="C24" s="621"/>
      <c r="D24" s="621"/>
      <c r="E24" s="621"/>
      <c r="F24" s="621"/>
      <c r="G24" s="621"/>
      <c r="H24" s="621"/>
      <c r="I24" s="621"/>
      <c r="J24" s="621"/>
      <c r="K24" s="621"/>
      <c r="L24" s="621"/>
      <c r="M24" s="621"/>
      <c r="N24" s="621"/>
      <c r="O24" s="621"/>
      <c r="P24" s="621"/>
      <c r="Q24" s="622"/>
      <c r="R24" s="623" t="s">
        <v>122</v>
      </c>
      <c r="S24" s="624"/>
      <c r="T24" s="624"/>
      <c r="U24" s="624"/>
      <c r="V24" s="624"/>
      <c r="W24" s="624"/>
      <c r="X24" s="624"/>
      <c r="Y24" s="625"/>
      <c r="Z24" s="626" t="s">
        <v>122</v>
      </c>
      <c r="AA24" s="626"/>
      <c r="AB24" s="626"/>
      <c r="AC24" s="626"/>
      <c r="AD24" s="627" t="s">
        <v>122</v>
      </c>
      <c r="AE24" s="627"/>
      <c r="AF24" s="627"/>
      <c r="AG24" s="627"/>
      <c r="AH24" s="627"/>
      <c r="AI24" s="627"/>
      <c r="AJ24" s="627"/>
      <c r="AK24" s="627"/>
      <c r="AL24" s="628" t="s">
        <v>122</v>
      </c>
      <c r="AM24" s="629"/>
      <c r="AN24" s="629"/>
      <c r="AO24" s="630"/>
      <c r="AP24" s="620" t="s">
        <v>278</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279</v>
      </c>
      <c r="CE24" s="610"/>
      <c r="CF24" s="610"/>
      <c r="CG24" s="610"/>
      <c r="CH24" s="610"/>
      <c r="CI24" s="610"/>
      <c r="CJ24" s="610"/>
      <c r="CK24" s="610"/>
      <c r="CL24" s="610"/>
      <c r="CM24" s="610"/>
      <c r="CN24" s="610"/>
      <c r="CO24" s="610"/>
      <c r="CP24" s="610"/>
      <c r="CQ24" s="611"/>
      <c r="CR24" s="612">
        <v>90370068</v>
      </c>
      <c r="CS24" s="613"/>
      <c r="CT24" s="613"/>
      <c r="CU24" s="613"/>
      <c r="CV24" s="613"/>
      <c r="CW24" s="613"/>
      <c r="CX24" s="613"/>
      <c r="CY24" s="614"/>
      <c r="CZ24" s="617">
        <v>59.8</v>
      </c>
      <c r="DA24" s="618"/>
      <c r="DB24" s="618"/>
      <c r="DC24" s="634"/>
      <c r="DD24" s="658">
        <v>56469000</v>
      </c>
      <c r="DE24" s="613"/>
      <c r="DF24" s="613"/>
      <c r="DG24" s="613"/>
      <c r="DH24" s="613"/>
      <c r="DI24" s="613"/>
      <c r="DJ24" s="613"/>
      <c r="DK24" s="614"/>
      <c r="DL24" s="658">
        <v>51768966</v>
      </c>
      <c r="DM24" s="613"/>
      <c r="DN24" s="613"/>
      <c r="DO24" s="613"/>
      <c r="DP24" s="613"/>
      <c r="DQ24" s="613"/>
      <c r="DR24" s="613"/>
      <c r="DS24" s="613"/>
      <c r="DT24" s="613"/>
      <c r="DU24" s="613"/>
      <c r="DV24" s="614"/>
      <c r="DW24" s="617">
        <v>61.3</v>
      </c>
      <c r="DX24" s="618"/>
      <c r="DY24" s="618"/>
      <c r="DZ24" s="618"/>
      <c r="EA24" s="618"/>
      <c r="EB24" s="618"/>
      <c r="EC24" s="619"/>
    </row>
    <row r="25" spans="2:133" ht="11.25" customHeight="1">
      <c r="B25" s="620" t="s">
        <v>280</v>
      </c>
      <c r="C25" s="621"/>
      <c r="D25" s="621"/>
      <c r="E25" s="621"/>
      <c r="F25" s="621"/>
      <c r="G25" s="621"/>
      <c r="H25" s="621"/>
      <c r="I25" s="621"/>
      <c r="J25" s="621"/>
      <c r="K25" s="621"/>
      <c r="L25" s="621"/>
      <c r="M25" s="621"/>
      <c r="N25" s="621"/>
      <c r="O25" s="621"/>
      <c r="P25" s="621"/>
      <c r="Q25" s="622"/>
      <c r="R25" s="623">
        <v>85841912</v>
      </c>
      <c r="S25" s="624"/>
      <c r="T25" s="624"/>
      <c r="U25" s="624"/>
      <c r="V25" s="624"/>
      <c r="W25" s="624"/>
      <c r="X25" s="624"/>
      <c r="Y25" s="625"/>
      <c r="Z25" s="626">
        <v>55.1</v>
      </c>
      <c r="AA25" s="626"/>
      <c r="AB25" s="626"/>
      <c r="AC25" s="626"/>
      <c r="AD25" s="627">
        <v>81497139</v>
      </c>
      <c r="AE25" s="627"/>
      <c r="AF25" s="627"/>
      <c r="AG25" s="627"/>
      <c r="AH25" s="627"/>
      <c r="AI25" s="627"/>
      <c r="AJ25" s="627"/>
      <c r="AK25" s="627"/>
      <c r="AL25" s="628">
        <v>99.3</v>
      </c>
      <c r="AM25" s="629"/>
      <c r="AN25" s="629"/>
      <c r="AO25" s="630"/>
      <c r="AP25" s="620" t="s">
        <v>281</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282</v>
      </c>
      <c r="CE25" s="621"/>
      <c r="CF25" s="621"/>
      <c r="CG25" s="621"/>
      <c r="CH25" s="621"/>
      <c r="CI25" s="621"/>
      <c r="CJ25" s="621"/>
      <c r="CK25" s="621"/>
      <c r="CL25" s="621"/>
      <c r="CM25" s="621"/>
      <c r="CN25" s="621"/>
      <c r="CO25" s="621"/>
      <c r="CP25" s="621"/>
      <c r="CQ25" s="622"/>
      <c r="CR25" s="623">
        <v>24486020</v>
      </c>
      <c r="CS25" s="655"/>
      <c r="CT25" s="655"/>
      <c r="CU25" s="655"/>
      <c r="CV25" s="655"/>
      <c r="CW25" s="655"/>
      <c r="CX25" s="655"/>
      <c r="CY25" s="656"/>
      <c r="CZ25" s="628">
        <v>16.2</v>
      </c>
      <c r="DA25" s="653"/>
      <c r="DB25" s="653"/>
      <c r="DC25" s="657"/>
      <c r="DD25" s="632">
        <v>22239762</v>
      </c>
      <c r="DE25" s="655"/>
      <c r="DF25" s="655"/>
      <c r="DG25" s="655"/>
      <c r="DH25" s="655"/>
      <c r="DI25" s="655"/>
      <c r="DJ25" s="655"/>
      <c r="DK25" s="656"/>
      <c r="DL25" s="632">
        <v>22076589</v>
      </c>
      <c r="DM25" s="655"/>
      <c r="DN25" s="655"/>
      <c r="DO25" s="655"/>
      <c r="DP25" s="655"/>
      <c r="DQ25" s="655"/>
      <c r="DR25" s="655"/>
      <c r="DS25" s="655"/>
      <c r="DT25" s="655"/>
      <c r="DU25" s="655"/>
      <c r="DV25" s="656"/>
      <c r="DW25" s="628">
        <v>26.1</v>
      </c>
      <c r="DX25" s="653"/>
      <c r="DY25" s="653"/>
      <c r="DZ25" s="653"/>
      <c r="EA25" s="653"/>
      <c r="EB25" s="653"/>
      <c r="EC25" s="654"/>
    </row>
    <row r="26" spans="2:133" ht="11.25" customHeight="1">
      <c r="B26" s="620" t="s">
        <v>283</v>
      </c>
      <c r="C26" s="621"/>
      <c r="D26" s="621"/>
      <c r="E26" s="621"/>
      <c r="F26" s="621"/>
      <c r="G26" s="621"/>
      <c r="H26" s="621"/>
      <c r="I26" s="621"/>
      <c r="J26" s="621"/>
      <c r="K26" s="621"/>
      <c r="L26" s="621"/>
      <c r="M26" s="621"/>
      <c r="N26" s="621"/>
      <c r="O26" s="621"/>
      <c r="P26" s="621"/>
      <c r="Q26" s="622"/>
      <c r="R26" s="623">
        <v>34494</v>
      </c>
      <c r="S26" s="624"/>
      <c r="T26" s="624"/>
      <c r="U26" s="624"/>
      <c r="V26" s="624"/>
      <c r="W26" s="624"/>
      <c r="X26" s="624"/>
      <c r="Y26" s="625"/>
      <c r="Z26" s="626">
        <v>0</v>
      </c>
      <c r="AA26" s="626"/>
      <c r="AB26" s="626"/>
      <c r="AC26" s="626"/>
      <c r="AD26" s="627">
        <v>34494</v>
      </c>
      <c r="AE26" s="627"/>
      <c r="AF26" s="627"/>
      <c r="AG26" s="627"/>
      <c r="AH26" s="627"/>
      <c r="AI26" s="627"/>
      <c r="AJ26" s="627"/>
      <c r="AK26" s="627"/>
      <c r="AL26" s="628">
        <v>0</v>
      </c>
      <c r="AM26" s="629"/>
      <c r="AN26" s="629"/>
      <c r="AO26" s="630"/>
      <c r="AP26" s="620" t="s">
        <v>284</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285</v>
      </c>
      <c r="CE26" s="621"/>
      <c r="CF26" s="621"/>
      <c r="CG26" s="621"/>
      <c r="CH26" s="621"/>
      <c r="CI26" s="621"/>
      <c r="CJ26" s="621"/>
      <c r="CK26" s="621"/>
      <c r="CL26" s="621"/>
      <c r="CM26" s="621"/>
      <c r="CN26" s="621"/>
      <c r="CO26" s="621"/>
      <c r="CP26" s="621"/>
      <c r="CQ26" s="622"/>
      <c r="CR26" s="623">
        <v>16796910</v>
      </c>
      <c r="CS26" s="624"/>
      <c r="CT26" s="624"/>
      <c r="CU26" s="624"/>
      <c r="CV26" s="624"/>
      <c r="CW26" s="624"/>
      <c r="CX26" s="624"/>
      <c r="CY26" s="625"/>
      <c r="CZ26" s="628">
        <v>11.1</v>
      </c>
      <c r="DA26" s="653"/>
      <c r="DB26" s="653"/>
      <c r="DC26" s="657"/>
      <c r="DD26" s="632">
        <v>15725533</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3"/>
      <c r="DY26" s="653"/>
      <c r="DZ26" s="653"/>
      <c r="EA26" s="653"/>
      <c r="EB26" s="653"/>
      <c r="EC26" s="654"/>
    </row>
    <row r="27" spans="2:133" ht="11.25" customHeight="1">
      <c r="B27" s="620" t="s">
        <v>286</v>
      </c>
      <c r="C27" s="621"/>
      <c r="D27" s="621"/>
      <c r="E27" s="621"/>
      <c r="F27" s="621"/>
      <c r="G27" s="621"/>
      <c r="H27" s="621"/>
      <c r="I27" s="621"/>
      <c r="J27" s="621"/>
      <c r="K27" s="621"/>
      <c r="L27" s="621"/>
      <c r="M27" s="621"/>
      <c r="N27" s="621"/>
      <c r="O27" s="621"/>
      <c r="P27" s="621"/>
      <c r="Q27" s="622"/>
      <c r="R27" s="623">
        <v>341167</v>
      </c>
      <c r="S27" s="624"/>
      <c r="T27" s="624"/>
      <c r="U27" s="624"/>
      <c r="V27" s="624"/>
      <c r="W27" s="624"/>
      <c r="X27" s="624"/>
      <c r="Y27" s="625"/>
      <c r="Z27" s="626">
        <v>0.2</v>
      </c>
      <c r="AA27" s="626"/>
      <c r="AB27" s="626"/>
      <c r="AC27" s="626"/>
      <c r="AD27" s="627" t="s">
        <v>122</v>
      </c>
      <c r="AE27" s="627"/>
      <c r="AF27" s="627"/>
      <c r="AG27" s="627"/>
      <c r="AH27" s="627"/>
      <c r="AI27" s="627"/>
      <c r="AJ27" s="627"/>
      <c r="AK27" s="627"/>
      <c r="AL27" s="628" t="s">
        <v>122</v>
      </c>
      <c r="AM27" s="629"/>
      <c r="AN27" s="629"/>
      <c r="AO27" s="630"/>
      <c r="AP27" s="620" t="s">
        <v>287</v>
      </c>
      <c r="AQ27" s="621"/>
      <c r="AR27" s="621"/>
      <c r="AS27" s="621"/>
      <c r="AT27" s="621"/>
      <c r="AU27" s="621"/>
      <c r="AV27" s="621"/>
      <c r="AW27" s="621"/>
      <c r="AX27" s="621"/>
      <c r="AY27" s="621"/>
      <c r="AZ27" s="621"/>
      <c r="BA27" s="621"/>
      <c r="BB27" s="621"/>
      <c r="BC27" s="621"/>
      <c r="BD27" s="621"/>
      <c r="BE27" s="621"/>
      <c r="BF27" s="622"/>
      <c r="BG27" s="623">
        <v>52895421</v>
      </c>
      <c r="BH27" s="624"/>
      <c r="BI27" s="624"/>
      <c r="BJ27" s="624"/>
      <c r="BK27" s="624"/>
      <c r="BL27" s="624"/>
      <c r="BM27" s="624"/>
      <c r="BN27" s="625"/>
      <c r="BO27" s="626">
        <v>100</v>
      </c>
      <c r="BP27" s="626"/>
      <c r="BQ27" s="626"/>
      <c r="BR27" s="626"/>
      <c r="BS27" s="627">
        <v>492991</v>
      </c>
      <c r="BT27" s="627"/>
      <c r="BU27" s="627"/>
      <c r="BV27" s="627"/>
      <c r="BW27" s="627"/>
      <c r="BX27" s="627"/>
      <c r="BY27" s="627"/>
      <c r="BZ27" s="627"/>
      <c r="CA27" s="627"/>
      <c r="CB27" s="631"/>
      <c r="CD27" s="620" t="s">
        <v>288</v>
      </c>
      <c r="CE27" s="621"/>
      <c r="CF27" s="621"/>
      <c r="CG27" s="621"/>
      <c r="CH27" s="621"/>
      <c r="CI27" s="621"/>
      <c r="CJ27" s="621"/>
      <c r="CK27" s="621"/>
      <c r="CL27" s="621"/>
      <c r="CM27" s="621"/>
      <c r="CN27" s="621"/>
      <c r="CO27" s="621"/>
      <c r="CP27" s="621"/>
      <c r="CQ27" s="622"/>
      <c r="CR27" s="623">
        <v>47485326</v>
      </c>
      <c r="CS27" s="655"/>
      <c r="CT27" s="655"/>
      <c r="CU27" s="655"/>
      <c r="CV27" s="655"/>
      <c r="CW27" s="655"/>
      <c r="CX27" s="655"/>
      <c r="CY27" s="656"/>
      <c r="CZ27" s="628">
        <v>31.4</v>
      </c>
      <c r="DA27" s="653"/>
      <c r="DB27" s="653"/>
      <c r="DC27" s="657"/>
      <c r="DD27" s="632">
        <v>15913879</v>
      </c>
      <c r="DE27" s="655"/>
      <c r="DF27" s="655"/>
      <c r="DG27" s="655"/>
      <c r="DH27" s="655"/>
      <c r="DI27" s="655"/>
      <c r="DJ27" s="655"/>
      <c r="DK27" s="656"/>
      <c r="DL27" s="632">
        <v>11378099</v>
      </c>
      <c r="DM27" s="655"/>
      <c r="DN27" s="655"/>
      <c r="DO27" s="655"/>
      <c r="DP27" s="655"/>
      <c r="DQ27" s="655"/>
      <c r="DR27" s="655"/>
      <c r="DS27" s="655"/>
      <c r="DT27" s="655"/>
      <c r="DU27" s="655"/>
      <c r="DV27" s="656"/>
      <c r="DW27" s="628">
        <v>13.5</v>
      </c>
      <c r="DX27" s="653"/>
      <c r="DY27" s="653"/>
      <c r="DZ27" s="653"/>
      <c r="EA27" s="653"/>
      <c r="EB27" s="653"/>
      <c r="EC27" s="654"/>
    </row>
    <row r="28" spans="2:133" ht="11.25" customHeight="1">
      <c r="B28" s="620" t="s">
        <v>289</v>
      </c>
      <c r="C28" s="621"/>
      <c r="D28" s="621"/>
      <c r="E28" s="621"/>
      <c r="F28" s="621"/>
      <c r="G28" s="621"/>
      <c r="H28" s="621"/>
      <c r="I28" s="621"/>
      <c r="J28" s="621"/>
      <c r="K28" s="621"/>
      <c r="L28" s="621"/>
      <c r="M28" s="621"/>
      <c r="N28" s="621"/>
      <c r="O28" s="621"/>
      <c r="P28" s="621"/>
      <c r="Q28" s="622"/>
      <c r="R28" s="623">
        <v>1765848</v>
      </c>
      <c r="S28" s="624"/>
      <c r="T28" s="624"/>
      <c r="U28" s="624"/>
      <c r="V28" s="624"/>
      <c r="W28" s="624"/>
      <c r="X28" s="624"/>
      <c r="Y28" s="625"/>
      <c r="Z28" s="626">
        <v>1.1000000000000001</v>
      </c>
      <c r="AA28" s="626"/>
      <c r="AB28" s="626"/>
      <c r="AC28" s="626"/>
      <c r="AD28" s="627">
        <v>230564</v>
      </c>
      <c r="AE28" s="627"/>
      <c r="AF28" s="627"/>
      <c r="AG28" s="627"/>
      <c r="AH28" s="627"/>
      <c r="AI28" s="627"/>
      <c r="AJ28" s="627"/>
      <c r="AK28" s="627"/>
      <c r="AL28" s="628">
        <v>0.3</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290</v>
      </c>
      <c r="CE28" s="621"/>
      <c r="CF28" s="621"/>
      <c r="CG28" s="621"/>
      <c r="CH28" s="621"/>
      <c r="CI28" s="621"/>
      <c r="CJ28" s="621"/>
      <c r="CK28" s="621"/>
      <c r="CL28" s="621"/>
      <c r="CM28" s="621"/>
      <c r="CN28" s="621"/>
      <c r="CO28" s="621"/>
      <c r="CP28" s="621"/>
      <c r="CQ28" s="622"/>
      <c r="CR28" s="623">
        <v>18398722</v>
      </c>
      <c r="CS28" s="624"/>
      <c r="CT28" s="624"/>
      <c r="CU28" s="624"/>
      <c r="CV28" s="624"/>
      <c r="CW28" s="624"/>
      <c r="CX28" s="624"/>
      <c r="CY28" s="625"/>
      <c r="CZ28" s="628">
        <v>12.2</v>
      </c>
      <c r="DA28" s="653"/>
      <c r="DB28" s="653"/>
      <c r="DC28" s="657"/>
      <c r="DD28" s="632">
        <v>18315359</v>
      </c>
      <c r="DE28" s="624"/>
      <c r="DF28" s="624"/>
      <c r="DG28" s="624"/>
      <c r="DH28" s="624"/>
      <c r="DI28" s="624"/>
      <c r="DJ28" s="624"/>
      <c r="DK28" s="625"/>
      <c r="DL28" s="632">
        <v>18314278</v>
      </c>
      <c r="DM28" s="624"/>
      <c r="DN28" s="624"/>
      <c r="DO28" s="624"/>
      <c r="DP28" s="624"/>
      <c r="DQ28" s="624"/>
      <c r="DR28" s="624"/>
      <c r="DS28" s="624"/>
      <c r="DT28" s="624"/>
      <c r="DU28" s="624"/>
      <c r="DV28" s="625"/>
      <c r="DW28" s="628">
        <v>21.7</v>
      </c>
      <c r="DX28" s="653"/>
      <c r="DY28" s="653"/>
      <c r="DZ28" s="653"/>
      <c r="EA28" s="653"/>
      <c r="EB28" s="653"/>
      <c r="EC28" s="654"/>
    </row>
    <row r="29" spans="2:133" ht="11.25" customHeight="1">
      <c r="B29" s="620" t="s">
        <v>291</v>
      </c>
      <c r="C29" s="621"/>
      <c r="D29" s="621"/>
      <c r="E29" s="621"/>
      <c r="F29" s="621"/>
      <c r="G29" s="621"/>
      <c r="H29" s="621"/>
      <c r="I29" s="621"/>
      <c r="J29" s="621"/>
      <c r="K29" s="621"/>
      <c r="L29" s="621"/>
      <c r="M29" s="621"/>
      <c r="N29" s="621"/>
      <c r="O29" s="621"/>
      <c r="P29" s="621"/>
      <c r="Q29" s="622"/>
      <c r="R29" s="623">
        <v>662123</v>
      </c>
      <c r="S29" s="624"/>
      <c r="T29" s="624"/>
      <c r="U29" s="624"/>
      <c r="V29" s="624"/>
      <c r="W29" s="624"/>
      <c r="X29" s="624"/>
      <c r="Y29" s="625"/>
      <c r="Z29" s="626">
        <v>0.4</v>
      </c>
      <c r="AA29" s="626"/>
      <c r="AB29" s="626"/>
      <c r="AC29" s="626"/>
      <c r="AD29" s="627" t="s">
        <v>122</v>
      </c>
      <c r="AE29" s="627"/>
      <c r="AF29" s="627"/>
      <c r="AG29" s="627"/>
      <c r="AH29" s="627"/>
      <c r="AI29" s="627"/>
      <c r="AJ29" s="627"/>
      <c r="AK29" s="627"/>
      <c r="AL29" s="628" t="s">
        <v>122</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59" t="s">
        <v>292</v>
      </c>
      <c r="CE29" s="660"/>
      <c r="CF29" s="620" t="s">
        <v>66</v>
      </c>
      <c r="CG29" s="621"/>
      <c r="CH29" s="621"/>
      <c r="CI29" s="621"/>
      <c r="CJ29" s="621"/>
      <c r="CK29" s="621"/>
      <c r="CL29" s="621"/>
      <c r="CM29" s="621"/>
      <c r="CN29" s="621"/>
      <c r="CO29" s="621"/>
      <c r="CP29" s="621"/>
      <c r="CQ29" s="622"/>
      <c r="CR29" s="623">
        <v>18398622</v>
      </c>
      <c r="CS29" s="655"/>
      <c r="CT29" s="655"/>
      <c r="CU29" s="655"/>
      <c r="CV29" s="655"/>
      <c r="CW29" s="655"/>
      <c r="CX29" s="655"/>
      <c r="CY29" s="656"/>
      <c r="CZ29" s="628">
        <v>12.2</v>
      </c>
      <c r="DA29" s="653"/>
      <c r="DB29" s="653"/>
      <c r="DC29" s="657"/>
      <c r="DD29" s="632">
        <v>18315259</v>
      </c>
      <c r="DE29" s="655"/>
      <c r="DF29" s="655"/>
      <c r="DG29" s="655"/>
      <c r="DH29" s="655"/>
      <c r="DI29" s="655"/>
      <c r="DJ29" s="655"/>
      <c r="DK29" s="656"/>
      <c r="DL29" s="632">
        <v>18314178</v>
      </c>
      <c r="DM29" s="655"/>
      <c r="DN29" s="655"/>
      <c r="DO29" s="655"/>
      <c r="DP29" s="655"/>
      <c r="DQ29" s="655"/>
      <c r="DR29" s="655"/>
      <c r="DS29" s="655"/>
      <c r="DT29" s="655"/>
      <c r="DU29" s="655"/>
      <c r="DV29" s="656"/>
      <c r="DW29" s="628">
        <v>21.7</v>
      </c>
      <c r="DX29" s="653"/>
      <c r="DY29" s="653"/>
      <c r="DZ29" s="653"/>
      <c r="EA29" s="653"/>
      <c r="EB29" s="653"/>
      <c r="EC29" s="654"/>
    </row>
    <row r="30" spans="2:133" ht="11.25" customHeight="1">
      <c r="B30" s="620" t="s">
        <v>293</v>
      </c>
      <c r="C30" s="621"/>
      <c r="D30" s="621"/>
      <c r="E30" s="621"/>
      <c r="F30" s="621"/>
      <c r="G30" s="621"/>
      <c r="H30" s="621"/>
      <c r="I30" s="621"/>
      <c r="J30" s="621"/>
      <c r="K30" s="621"/>
      <c r="L30" s="621"/>
      <c r="M30" s="621"/>
      <c r="N30" s="621"/>
      <c r="O30" s="621"/>
      <c r="P30" s="621"/>
      <c r="Q30" s="622"/>
      <c r="R30" s="623">
        <v>36919831</v>
      </c>
      <c r="S30" s="624"/>
      <c r="T30" s="624"/>
      <c r="U30" s="624"/>
      <c r="V30" s="624"/>
      <c r="W30" s="624"/>
      <c r="X30" s="624"/>
      <c r="Y30" s="625"/>
      <c r="Z30" s="626">
        <v>23.7</v>
      </c>
      <c r="AA30" s="626"/>
      <c r="AB30" s="626"/>
      <c r="AC30" s="626"/>
      <c r="AD30" s="627" t="s">
        <v>122</v>
      </c>
      <c r="AE30" s="627"/>
      <c r="AF30" s="627"/>
      <c r="AG30" s="627"/>
      <c r="AH30" s="627"/>
      <c r="AI30" s="627"/>
      <c r="AJ30" s="627"/>
      <c r="AK30" s="627"/>
      <c r="AL30" s="628" t="s">
        <v>122</v>
      </c>
      <c r="AM30" s="629"/>
      <c r="AN30" s="629"/>
      <c r="AO30" s="630"/>
      <c r="AP30" s="605" t="s">
        <v>211</v>
      </c>
      <c r="AQ30" s="606"/>
      <c r="AR30" s="606"/>
      <c r="AS30" s="606"/>
      <c r="AT30" s="606"/>
      <c r="AU30" s="606"/>
      <c r="AV30" s="606"/>
      <c r="AW30" s="606"/>
      <c r="AX30" s="606"/>
      <c r="AY30" s="606"/>
      <c r="AZ30" s="606"/>
      <c r="BA30" s="606"/>
      <c r="BB30" s="606"/>
      <c r="BC30" s="606"/>
      <c r="BD30" s="606"/>
      <c r="BE30" s="606"/>
      <c r="BF30" s="607"/>
      <c r="BG30" s="605" t="s">
        <v>294</v>
      </c>
      <c r="BH30" s="665"/>
      <c r="BI30" s="665"/>
      <c r="BJ30" s="665"/>
      <c r="BK30" s="665"/>
      <c r="BL30" s="665"/>
      <c r="BM30" s="665"/>
      <c r="BN30" s="665"/>
      <c r="BO30" s="665"/>
      <c r="BP30" s="665"/>
      <c r="BQ30" s="666"/>
      <c r="BR30" s="605" t="s">
        <v>295</v>
      </c>
      <c r="BS30" s="665"/>
      <c r="BT30" s="665"/>
      <c r="BU30" s="665"/>
      <c r="BV30" s="665"/>
      <c r="BW30" s="665"/>
      <c r="BX30" s="665"/>
      <c r="BY30" s="665"/>
      <c r="BZ30" s="665"/>
      <c r="CA30" s="665"/>
      <c r="CB30" s="666"/>
      <c r="CD30" s="661"/>
      <c r="CE30" s="662"/>
      <c r="CF30" s="620" t="s">
        <v>296</v>
      </c>
      <c r="CG30" s="621"/>
      <c r="CH30" s="621"/>
      <c r="CI30" s="621"/>
      <c r="CJ30" s="621"/>
      <c r="CK30" s="621"/>
      <c r="CL30" s="621"/>
      <c r="CM30" s="621"/>
      <c r="CN30" s="621"/>
      <c r="CO30" s="621"/>
      <c r="CP30" s="621"/>
      <c r="CQ30" s="622"/>
      <c r="CR30" s="623">
        <v>17812478</v>
      </c>
      <c r="CS30" s="624"/>
      <c r="CT30" s="624"/>
      <c r="CU30" s="624"/>
      <c r="CV30" s="624"/>
      <c r="CW30" s="624"/>
      <c r="CX30" s="624"/>
      <c r="CY30" s="625"/>
      <c r="CZ30" s="628">
        <v>11.8</v>
      </c>
      <c r="DA30" s="653"/>
      <c r="DB30" s="653"/>
      <c r="DC30" s="657"/>
      <c r="DD30" s="632">
        <v>17729436</v>
      </c>
      <c r="DE30" s="624"/>
      <c r="DF30" s="624"/>
      <c r="DG30" s="624"/>
      <c r="DH30" s="624"/>
      <c r="DI30" s="624"/>
      <c r="DJ30" s="624"/>
      <c r="DK30" s="625"/>
      <c r="DL30" s="632">
        <v>17728356</v>
      </c>
      <c r="DM30" s="624"/>
      <c r="DN30" s="624"/>
      <c r="DO30" s="624"/>
      <c r="DP30" s="624"/>
      <c r="DQ30" s="624"/>
      <c r="DR30" s="624"/>
      <c r="DS30" s="624"/>
      <c r="DT30" s="624"/>
      <c r="DU30" s="624"/>
      <c r="DV30" s="625"/>
      <c r="DW30" s="628">
        <v>21</v>
      </c>
      <c r="DX30" s="653"/>
      <c r="DY30" s="653"/>
      <c r="DZ30" s="653"/>
      <c r="EA30" s="653"/>
      <c r="EB30" s="653"/>
      <c r="EC30" s="654"/>
    </row>
    <row r="31" spans="2:133" ht="11.25" customHeight="1">
      <c r="B31" s="636" t="s">
        <v>297</v>
      </c>
      <c r="C31" s="637"/>
      <c r="D31" s="637"/>
      <c r="E31" s="637"/>
      <c r="F31" s="637"/>
      <c r="G31" s="637"/>
      <c r="H31" s="637"/>
      <c r="I31" s="637"/>
      <c r="J31" s="637"/>
      <c r="K31" s="637"/>
      <c r="L31" s="637"/>
      <c r="M31" s="637"/>
      <c r="N31" s="637"/>
      <c r="O31" s="637"/>
      <c r="P31" s="637"/>
      <c r="Q31" s="638"/>
      <c r="R31" s="623">
        <v>3125</v>
      </c>
      <c r="S31" s="624"/>
      <c r="T31" s="624"/>
      <c r="U31" s="624"/>
      <c r="V31" s="624"/>
      <c r="W31" s="624"/>
      <c r="X31" s="624"/>
      <c r="Y31" s="625"/>
      <c r="Z31" s="626">
        <v>0</v>
      </c>
      <c r="AA31" s="626"/>
      <c r="AB31" s="626"/>
      <c r="AC31" s="626"/>
      <c r="AD31" s="627">
        <v>3125</v>
      </c>
      <c r="AE31" s="627"/>
      <c r="AF31" s="627"/>
      <c r="AG31" s="627"/>
      <c r="AH31" s="627"/>
      <c r="AI31" s="627"/>
      <c r="AJ31" s="627"/>
      <c r="AK31" s="627"/>
      <c r="AL31" s="628">
        <v>0</v>
      </c>
      <c r="AM31" s="629"/>
      <c r="AN31" s="629"/>
      <c r="AO31" s="630"/>
      <c r="AP31" s="669" t="s">
        <v>298</v>
      </c>
      <c r="AQ31" s="670"/>
      <c r="AR31" s="670"/>
      <c r="AS31" s="670"/>
      <c r="AT31" s="675" t="s">
        <v>299</v>
      </c>
      <c r="AU31" s="218"/>
      <c r="AV31" s="218"/>
      <c r="AW31" s="218"/>
      <c r="AX31" s="609" t="s">
        <v>177</v>
      </c>
      <c r="AY31" s="610"/>
      <c r="AZ31" s="610"/>
      <c r="BA31" s="610"/>
      <c r="BB31" s="610"/>
      <c r="BC31" s="610"/>
      <c r="BD31" s="610"/>
      <c r="BE31" s="610"/>
      <c r="BF31" s="611"/>
      <c r="BG31" s="679">
        <v>99.4</v>
      </c>
      <c r="BH31" s="667"/>
      <c r="BI31" s="667"/>
      <c r="BJ31" s="667"/>
      <c r="BK31" s="667"/>
      <c r="BL31" s="667"/>
      <c r="BM31" s="618">
        <v>97.8</v>
      </c>
      <c r="BN31" s="667"/>
      <c r="BO31" s="667"/>
      <c r="BP31" s="667"/>
      <c r="BQ31" s="668"/>
      <c r="BR31" s="679">
        <v>99.4</v>
      </c>
      <c r="BS31" s="667"/>
      <c r="BT31" s="667"/>
      <c r="BU31" s="667"/>
      <c r="BV31" s="667"/>
      <c r="BW31" s="667"/>
      <c r="BX31" s="618">
        <v>97.6</v>
      </c>
      <c r="BY31" s="667"/>
      <c r="BZ31" s="667"/>
      <c r="CA31" s="667"/>
      <c r="CB31" s="668"/>
      <c r="CD31" s="661"/>
      <c r="CE31" s="662"/>
      <c r="CF31" s="620" t="s">
        <v>300</v>
      </c>
      <c r="CG31" s="621"/>
      <c r="CH31" s="621"/>
      <c r="CI31" s="621"/>
      <c r="CJ31" s="621"/>
      <c r="CK31" s="621"/>
      <c r="CL31" s="621"/>
      <c r="CM31" s="621"/>
      <c r="CN31" s="621"/>
      <c r="CO31" s="621"/>
      <c r="CP31" s="621"/>
      <c r="CQ31" s="622"/>
      <c r="CR31" s="623">
        <v>586144</v>
      </c>
      <c r="CS31" s="655"/>
      <c r="CT31" s="655"/>
      <c r="CU31" s="655"/>
      <c r="CV31" s="655"/>
      <c r="CW31" s="655"/>
      <c r="CX31" s="655"/>
      <c r="CY31" s="656"/>
      <c r="CZ31" s="628">
        <v>0.4</v>
      </c>
      <c r="DA31" s="653"/>
      <c r="DB31" s="653"/>
      <c r="DC31" s="657"/>
      <c r="DD31" s="632">
        <v>585823</v>
      </c>
      <c r="DE31" s="655"/>
      <c r="DF31" s="655"/>
      <c r="DG31" s="655"/>
      <c r="DH31" s="655"/>
      <c r="DI31" s="655"/>
      <c r="DJ31" s="655"/>
      <c r="DK31" s="656"/>
      <c r="DL31" s="632">
        <v>585822</v>
      </c>
      <c r="DM31" s="655"/>
      <c r="DN31" s="655"/>
      <c r="DO31" s="655"/>
      <c r="DP31" s="655"/>
      <c r="DQ31" s="655"/>
      <c r="DR31" s="655"/>
      <c r="DS31" s="655"/>
      <c r="DT31" s="655"/>
      <c r="DU31" s="655"/>
      <c r="DV31" s="656"/>
      <c r="DW31" s="628">
        <v>0.7</v>
      </c>
      <c r="DX31" s="653"/>
      <c r="DY31" s="653"/>
      <c r="DZ31" s="653"/>
      <c r="EA31" s="653"/>
      <c r="EB31" s="653"/>
      <c r="EC31" s="654"/>
    </row>
    <row r="32" spans="2:133" ht="11.25" customHeight="1">
      <c r="B32" s="620" t="s">
        <v>301</v>
      </c>
      <c r="C32" s="621"/>
      <c r="D32" s="621"/>
      <c r="E32" s="621"/>
      <c r="F32" s="621"/>
      <c r="G32" s="621"/>
      <c r="H32" s="621"/>
      <c r="I32" s="621"/>
      <c r="J32" s="621"/>
      <c r="K32" s="621"/>
      <c r="L32" s="621"/>
      <c r="M32" s="621"/>
      <c r="N32" s="621"/>
      <c r="O32" s="621"/>
      <c r="P32" s="621"/>
      <c r="Q32" s="622"/>
      <c r="R32" s="623">
        <v>10528308</v>
      </c>
      <c r="S32" s="624"/>
      <c r="T32" s="624"/>
      <c r="U32" s="624"/>
      <c r="V32" s="624"/>
      <c r="W32" s="624"/>
      <c r="X32" s="624"/>
      <c r="Y32" s="625"/>
      <c r="Z32" s="626">
        <v>6.8</v>
      </c>
      <c r="AA32" s="626"/>
      <c r="AB32" s="626"/>
      <c r="AC32" s="626"/>
      <c r="AD32" s="627" t="s">
        <v>122</v>
      </c>
      <c r="AE32" s="627"/>
      <c r="AF32" s="627"/>
      <c r="AG32" s="627"/>
      <c r="AH32" s="627"/>
      <c r="AI32" s="627"/>
      <c r="AJ32" s="627"/>
      <c r="AK32" s="627"/>
      <c r="AL32" s="628" t="s">
        <v>122</v>
      </c>
      <c r="AM32" s="629"/>
      <c r="AN32" s="629"/>
      <c r="AO32" s="630"/>
      <c r="AP32" s="671"/>
      <c r="AQ32" s="672"/>
      <c r="AR32" s="672"/>
      <c r="AS32" s="672"/>
      <c r="AT32" s="676"/>
      <c r="AU32" s="214" t="s">
        <v>302</v>
      </c>
      <c r="AX32" s="620" t="s">
        <v>303</v>
      </c>
      <c r="AY32" s="621"/>
      <c r="AZ32" s="621"/>
      <c r="BA32" s="621"/>
      <c r="BB32" s="621"/>
      <c r="BC32" s="621"/>
      <c r="BD32" s="621"/>
      <c r="BE32" s="621"/>
      <c r="BF32" s="622"/>
      <c r="BG32" s="680">
        <v>99.4</v>
      </c>
      <c r="BH32" s="655"/>
      <c r="BI32" s="655"/>
      <c r="BJ32" s="655"/>
      <c r="BK32" s="655"/>
      <c r="BL32" s="655"/>
      <c r="BM32" s="629">
        <v>97.9</v>
      </c>
      <c r="BN32" s="655"/>
      <c r="BO32" s="655"/>
      <c r="BP32" s="655"/>
      <c r="BQ32" s="678"/>
      <c r="BR32" s="680">
        <v>99.4</v>
      </c>
      <c r="BS32" s="655"/>
      <c r="BT32" s="655"/>
      <c r="BU32" s="655"/>
      <c r="BV32" s="655"/>
      <c r="BW32" s="655"/>
      <c r="BX32" s="629">
        <v>97.8</v>
      </c>
      <c r="BY32" s="655"/>
      <c r="BZ32" s="655"/>
      <c r="CA32" s="655"/>
      <c r="CB32" s="678"/>
      <c r="CD32" s="663"/>
      <c r="CE32" s="664"/>
      <c r="CF32" s="620" t="s">
        <v>304</v>
      </c>
      <c r="CG32" s="621"/>
      <c r="CH32" s="621"/>
      <c r="CI32" s="621"/>
      <c r="CJ32" s="621"/>
      <c r="CK32" s="621"/>
      <c r="CL32" s="621"/>
      <c r="CM32" s="621"/>
      <c r="CN32" s="621"/>
      <c r="CO32" s="621"/>
      <c r="CP32" s="621"/>
      <c r="CQ32" s="622"/>
      <c r="CR32" s="623">
        <v>100</v>
      </c>
      <c r="CS32" s="624"/>
      <c r="CT32" s="624"/>
      <c r="CU32" s="624"/>
      <c r="CV32" s="624"/>
      <c r="CW32" s="624"/>
      <c r="CX32" s="624"/>
      <c r="CY32" s="625"/>
      <c r="CZ32" s="628">
        <v>0</v>
      </c>
      <c r="DA32" s="653"/>
      <c r="DB32" s="653"/>
      <c r="DC32" s="657"/>
      <c r="DD32" s="632">
        <v>100</v>
      </c>
      <c r="DE32" s="624"/>
      <c r="DF32" s="624"/>
      <c r="DG32" s="624"/>
      <c r="DH32" s="624"/>
      <c r="DI32" s="624"/>
      <c r="DJ32" s="624"/>
      <c r="DK32" s="625"/>
      <c r="DL32" s="632">
        <v>100</v>
      </c>
      <c r="DM32" s="624"/>
      <c r="DN32" s="624"/>
      <c r="DO32" s="624"/>
      <c r="DP32" s="624"/>
      <c r="DQ32" s="624"/>
      <c r="DR32" s="624"/>
      <c r="DS32" s="624"/>
      <c r="DT32" s="624"/>
      <c r="DU32" s="624"/>
      <c r="DV32" s="625"/>
      <c r="DW32" s="628">
        <v>0</v>
      </c>
      <c r="DX32" s="653"/>
      <c r="DY32" s="653"/>
      <c r="DZ32" s="653"/>
      <c r="EA32" s="653"/>
      <c r="EB32" s="653"/>
      <c r="EC32" s="654"/>
    </row>
    <row r="33" spans="2:133" ht="11.25" customHeight="1">
      <c r="B33" s="620" t="s">
        <v>305</v>
      </c>
      <c r="C33" s="621"/>
      <c r="D33" s="621"/>
      <c r="E33" s="621"/>
      <c r="F33" s="621"/>
      <c r="G33" s="621"/>
      <c r="H33" s="621"/>
      <c r="I33" s="621"/>
      <c r="J33" s="621"/>
      <c r="K33" s="621"/>
      <c r="L33" s="621"/>
      <c r="M33" s="621"/>
      <c r="N33" s="621"/>
      <c r="O33" s="621"/>
      <c r="P33" s="621"/>
      <c r="Q33" s="622"/>
      <c r="R33" s="623">
        <v>490263</v>
      </c>
      <c r="S33" s="624"/>
      <c r="T33" s="624"/>
      <c r="U33" s="624"/>
      <c r="V33" s="624"/>
      <c r="W33" s="624"/>
      <c r="X33" s="624"/>
      <c r="Y33" s="625"/>
      <c r="Z33" s="626">
        <v>0.3</v>
      </c>
      <c r="AA33" s="626"/>
      <c r="AB33" s="626"/>
      <c r="AC33" s="626"/>
      <c r="AD33" s="627">
        <v>295031</v>
      </c>
      <c r="AE33" s="627"/>
      <c r="AF33" s="627"/>
      <c r="AG33" s="627"/>
      <c r="AH33" s="627"/>
      <c r="AI33" s="627"/>
      <c r="AJ33" s="627"/>
      <c r="AK33" s="627"/>
      <c r="AL33" s="628">
        <v>0.4</v>
      </c>
      <c r="AM33" s="629"/>
      <c r="AN33" s="629"/>
      <c r="AO33" s="630"/>
      <c r="AP33" s="673"/>
      <c r="AQ33" s="674"/>
      <c r="AR33" s="674"/>
      <c r="AS33" s="674"/>
      <c r="AT33" s="677"/>
      <c r="AU33" s="219"/>
      <c r="AV33" s="219"/>
      <c r="AW33" s="219"/>
      <c r="AX33" s="644" t="s">
        <v>306</v>
      </c>
      <c r="AY33" s="645"/>
      <c r="AZ33" s="645"/>
      <c r="BA33" s="645"/>
      <c r="BB33" s="645"/>
      <c r="BC33" s="645"/>
      <c r="BD33" s="645"/>
      <c r="BE33" s="645"/>
      <c r="BF33" s="646"/>
      <c r="BG33" s="681">
        <v>99.4</v>
      </c>
      <c r="BH33" s="682"/>
      <c r="BI33" s="682"/>
      <c r="BJ33" s="682"/>
      <c r="BK33" s="682"/>
      <c r="BL33" s="682"/>
      <c r="BM33" s="683">
        <v>97.6</v>
      </c>
      <c r="BN33" s="682"/>
      <c r="BO33" s="682"/>
      <c r="BP33" s="682"/>
      <c r="BQ33" s="684"/>
      <c r="BR33" s="681">
        <v>99.3</v>
      </c>
      <c r="BS33" s="682"/>
      <c r="BT33" s="682"/>
      <c r="BU33" s="682"/>
      <c r="BV33" s="682"/>
      <c r="BW33" s="682"/>
      <c r="BX33" s="683">
        <v>97.3</v>
      </c>
      <c r="BY33" s="682"/>
      <c r="BZ33" s="682"/>
      <c r="CA33" s="682"/>
      <c r="CB33" s="684"/>
      <c r="CD33" s="620" t="s">
        <v>307</v>
      </c>
      <c r="CE33" s="621"/>
      <c r="CF33" s="621"/>
      <c r="CG33" s="621"/>
      <c r="CH33" s="621"/>
      <c r="CI33" s="621"/>
      <c r="CJ33" s="621"/>
      <c r="CK33" s="621"/>
      <c r="CL33" s="621"/>
      <c r="CM33" s="621"/>
      <c r="CN33" s="621"/>
      <c r="CO33" s="621"/>
      <c r="CP33" s="621"/>
      <c r="CQ33" s="622"/>
      <c r="CR33" s="623">
        <v>46164844</v>
      </c>
      <c r="CS33" s="655"/>
      <c r="CT33" s="655"/>
      <c r="CU33" s="655"/>
      <c r="CV33" s="655"/>
      <c r="CW33" s="655"/>
      <c r="CX33" s="655"/>
      <c r="CY33" s="656"/>
      <c r="CZ33" s="628">
        <v>30.6</v>
      </c>
      <c r="DA33" s="653"/>
      <c r="DB33" s="653"/>
      <c r="DC33" s="657"/>
      <c r="DD33" s="632">
        <v>35690487</v>
      </c>
      <c r="DE33" s="655"/>
      <c r="DF33" s="655"/>
      <c r="DG33" s="655"/>
      <c r="DH33" s="655"/>
      <c r="DI33" s="655"/>
      <c r="DJ33" s="655"/>
      <c r="DK33" s="656"/>
      <c r="DL33" s="632">
        <v>30099687</v>
      </c>
      <c r="DM33" s="655"/>
      <c r="DN33" s="655"/>
      <c r="DO33" s="655"/>
      <c r="DP33" s="655"/>
      <c r="DQ33" s="655"/>
      <c r="DR33" s="655"/>
      <c r="DS33" s="655"/>
      <c r="DT33" s="655"/>
      <c r="DU33" s="655"/>
      <c r="DV33" s="656"/>
      <c r="DW33" s="628">
        <v>35.6</v>
      </c>
      <c r="DX33" s="653"/>
      <c r="DY33" s="653"/>
      <c r="DZ33" s="653"/>
      <c r="EA33" s="653"/>
      <c r="EB33" s="653"/>
      <c r="EC33" s="654"/>
    </row>
    <row r="34" spans="2:133" ht="11.25" customHeight="1">
      <c r="B34" s="620" t="s">
        <v>308</v>
      </c>
      <c r="C34" s="621"/>
      <c r="D34" s="621"/>
      <c r="E34" s="621"/>
      <c r="F34" s="621"/>
      <c r="G34" s="621"/>
      <c r="H34" s="621"/>
      <c r="I34" s="621"/>
      <c r="J34" s="621"/>
      <c r="K34" s="621"/>
      <c r="L34" s="621"/>
      <c r="M34" s="621"/>
      <c r="N34" s="621"/>
      <c r="O34" s="621"/>
      <c r="P34" s="621"/>
      <c r="Q34" s="622"/>
      <c r="R34" s="623">
        <v>727026</v>
      </c>
      <c r="S34" s="624"/>
      <c r="T34" s="624"/>
      <c r="U34" s="624"/>
      <c r="V34" s="624"/>
      <c r="W34" s="624"/>
      <c r="X34" s="624"/>
      <c r="Y34" s="625"/>
      <c r="Z34" s="626">
        <v>0.5</v>
      </c>
      <c r="AA34" s="626"/>
      <c r="AB34" s="626"/>
      <c r="AC34" s="626"/>
      <c r="AD34" s="627" t="s">
        <v>122</v>
      </c>
      <c r="AE34" s="627"/>
      <c r="AF34" s="627"/>
      <c r="AG34" s="627"/>
      <c r="AH34" s="627"/>
      <c r="AI34" s="627"/>
      <c r="AJ34" s="627"/>
      <c r="AK34" s="627"/>
      <c r="AL34" s="628" t="s">
        <v>122</v>
      </c>
      <c r="AM34" s="629"/>
      <c r="AN34" s="629"/>
      <c r="AO34" s="630"/>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20" t="s">
        <v>309</v>
      </c>
      <c r="CE34" s="621"/>
      <c r="CF34" s="621"/>
      <c r="CG34" s="621"/>
      <c r="CH34" s="621"/>
      <c r="CI34" s="621"/>
      <c r="CJ34" s="621"/>
      <c r="CK34" s="621"/>
      <c r="CL34" s="621"/>
      <c r="CM34" s="621"/>
      <c r="CN34" s="621"/>
      <c r="CO34" s="621"/>
      <c r="CP34" s="621"/>
      <c r="CQ34" s="622"/>
      <c r="CR34" s="623">
        <v>22019759</v>
      </c>
      <c r="CS34" s="624"/>
      <c r="CT34" s="624"/>
      <c r="CU34" s="624"/>
      <c r="CV34" s="624"/>
      <c r="CW34" s="624"/>
      <c r="CX34" s="624"/>
      <c r="CY34" s="625"/>
      <c r="CZ34" s="628">
        <v>14.6</v>
      </c>
      <c r="DA34" s="653"/>
      <c r="DB34" s="653"/>
      <c r="DC34" s="657"/>
      <c r="DD34" s="632">
        <v>16290458</v>
      </c>
      <c r="DE34" s="624"/>
      <c r="DF34" s="624"/>
      <c r="DG34" s="624"/>
      <c r="DH34" s="624"/>
      <c r="DI34" s="624"/>
      <c r="DJ34" s="624"/>
      <c r="DK34" s="625"/>
      <c r="DL34" s="632">
        <v>13836111</v>
      </c>
      <c r="DM34" s="624"/>
      <c r="DN34" s="624"/>
      <c r="DO34" s="624"/>
      <c r="DP34" s="624"/>
      <c r="DQ34" s="624"/>
      <c r="DR34" s="624"/>
      <c r="DS34" s="624"/>
      <c r="DT34" s="624"/>
      <c r="DU34" s="624"/>
      <c r="DV34" s="625"/>
      <c r="DW34" s="628">
        <v>16.399999999999999</v>
      </c>
      <c r="DX34" s="653"/>
      <c r="DY34" s="653"/>
      <c r="DZ34" s="653"/>
      <c r="EA34" s="653"/>
      <c r="EB34" s="653"/>
      <c r="EC34" s="654"/>
    </row>
    <row r="35" spans="2:133" ht="11.25" customHeight="1">
      <c r="B35" s="620" t="s">
        <v>310</v>
      </c>
      <c r="C35" s="621"/>
      <c r="D35" s="621"/>
      <c r="E35" s="621"/>
      <c r="F35" s="621"/>
      <c r="G35" s="621"/>
      <c r="H35" s="621"/>
      <c r="I35" s="621"/>
      <c r="J35" s="621"/>
      <c r="K35" s="621"/>
      <c r="L35" s="621"/>
      <c r="M35" s="621"/>
      <c r="N35" s="621"/>
      <c r="O35" s="621"/>
      <c r="P35" s="621"/>
      <c r="Q35" s="622"/>
      <c r="R35" s="623">
        <v>1220879</v>
      </c>
      <c r="S35" s="624"/>
      <c r="T35" s="624"/>
      <c r="U35" s="624"/>
      <c r="V35" s="624"/>
      <c r="W35" s="624"/>
      <c r="X35" s="624"/>
      <c r="Y35" s="625"/>
      <c r="Z35" s="626">
        <v>0.8</v>
      </c>
      <c r="AA35" s="626"/>
      <c r="AB35" s="626"/>
      <c r="AC35" s="626"/>
      <c r="AD35" s="627" t="s">
        <v>122</v>
      </c>
      <c r="AE35" s="627"/>
      <c r="AF35" s="627"/>
      <c r="AG35" s="627"/>
      <c r="AH35" s="627"/>
      <c r="AI35" s="627"/>
      <c r="AJ35" s="627"/>
      <c r="AK35" s="627"/>
      <c r="AL35" s="628" t="s">
        <v>122</v>
      </c>
      <c r="AM35" s="629"/>
      <c r="AN35" s="629"/>
      <c r="AO35" s="630"/>
      <c r="AP35" s="222"/>
      <c r="AQ35" s="605" t="s">
        <v>311</v>
      </c>
      <c r="AR35" s="606"/>
      <c r="AS35" s="606"/>
      <c r="AT35" s="606"/>
      <c r="AU35" s="606"/>
      <c r="AV35" s="606"/>
      <c r="AW35" s="606"/>
      <c r="AX35" s="606"/>
      <c r="AY35" s="606"/>
      <c r="AZ35" s="606"/>
      <c r="BA35" s="606"/>
      <c r="BB35" s="606"/>
      <c r="BC35" s="606"/>
      <c r="BD35" s="606"/>
      <c r="BE35" s="606"/>
      <c r="BF35" s="607"/>
      <c r="BG35" s="605" t="s">
        <v>312</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313</v>
      </c>
      <c r="CE35" s="621"/>
      <c r="CF35" s="621"/>
      <c r="CG35" s="621"/>
      <c r="CH35" s="621"/>
      <c r="CI35" s="621"/>
      <c r="CJ35" s="621"/>
      <c r="CK35" s="621"/>
      <c r="CL35" s="621"/>
      <c r="CM35" s="621"/>
      <c r="CN35" s="621"/>
      <c r="CO35" s="621"/>
      <c r="CP35" s="621"/>
      <c r="CQ35" s="622"/>
      <c r="CR35" s="623">
        <v>1676394</v>
      </c>
      <c r="CS35" s="655"/>
      <c r="CT35" s="655"/>
      <c r="CU35" s="655"/>
      <c r="CV35" s="655"/>
      <c r="CW35" s="655"/>
      <c r="CX35" s="655"/>
      <c r="CY35" s="656"/>
      <c r="CZ35" s="628">
        <v>1.1000000000000001</v>
      </c>
      <c r="DA35" s="653"/>
      <c r="DB35" s="653"/>
      <c r="DC35" s="657"/>
      <c r="DD35" s="632">
        <v>1319135</v>
      </c>
      <c r="DE35" s="655"/>
      <c r="DF35" s="655"/>
      <c r="DG35" s="655"/>
      <c r="DH35" s="655"/>
      <c r="DI35" s="655"/>
      <c r="DJ35" s="655"/>
      <c r="DK35" s="656"/>
      <c r="DL35" s="632">
        <v>1313532</v>
      </c>
      <c r="DM35" s="655"/>
      <c r="DN35" s="655"/>
      <c r="DO35" s="655"/>
      <c r="DP35" s="655"/>
      <c r="DQ35" s="655"/>
      <c r="DR35" s="655"/>
      <c r="DS35" s="655"/>
      <c r="DT35" s="655"/>
      <c r="DU35" s="655"/>
      <c r="DV35" s="656"/>
      <c r="DW35" s="628">
        <v>1.6</v>
      </c>
      <c r="DX35" s="653"/>
      <c r="DY35" s="653"/>
      <c r="DZ35" s="653"/>
      <c r="EA35" s="653"/>
      <c r="EB35" s="653"/>
      <c r="EC35" s="654"/>
    </row>
    <row r="36" spans="2:133" ht="11.25" customHeight="1">
      <c r="B36" s="620" t="s">
        <v>314</v>
      </c>
      <c r="C36" s="621"/>
      <c r="D36" s="621"/>
      <c r="E36" s="621"/>
      <c r="F36" s="621"/>
      <c r="G36" s="621"/>
      <c r="H36" s="621"/>
      <c r="I36" s="621"/>
      <c r="J36" s="621"/>
      <c r="K36" s="621"/>
      <c r="L36" s="621"/>
      <c r="M36" s="621"/>
      <c r="N36" s="621"/>
      <c r="O36" s="621"/>
      <c r="P36" s="621"/>
      <c r="Q36" s="622"/>
      <c r="R36" s="623">
        <v>2964974</v>
      </c>
      <c r="S36" s="624"/>
      <c r="T36" s="624"/>
      <c r="U36" s="624"/>
      <c r="V36" s="624"/>
      <c r="W36" s="624"/>
      <c r="X36" s="624"/>
      <c r="Y36" s="625"/>
      <c r="Z36" s="626">
        <v>1.9</v>
      </c>
      <c r="AA36" s="626"/>
      <c r="AB36" s="626"/>
      <c r="AC36" s="626"/>
      <c r="AD36" s="627" t="s">
        <v>122</v>
      </c>
      <c r="AE36" s="627"/>
      <c r="AF36" s="627"/>
      <c r="AG36" s="627"/>
      <c r="AH36" s="627"/>
      <c r="AI36" s="627"/>
      <c r="AJ36" s="627"/>
      <c r="AK36" s="627"/>
      <c r="AL36" s="628" t="s">
        <v>122</v>
      </c>
      <c r="AM36" s="629"/>
      <c r="AN36" s="629"/>
      <c r="AO36" s="630"/>
      <c r="AP36" s="222"/>
      <c r="AQ36" s="689" t="s">
        <v>315</v>
      </c>
      <c r="AR36" s="690"/>
      <c r="AS36" s="690"/>
      <c r="AT36" s="690"/>
      <c r="AU36" s="690"/>
      <c r="AV36" s="690"/>
      <c r="AW36" s="690"/>
      <c r="AX36" s="690"/>
      <c r="AY36" s="691"/>
      <c r="AZ36" s="612">
        <v>15397892</v>
      </c>
      <c r="BA36" s="613"/>
      <c r="BB36" s="613"/>
      <c r="BC36" s="613"/>
      <c r="BD36" s="613"/>
      <c r="BE36" s="613"/>
      <c r="BF36" s="685"/>
      <c r="BG36" s="609" t="s">
        <v>316</v>
      </c>
      <c r="BH36" s="610"/>
      <c r="BI36" s="610"/>
      <c r="BJ36" s="610"/>
      <c r="BK36" s="610"/>
      <c r="BL36" s="610"/>
      <c r="BM36" s="610"/>
      <c r="BN36" s="610"/>
      <c r="BO36" s="610"/>
      <c r="BP36" s="610"/>
      <c r="BQ36" s="610"/>
      <c r="BR36" s="610"/>
      <c r="BS36" s="610"/>
      <c r="BT36" s="610"/>
      <c r="BU36" s="611"/>
      <c r="BV36" s="612">
        <v>80013</v>
      </c>
      <c r="BW36" s="613"/>
      <c r="BX36" s="613"/>
      <c r="BY36" s="613"/>
      <c r="BZ36" s="613"/>
      <c r="CA36" s="613"/>
      <c r="CB36" s="685"/>
      <c r="CD36" s="620" t="s">
        <v>317</v>
      </c>
      <c r="CE36" s="621"/>
      <c r="CF36" s="621"/>
      <c r="CG36" s="621"/>
      <c r="CH36" s="621"/>
      <c r="CI36" s="621"/>
      <c r="CJ36" s="621"/>
      <c r="CK36" s="621"/>
      <c r="CL36" s="621"/>
      <c r="CM36" s="621"/>
      <c r="CN36" s="621"/>
      <c r="CO36" s="621"/>
      <c r="CP36" s="621"/>
      <c r="CQ36" s="622"/>
      <c r="CR36" s="623">
        <v>7529062</v>
      </c>
      <c r="CS36" s="624"/>
      <c r="CT36" s="624"/>
      <c r="CU36" s="624"/>
      <c r="CV36" s="624"/>
      <c r="CW36" s="624"/>
      <c r="CX36" s="624"/>
      <c r="CY36" s="625"/>
      <c r="CZ36" s="628">
        <v>5</v>
      </c>
      <c r="DA36" s="653"/>
      <c r="DB36" s="653"/>
      <c r="DC36" s="657"/>
      <c r="DD36" s="632">
        <v>6282157</v>
      </c>
      <c r="DE36" s="624"/>
      <c r="DF36" s="624"/>
      <c r="DG36" s="624"/>
      <c r="DH36" s="624"/>
      <c r="DI36" s="624"/>
      <c r="DJ36" s="624"/>
      <c r="DK36" s="625"/>
      <c r="DL36" s="632">
        <v>4318650</v>
      </c>
      <c r="DM36" s="624"/>
      <c r="DN36" s="624"/>
      <c r="DO36" s="624"/>
      <c r="DP36" s="624"/>
      <c r="DQ36" s="624"/>
      <c r="DR36" s="624"/>
      <c r="DS36" s="624"/>
      <c r="DT36" s="624"/>
      <c r="DU36" s="624"/>
      <c r="DV36" s="625"/>
      <c r="DW36" s="628">
        <v>5.0999999999999996</v>
      </c>
      <c r="DX36" s="653"/>
      <c r="DY36" s="653"/>
      <c r="DZ36" s="653"/>
      <c r="EA36" s="653"/>
      <c r="EB36" s="653"/>
      <c r="EC36" s="654"/>
    </row>
    <row r="37" spans="2:133" ht="11.25" customHeight="1">
      <c r="B37" s="620" t="s">
        <v>318</v>
      </c>
      <c r="C37" s="621"/>
      <c r="D37" s="621"/>
      <c r="E37" s="621"/>
      <c r="F37" s="621"/>
      <c r="G37" s="621"/>
      <c r="H37" s="621"/>
      <c r="I37" s="621"/>
      <c r="J37" s="621"/>
      <c r="K37" s="621"/>
      <c r="L37" s="621"/>
      <c r="M37" s="621"/>
      <c r="N37" s="621"/>
      <c r="O37" s="621"/>
      <c r="P37" s="621"/>
      <c r="Q37" s="622"/>
      <c r="R37" s="623">
        <v>2286054</v>
      </c>
      <c r="S37" s="624"/>
      <c r="T37" s="624"/>
      <c r="U37" s="624"/>
      <c r="V37" s="624"/>
      <c r="W37" s="624"/>
      <c r="X37" s="624"/>
      <c r="Y37" s="625"/>
      <c r="Z37" s="626">
        <v>1.5</v>
      </c>
      <c r="AA37" s="626"/>
      <c r="AB37" s="626"/>
      <c r="AC37" s="626"/>
      <c r="AD37" s="627">
        <v>3687</v>
      </c>
      <c r="AE37" s="627"/>
      <c r="AF37" s="627"/>
      <c r="AG37" s="627"/>
      <c r="AH37" s="627"/>
      <c r="AI37" s="627"/>
      <c r="AJ37" s="627"/>
      <c r="AK37" s="627"/>
      <c r="AL37" s="628">
        <v>0</v>
      </c>
      <c r="AM37" s="629"/>
      <c r="AN37" s="629"/>
      <c r="AO37" s="630"/>
      <c r="AQ37" s="686" t="s">
        <v>319</v>
      </c>
      <c r="AR37" s="687"/>
      <c r="AS37" s="687"/>
      <c r="AT37" s="687"/>
      <c r="AU37" s="687"/>
      <c r="AV37" s="687"/>
      <c r="AW37" s="687"/>
      <c r="AX37" s="687"/>
      <c r="AY37" s="688"/>
      <c r="AZ37" s="623">
        <v>1262840</v>
      </c>
      <c r="BA37" s="624"/>
      <c r="BB37" s="624"/>
      <c r="BC37" s="624"/>
      <c r="BD37" s="655"/>
      <c r="BE37" s="655"/>
      <c r="BF37" s="678"/>
      <c r="BG37" s="620" t="s">
        <v>320</v>
      </c>
      <c r="BH37" s="621"/>
      <c r="BI37" s="621"/>
      <c r="BJ37" s="621"/>
      <c r="BK37" s="621"/>
      <c r="BL37" s="621"/>
      <c r="BM37" s="621"/>
      <c r="BN37" s="621"/>
      <c r="BO37" s="621"/>
      <c r="BP37" s="621"/>
      <c r="BQ37" s="621"/>
      <c r="BR37" s="621"/>
      <c r="BS37" s="621"/>
      <c r="BT37" s="621"/>
      <c r="BU37" s="622"/>
      <c r="BV37" s="623">
        <v>-17509</v>
      </c>
      <c r="BW37" s="624"/>
      <c r="BX37" s="624"/>
      <c r="BY37" s="624"/>
      <c r="BZ37" s="624"/>
      <c r="CA37" s="624"/>
      <c r="CB37" s="633"/>
      <c r="CD37" s="620" t="s">
        <v>321</v>
      </c>
      <c r="CE37" s="621"/>
      <c r="CF37" s="621"/>
      <c r="CG37" s="621"/>
      <c r="CH37" s="621"/>
      <c r="CI37" s="621"/>
      <c r="CJ37" s="621"/>
      <c r="CK37" s="621"/>
      <c r="CL37" s="621"/>
      <c r="CM37" s="621"/>
      <c r="CN37" s="621"/>
      <c r="CO37" s="621"/>
      <c r="CP37" s="621"/>
      <c r="CQ37" s="622"/>
      <c r="CR37" s="623">
        <v>61400</v>
      </c>
      <c r="CS37" s="655"/>
      <c r="CT37" s="655"/>
      <c r="CU37" s="655"/>
      <c r="CV37" s="655"/>
      <c r="CW37" s="655"/>
      <c r="CX37" s="655"/>
      <c r="CY37" s="656"/>
      <c r="CZ37" s="628">
        <v>0</v>
      </c>
      <c r="DA37" s="653"/>
      <c r="DB37" s="653"/>
      <c r="DC37" s="657"/>
      <c r="DD37" s="632">
        <v>53971</v>
      </c>
      <c r="DE37" s="655"/>
      <c r="DF37" s="655"/>
      <c r="DG37" s="655"/>
      <c r="DH37" s="655"/>
      <c r="DI37" s="655"/>
      <c r="DJ37" s="655"/>
      <c r="DK37" s="656"/>
      <c r="DL37" s="632">
        <v>52208</v>
      </c>
      <c r="DM37" s="655"/>
      <c r="DN37" s="655"/>
      <c r="DO37" s="655"/>
      <c r="DP37" s="655"/>
      <c r="DQ37" s="655"/>
      <c r="DR37" s="655"/>
      <c r="DS37" s="655"/>
      <c r="DT37" s="655"/>
      <c r="DU37" s="655"/>
      <c r="DV37" s="656"/>
      <c r="DW37" s="628">
        <v>0.1</v>
      </c>
      <c r="DX37" s="653"/>
      <c r="DY37" s="653"/>
      <c r="DZ37" s="653"/>
      <c r="EA37" s="653"/>
      <c r="EB37" s="653"/>
      <c r="EC37" s="654"/>
    </row>
    <row r="38" spans="2:133" ht="11.25" customHeight="1">
      <c r="B38" s="620" t="s">
        <v>322</v>
      </c>
      <c r="C38" s="621"/>
      <c r="D38" s="621"/>
      <c r="E38" s="621"/>
      <c r="F38" s="621"/>
      <c r="G38" s="621"/>
      <c r="H38" s="621"/>
      <c r="I38" s="621"/>
      <c r="J38" s="621"/>
      <c r="K38" s="621"/>
      <c r="L38" s="621"/>
      <c r="M38" s="621"/>
      <c r="N38" s="621"/>
      <c r="O38" s="621"/>
      <c r="P38" s="621"/>
      <c r="Q38" s="622"/>
      <c r="R38" s="623">
        <v>12016900</v>
      </c>
      <c r="S38" s="624"/>
      <c r="T38" s="624"/>
      <c r="U38" s="624"/>
      <c r="V38" s="624"/>
      <c r="W38" s="624"/>
      <c r="X38" s="624"/>
      <c r="Y38" s="625"/>
      <c r="Z38" s="626">
        <v>7.7</v>
      </c>
      <c r="AA38" s="626"/>
      <c r="AB38" s="626"/>
      <c r="AC38" s="626"/>
      <c r="AD38" s="627" t="s">
        <v>122</v>
      </c>
      <c r="AE38" s="627"/>
      <c r="AF38" s="627"/>
      <c r="AG38" s="627"/>
      <c r="AH38" s="627"/>
      <c r="AI38" s="627"/>
      <c r="AJ38" s="627"/>
      <c r="AK38" s="627"/>
      <c r="AL38" s="628" t="s">
        <v>122</v>
      </c>
      <c r="AM38" s="629"/>
      <c r="AN38" s="629"/>
      <c r="AO38" s="630"/>
      <c r="AQ38" s="686" t="s">
        <v>323</v>
      </c>
      <c r="AR38" s="687"/>
      <c r="AS38" s="687"/>
      <c r="AT38" s="687"/>
      <c r="AU38" s="687"/>
      <c r="AV38" s="687"/>
      <c r="AW38" s="687"/>
      <c r="AX38" s="687"/>
      <c r="AY38" s="688"/>
      <c r="AZ38" s="623">
        <v>535418</v>
      </c>
      <c r="BA38" s="624"/>
      <c r="BB38" s="624"/>
      <c r="BC38" s="624"/>
      <c r="BD38" s="655"/>
      <c r="BE38" s="655"/>
      <c r="BF38" s="678"/>
      <c r="BG38" s="620" t="s">
        <v>324</v>
      </c>
      <c r="BH38" s="621"/>
      <c r="BI38" s="621"/>
      <c r="BJ38" s="621"/>
      <c r="BK38" s="621"/>
      <c r="BL38" s="621"/>
      <c r="BM38" s="621"/>
      <c r="BN38" s="621"/>
      <c r="BO38" s="621"/>
      <c r="BP38" s="621"/>
      <c r="BQ38" s="621"/>
      <c r="BR38" s="621"/>
      <c r="BS38" s="621"/>
      <c r="BT38" s="621"/>
      <c r="BU38" s="622"/>
      <c r="BV38" s="623">
        <v>43756</v>
      </c>
      <c r="BW38" s="624"/>
      <c r="BX38" s="624"/>
      <c r="BY38" s="624"/>
      <c r="BZ38" s="624"/>
      <c r="CA38" s="624"/>
      <c r="CB38" s="633"/>
      <c r="CD38" s="620" t="s">
        <v>325</v>
      </c>
      <c r="CE38" s="621"/>
      <c r="CF38" s="621"/>
      <c r="CG38" s="621"/>
      <c r="CH38" s="621"/>
      <c r="CI38" s="621"/>
      <c r="CJ38" s="621"/>
      <c r="CK38" s="621"/>
      <c r="CL38" s="621"/>
      <c r="CM38" s="621"/>
      <c r="CN38" s="621"/>
      <c r="CO38" s="621"/>
      <c r="CP38" s="621"/>
      <c r="CQ38" s="622"/>
      <c r="CR38" s="623">
        <v>13459432</v>
      </c>
      <c r="CS38" s="624"/>
      <c r="CT38" s="624"/>
      <c r="CU38" s="624"/>
      <c r="CV38" s="624"/>
      <c r="CW38" s="624"/>
      <c r="CX38" s="624"/>
      <c r="CY38" s="625"/>
      <c r="CZ38" s="628">
        <v>8.9</v>
      </c>
      <c r="DA38" s="653"/>
      <c r="DB38" s="653"/>
      <c r="DC38" s="657"/>
      <c r="DD38" s="632">
        <v>10858737</v>
      </c>
      <c r="DE38" s="624"/>
      <c r="DF38" s="624"/>
      <c r="DG38" s="624"/>
      <c r="DH38" s="624"/>
      <c r="DI38" s="624"/>
      <c r="DJ38" s="624"/>
      <c r="DK38" s="625"/>
      <c r="DL38" s="632">
        <v>10621160</v>
      </c>
      <c r="DM38" s="624"/>
      <c r="DN38" s="624"/>
      <c r="DO38" s="624"/>
      <c r="DP38" s="624"/>
      <c r="DQ38" s="624"/>
      <c r="DR38" s="624"/>
      <c r="DS38" s="624"/>
      <c r="DT38" s="624"/>
      <c r="DU38" s="624"/>
      <c r="DV38" s="625"/>
      <c r="DW38" s="628">
        <v>12.6</v>
      </c>
      <c r="DX38" s="653"/>
      <c r="DY38" s="653"/>
      <c r="DZ38" s="653"/>
      <c r="EA38" s="653"/>
      <c r="EB38" s="653"/>
      <c r="EC38" s="654"/>
    </row>
    <row r="39" spans="2:133" ht="11.25" customHeight="1">
      <c r="B39" s="620" t="s">
        <v>326</v>
      </c>
      <c r="C39" s="621"/>
      <c r="D39" s="621"/>
      <c r="E39" s="621"/>
      <c r="F39" s="621"/>
      <c r="G39" s="621"/>
      <c r="H39" s="621"/>
      <c r="I39" s="621"/>
      <c r="J39" s="621"/>
      <c r="K39" s="621"/>
      <c r="L39" s="621"/>
      <c r="M39" s="621"/>
      <c r="N39" s="621"/>
      <c r="O39" s="621"/>
      <c r="P39" s="621"/>
      <c r="Q39" s="622"/>
      <c r="R39" s="623">
        <v>277700</v>
      </c>
      <c r="S39" s="624"/>
      <c r="T39" s="624"/>
      <c r="U39" s="624"/>
      <c r="V39" s="624"/>
      <c r="W39" s="624"/>
      <c r="X39" s="624"/>
      <c r="Y39" s="625"/>
      <c r="Z39" s="626">
        <v>0.2</v>
      </c>
      <c r="AA39" s="626"/>
      <c r="AB39" s="626"/>
      <c r="AC39" s="626"/>
      <c r="AD39" s="627" t="s">
        <v>122</v>
      </c>
      <c r="AE39" s="627"/>
      <c r="AF39" s="627"/>
      <c r="AG39" s="627"/>
      <c r="AH39" s="627"/>
      <c r="AI39" s="627"/>
      <c r="AJ39" s="627"/>
      <c r="AK39" s="627"/>
      <c r="AL39" s="628" t="s">
        <v>122</v>
      </c>
      <c r="AM39" s="629"/>
      <c r="AN39" s="629"/>
      <c r="AO39" s="630"/>
      <c r="AQ39" s="686" t="s">
        <v>327</v>
      </c>
      <c r="AR39" s="687"/>
      <c r="AS39" s="687"/>
      <c r="AT39" s="687"/>
      <c r="AU39" s="687"/>
      <c r="AV39" s="687"/>
      <c r="AW39" s="687"/>
      <c r="AX39" s="687"/>
      <c r="AY39" s="688"/>
      <c r="AZ39" s="623">
        <v>140202</v>
      </c>
      <c r="BA39" s="624"/>
      <c r="BB39" s="624"/>
      <c r="BC39" s="624"/>
      <c r="BD39" s="655"/>
      <c r="BE39" s="655"/>
      <c r="BF39" s="678"/>
      <c r="BG39" s="620" t="s">
        <v>328</v>
      </c>
      <c r="BH39" s="621"/>
      <c r="BI39" s="621"/>
      <c r="BJ39" s="621"/>
      <c r="BK39" s="621"/>
      <c r="BL39" s="621"/>
      <c r="BM39" s="621"/>
      <c r="BN39" s="621"/>
      <c r="BO39" s="621"/>
      <c r="BP39" s="621"/>
      <c r="BQ39" s="621"/>
      <c r="BR39" s="621"/>
      <c r="BS39" s="621"/>
      <c r="BT39" s="621"/>
      <c r="BU39" s="622"/>
      <c r="BV39" s="623">
        <v>64513</v>
      </c>
      <c r="BW39" s="624"/>
      <c r="BX39" s="624"/>
      <c r="BY39" s="624"/>
      <c r="BZ39" s="624"/>
      <c r="CA39" s="624"/>
      <c r="CB39" s="633"/>
      <c r="CD39" s="620" t="s">
        <v>329</v>
      </c>
      <c r="CE39" s="621"/>
      <c r="CF39" s="621"/>
      <c r="CG39" s="621"/>
      <c r="CH39" s="621"/>
      <c r="CI39" s="621"/>
      <c r="CJ39" s="621"/>
      <c r="CK39" s="621"/>
      <c r="CL39" s="621"/>
      <c r="CM39" s="621"/>
      <c r="CN39" s="621"/>
      <c r="CO39" s="621"/>
      <c r="CP39" s="621"/>
      <c r="CQ39" s="622"/>
      <c r="CR39" s="623">
        <v>1094955</v>
      </c>
      <c r="CS39" s="655"/>
      <c r="CT39" s="655"/>
      <c r="CU39" s="655"/>
      <c r="CV39" s="655"/>
      <c r="CW39" s="655"/>
      <c r="CX39" s="655"/>
      <c r="CY39" s="656"/>
      <c r="CZ39" s="628">
        <v>0.7</v>
      </c>
      <c r="DA39" s="653"/>
      <c r="DB39" s="653"/>
      <c r="DC39" s="657"/>
      <c r="DD39" s="632">
        <v>929766</v>
      </c>
      <c r="DE39" s="655"/>
      <c r="DF39" s="655"/>
      <c r="DG39" s="655"/>
      <c r="DH39" s="655"/>
      <c r="DI39" s="655"/>
      <c r="DJ39" s="655"/>
      <c r="DK39" s="656"/>
      <c r="DL39" s="632" t="s">
        <v>122</v>
      </c>
      <c r="DM39" s="655"/>
      <c r="DN39" s="655"/>
      <c r="DO39" s="655"/>
      <c r="DP39" s="655"/>
      <c r="DQ39" s="655"/>
      <c r="DR39" s="655"/>
      <c r="DS39" s="655"/>
      <c r="DT39" s="655"/>
      <c r="DU39" s="655"/>
      <c r="DV39" s="656"/>
      <c r="DW39" s="628" t="s">
        <v>122</v>
      </c>
      <c r="DX39" s="653"/>
      <c r="DY39" s="653"/>
      <c r="DZ39" s="653"/>
      <c r="EA39" s="653"/>
      <c r="EB39" s="653"/>
      <c r="EC39" s="654"/>
    </row>
    <row r="40" spans="2:133" ht="11.25" customHeight="1">
      <c r="B40" s="620" t="s">
        <v>330</v>
      </c>
      <c r="C40" s="621"/>
      <c r="D40" s="621"/>
      <c r="E40" s="621"/>
      <c r="F40" s="621"/>
      <c r="G40" s="621"/>
      <c r="H40" s="621"/>
      <c r="I40" s="621"/>
      <c r="J40" s="621"/>
      <c r="K40" s="621"/>
      <c r="L40" s="621"/>
      <c r="M40" s="621"/>
      <c r="N40" s="621"/>
      <c r="O40" s="621"/>
      <c r="P40" s="621"/>
      <c r="Q40" s="622"/>
      <c r="R40" s="623">
        <v>2132800</v>
      </c>
      <c r="S40" s="624"/>
      <c r="T40" s="624"/>
      <c r="U40" s="624"/>
      <c r="V40" s="624"/>
      <c r="W40" s="624"/>
      <c r="X40" s="624"/>
      <c r="Y40" s="625"/>
      <c r="Z40" s="626">
        <v>1.4</v>
      </c>
      <c r="AA40" s="626"/>
      <c r="AB40" s="626"/>
      <c r="AC40" s="626"/>
      <c r="AD40" s="627" t="s">
        <v>122</v>
      </c>
      <c r="AE40" s="627"/>
      <c r="AF40" s="627"/>
      <c r="AG40" s="627"/>
      <c r="AH40" s="627"/>
      <c r="AI40" s="627"/>
      <c r="AJ40" s="627"/>
      <c r="AK40" s="627"/>
      <c r="AL40" s="628" t="s">
        <v>122</v>
      </c>
      <c r="AM40" s="629"/>
      <c r="AN40" s="629"/>
      <c r="AO40" s="630"/>
      <c r="AQ40" s="686" t="s">
        <v>331</v>
      </c>
      <c r="AR40" s="687"/>
      <c r="AS40" s="687"/>
      <c r="AT40" s="687"/>
      <c r="AU40" s="687"/>
      <c r="AV40" s="687"/>
      <c r="AW40" s="687"/>
      <c r="AX40" s="687"/>
      <c r="AY40" s="688"/>
      <c r="AZ40" s="623">
        <v>40627</v>
      </c>
      <c r="BA40" s="624"/>
      <c r="BB40" s="624"/>
      <c r="BC40" s="624"/>
      <c r="BD40" s="655"/>
      <c r="BE40" s="655"/>
      <c r="BF40" s="678"/>
      <c r="BG40" s="671" t="s">
        <v>332</v>
      </c>
      <c r="BH40" s="672"/>
      <c r="BI40" s="672"/>
      <c r="BJ40" s="672"/>
      <c r="BK40" s="672"/>
      <c r="BL40" s="223"/>
      <c r="BM40" s="621" t="s">
        <v>333</v>
      </c>
      <c r="BN40" s="621"/>
      <c r="BO40" s="621"/>
      <c r="BP40" s="621"/>
      <c r="BQ40" s="621"/>
      <c r="BR40" s="621"/>
      <c r="BS40" s="621"/>
      <c r="BT40" s="621"/>
      <c r="BU40" s="622"/>
      <c r="BV40" s="623">
        <v>104</v>
      </c>
      <c r="BW40" s="624"/>
      <c r="BX40" s="624"/>
      <c r="BY40" s="624"/>
      <c r="BZ40" s="624"/>
      <c r="CA40" s="624"/>
      <c r="CB40" s="633"/>
      <c r="CD40" s="620" t="s">
        <v>334</v>
      </c>
      <c r="CE40" s="621"/>
      <c r="CF40" s="621"/>
      <c r="CG40" s="621"/>
      <c r="CH40" s="621"/>
      <c r="CI40" s="621"/>
      <c r="CJ40" s="621"/>
      <c r="CK40" s="621"/>
      <c r="CL40" s="621"/>
      <c r="CM40" s="621"/>
      <c r="CN40" s="621"/>
      <c r="CO40" s="621"/>
      <c r="CP40" s="621"/>
      <c r="CQ40" s="622"/>
      <c r="CR40" s="623">
        <v>385242</v>
      </c>
      <c r="CS40" s="624"/>
      <c r="CT40" s="624"/>
      <c r="CU40" s="624"/>
      <c r="CV40" s="624"/>
      <c r="CW40" s="624"/>
      <c r="CX40" s="624"/>
      <c r="CY40" s="625"/>
      <c r="CZ40" s="628">
        <v>0.3</v>
      </c>
      <c r="DA40" s="653"/>
      <c r="DB40" s="653"/>
      <c r="DC40" s="657"/>
      <c r="DD40" s="632">
        <v>10234</v>
      </c>
      <c r="DE40" s="624"/>
      <c r="DF40" s="624"/>
      <c r="DG40" s="624"/>
      <c r="DH40" s="624"/>
      <c r="DI40" s="624"/>
      <c r="DJ40" s="624"/>
      <c r="DK40" s="625"/>
      <c r="DL40" s="632">
        <v>10234</v>
      </c>
      <c r="DM40" s="624"/>
      <c r="DN40" s="624"/>
      <c r="DO40" s="624"/>
      <c r="DP40" s="624"/>
      <c r="DQ40" s="624"/>
      <c r="DR40" s="624"/>
      <c r="DS40" s="624"/>
      <c r="DT40" s="624"/>
      <c r="DU40" s="624"/>
      <c r="DV40" s="625"/>
      <c r="DW40" s="628">
        <v>0</v>
      </c>
      <c r="DX40" s="653"/>
      <c r="DY40" s="653"/>
      <c r="DZ40" s="653"/>
      <c r="EA40" s="653"/>
      <c r="EB40" s="653"/>
      <c r="EC40" s="654"/>
    </row>
    <row r="41" spans="2:133" ht="11.25" customHeight="1">
      <c r="B41" s="644" t="s">
        <v>335</v>
      </c>
      <c r="C41" s="645"/>
      <c r="D41" s="645"/>
      <c r="E41" s="645"/>
      <c r="F41" s="645"/>
      <c r="G41" s="645"/>
      <c r="H41" s="645"/>
      <c r="I41" s="645"/>
      <c r="J41" s="645"/>
      <c r="K41" s="645"/>
      <c r="L41" s="645"/>
      <c r="M41" s="645"/>
      <c r="N41" s="645"/>
      <c r="O41" s="645"/>
      <c r="P41" s="645"/>
      <c r="Q41" s="646"/>
      <c r="R41" s="695">
        <v>155802904</v>
      </c>
      <c r="S41" s="696"/>
      <c r="T41" s="696"/>
      <c r="U41" s="696"/>
      <c r="V41" s="696"/>
      <c r="W41" s="696"/>
      <c r="X41" s="696"/>
      <c r="Y41" s="700"/>
      <c r="Z41" s="701">
        <v>100</v>
      </c>
      <c r="AA41" s="701"/>
      <c r="AB41" s="701"/>
      <c r="AC41" s="701"/>
      <c r="AD41" s="702">
        <v>82064040</v>
      </c>
      <c r="AE41" s="702"/>
      <c r="AF41" s="702"/>
      <c r="AG41" s="702"/>
      <c r="AH41" s="702"/>
      <c r="AI41" s="702"/>
      <c r="AJ41" s="702"/>
      <c r="AK41" s="702"/>
      <c r="AL41" s="703">
        <v>100</v>
      </c>
      <c r="AM41" s="683"/>
      <c r="AN41" s="683"/>
      <c r="AO41" s="704"/>
      <c r="AQ41" s="686" t="s">
        <v>336</v>
      </c>
      <c r="AR41" s="687"/>
      <c r="AS41" s="687"/>
      <c r="AT41" s="687"/>
      <c r="AU41" s="687"/>
      <c r="AV41" s="687"/>
      <c r="AW41" s="687"/>
      <c r="AX41" s="687"/>
      <c r="AY41" s="688"/>
      <c r="AZ41" s="623">
        <v>2508156</v>
      </c>
      <c r="BA41" s="624"/>
      <c r="BB41" s="624"/>
      <c r="BC41" s="624"/>
      <c r="BD41" s="655"/>
      <c r="BE41" s="655"/>
      <c r="BF41" s="678"/>
      <c r="BG41" s="671"/>
      <c r="BH41" s="672"/>
      <c r="BI41" s="672"/>
      <c r="BJ41" s="672"/>
      <c r="BK41" s="672"/>
      <c r="BL41" s="223"/>
      <c r="BM41" s="621" t="s">
        <v>337</v>
      </c>
      <c r="BN41" s="621"/>
      <c r="BO41" s="621"/>
      <c r="BP41" s="621"/>
      <c r="BQ41" s="621"/>
      <c r="BR41" s="621"/>
      <c r="BS41" s="621"/>
      <c r="BT41" s="621"/>
      <c r="BU41" s="622"/>
      <c r="BV41" s="623" t="s">
        <v>122</v>
      </c>
      <c r="BW41" s="624"/>
      <c r="BX41" s="624"/>
      <c r="BY41" s="624"/>
      <c r="BZ41" s="624"/>
      <c r="CA41" s="624"/>
      <c r="CB41" s="633"/>
      <c r="CD41" s="620" t="s">
        <v>338</v>
      </c>
      <c r="CE41" s="621"/>
      <c r="CF41" s="621"/>
      <c r="CG41" s="621"/>
      <c r="CH41" s="621"/>
      <c r="CI41" s="621"/>
      <c r="CJ41" s="621"/>
      <c r="CK41" s="621"/>
      <c r="CL41" s="621"/>
      <c r="CM41" s="621"/>
      <c r="CN41" s="621"/>
      <c r="CO41" s="621"/>
      <c r="CP41" s="621"/>
      <c r="CQ41" s="622"/>
      <c r="CR41" s="623" t="s">
        <v>122</v>
      </c>
      <c r="CS41" s="655"/>
      <c r="CT41" s="655"/>
      <c r="CU41" s="655"/>
      <c r="CV41" s="655"/>
      <c r="CW41" s="655"/>
      <c r="CX41" s="655"/>
      <c r="CY41" s="656"/>
      <c r="CZ41" s="628" t="s">
        <v>122</v>
      </c>
      <c r="DA41" s="653"/>
      <c r="DB41" s="653"/>
      <c r="DC41" s="657"/>
      <c r="DD41" s="632" t="s">
        <v>122</v>
      </c>
      <c r="DE41" s="655"/>
      <c r="DF41" s="655"/>
      <c r="DG41" s="655"/>
      <c r="DH41" s="655"/>
      <c r="DI41" s="655"/>
      <c r="DJ41" s="655"/>
      <c r="DK41" s="656"/>
      <c r="DL41" s="706"/>
      <c r="DM41" s="707"/>
      <c r="DN41" s="707"/>
      <c r="DO41" s="707"/>
      <c r="DP41" s="707"/>
      <c r="DQ41" s="707"/>
      <c r="DR41" s="707"/>
      <c r="DS41" s="707"/>
      <c r="DT41" s="707"/>
      <c r="DU41" s="707"/>
      <c r="DV41" s="708"/>
      <c r="DW41" s="697"/>
      <c r="DX41" s="698"/>
      <c r="DY41" s="698"/>
      <c r="DZ41" s="698"/>
      <c r="EA41" s="698"/>
      <c r="EB41" s="698"/>
      <c r="EC41" s="699"/>
    </row>
    <row r="42" spans="2:133" ht="11.25" customHeight="1">
      <c r="AQ42" s="692" t="s">
        <v>339</v>
      </c>
      <c r="AR42" s="693"/>
      <c r="AS42" s="693"/>
      <c r="AT42" s="693"/>
      <c r="AU42" s="693"/>
      <c r="AV42" s="693"/>
      <c r="AW42" s="693"/>
      <c r="AX42" s="693"/>
      <c r="AY42" s="694"/>
      <c r="AZ42" s="695">
        <v>10910649</v>
      </c>
      <c r="BA42" s="696"/>
      <c r="BB42" s="696"/>
      <c r="BC42" s="696"/>
      <c r="BD42" s="682"/>
      <c r="BE42" s="682"/>
      <c r="BF42" s="684"/>
      <c r="BG42" s="673"/>
      <c r="BH42" s="674"/>
      <c r="BI42" s="674"/>
      <c r="BJ42" s="674"/>
      <c r="BK42" s="674"/>
      <c r="BL42" s="224"/>
      <c r="BM42" s="645" t="s">
        <v>340</v>
      </c>
      <c r="BN42" s="645"/>
      <c r="BO42" s="645"/>
      <c r="BP42" s="645"/>
      <c r="BQ42" s="645"/>
      <c r="BR42" s="645"/>
      <c r="BS42" s="645"/>
      <c r="BT42" s="645"/>
      <c r="BU42" s="646"/>
      <c r="BV42" s="695">
        <v>380</v>
      </c>
      <c r="BW42" s="696"/>
      <c r="BX42" s="696"/>
      <c r="BY42" s="696"/>
      <c r="BZ42" s="696"/>
      <c r="CA42" s="696"/>
      <c r="CB42" s="705"/>
      <c r="CD42" s="620" t="s">
        <v>341</v>
      </c>
      <c r="CE42" s="621"/>
      <c r="CF42" s="621"/>
      <c r="CG42" s="621"/>
      <c r="CH42" s="621"/>
      <c r="CI42" s="621"/>
      <c r="CJ42" s="621"/>
      <c r="CK42" s="621"/>
      <c r="CL42" s="621"/>
      <c r="CM42" s="621"/>
      <c r="CN42" s="621"/>
      <c r="CO42" s="621"/>
      <c r="CP42" s="621"/>
      <c r="CQ42" s="622"/>
      <c r="CR42" s="623">
        <v>14497785</v>
      </c>
      <c r="CS42" s="655"/>
      <c r="CT42" s="655"/>
      <c r="CU42" s="655"/>
      <c r="CV42" s="655"/>
      <c r="CW42" s="655"/>
      <c r="CX42" s="655"/>
      <c r="CY42" s="656"/>
      <c r="CZ42" s="628">
        <v>9.6</v>
      </c>
      <c r="DA42" s="653"/>
      <c r="DB42" s="653"/>
      <c r="DC42" s="657"/>
      <c r="DD42" s="632">
        <v>1849522</v>
      </c>
      <c r="DE42" s="655"/>
      <c r="DF42" s="655"/>
      <c r="DG42" s="655"/>
      <c r="DH42" s="655"/>
      <c r="DI42" s="655"/>
      <c r="DJ42" s="655"/>
      <c r="DK42" s="656"/>
      <c r="DL42" s="706"/>
      <c r="DM42" s="707"/>
      <c r="DN42" s="707"/>
      <c r="DO42" s="707"/>
      <c r="DP42" s="707"/>
      <c r="DQ42" s="707"/>
      <c r="DR42" s="707"/>
      <c r="DS42" s="707"/>
      <c r="DT42" s="707"/>
      <c r="DU42" s="707"/>
      <c r="DV42" s="708"/>
      <c r="DW42" s="697"/>
      <c r="DX42" s="698"/>
      <c r="DY42" s="698"/>
      <c r="DZ42" s="698"/>
      <c r="EA42" s="698"/>
      <c r="EB42" s="698"/>
      <c r="EC42" s="699"/>
    </row>
    <row r="43" spans="2:133" ht="11.25" customHeight="1">
      <c r="B43" s="214" t="s">
        <v>342</v>
      </c>
      <c r="CD43" s="620" t="s">
        <v>343</v>
      </c>
      <c r="CE43" s="621"/>
      <c r="CF43" s="621"/>
      <c r="CG43" s="621"/>
      <c r="CH43" s="621"/>
      <c r="CI43" s="621"/>
      <c r="CJ43" s="621"/>
      <c r="CK43" s="621"/>
      <c r="CL43" s="621"/>
      <c r="CM43" s="621"/>
      <c r="CN43" s="621"/>
      <c r="CO43" s="621"/>
      <c r="CP43" s="621"/>
      <c r="CQ43" s="622"/>
      <c r="CR43" s="623">
        <v>428168</v>
      </c>
      <c r="CS43" s="655"/>
      <c r="CT43" s="655"/>
      <c r="CU43" s="655"/>
      <c r="CV43" s="655"/>
      <c r="CW43" s="655"/>
      <c r="CX43" s="655"/>
      <c r="CY43" s="656"/>
      <c r="CZ43" s="628">
        <v>0.3</v>
      </c>
      <c r="DA43" s="653"/>
      <c r="DB43" s="653"/>
      <c r="DC43" s="657"/>
      <c r="DD43" s="632">
        <v>328284</v>
      </c>
      <c r="DE43" s="655"/>
      <c r="DF43" s="655"/>
      <c r="DG43" s="655"/>
      <c r="DH43" s="655"/>
      <c r="DI43" s="655"/>
      <c r="DJ43" s="655"/>
      <c r="DK43" s="656"/>
      <c r="DL43" s="706"/>
      <c r="DM43" s="707"/>
      <c r="DN43" s="707"/>
      <c r="DO43" s="707"/>
      <c r="DP43" s="707"/>
      <c r="DQ43" s="707"/>
      <c r="DR43" s="707"/>
      <c r="DS43" s="707"/>
      <c r="DT43" s="707"/>
      <c r="DU43" s="707"/>
      <c r="DV43" s="708"/>
      <c r="DW43" s="697"/>
      <c r="DX43" s="698"/>
      <c r="DY43" s="698"/>
      <c r="DZ43" s="698"/>
      <c r="EA43" s="698"/>
      <c r="EB43" s="698"/>
      <c r="EC43" s="699"/>
    </row>
    <row r="44" spans="2:133" ht="11.25" customHeight="1">
      <c r="B44" s="709" t="s">
        <v>344</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59" t="s">
        <v>292</v>
      </c>
      <c r="CE44" s="660"/>
      <c r="CF44" s="620" t="s">
        <v>345</v>
      </c>
      <c r="CG44" s="621"/>
      <c r="CH44" s="621"/>
      <c r="CI44" s="621"/>
      <c r="CJ44" s="621"/>
      <c r="CK44" s="621"/>
      <c r="CL44" s="621"/>
      <c r="CM44" s="621"/>
      <c r="CN44" s="621"/>
      <c r="CO44" s="621"/>
      <c r="CP44" s="621"/>
      <c r="CQ44" s="622"/>
      <c r="CR44" s="623">
        <v>14433336</v>
      </c>
      <c r="CS44" s="624"/>
      <c r="CT44" s="624"/>
      <c r="CU44" s="624"/>
      <c r="CV44" s="624"/>
      <c r="CW44" s="624"/>
      <c r="CX44" s="624"/>
      <c r="CY44" s="625"/>
      <c r="CZ44" s="628">
        <v>9.6</v>
      </c>
      <c r="DA44" s="629"/>
      <c r="DB44" s="629"/>
      <c r="DC44" s="635"/>
      <c r="DD44" s="632">
        <v>1833422</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c r="B45" s="709" t="s">
        <v>346</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1"/>
      <c r="CE45" s="662"/>
      <c r="CF45" s="620" t="s">
        <v>347</v>
      </c>
      <c r="CG45" s="621"/>
      <c r="CH45" s="621"/>
      <c r="CI45" s="621"/>
      <c r="CJ45" s="621"/>
      <c r="CK45" s="621"/>
      <c r="CL45" s="621"/>
      <c r="CM45" s="621"/>
      <c r="CN45" s="621"/>
      <c r="CO45" s="621"/>
      <c r="CP45" s="621"/>
      <c r="CQ45" s="622"/>
      <c r="CR45" s="623">
        <v>4682322</v>
      </c>
      <c r="CS45" s="655"/>
      <c r="CT45" s="655"/>
      <c r="CU45" s="655"/>
      <c r="CV45" s="655"/>
      <c r="CW45" s="655"/>
      <c r="CX45" s="655"/>
      <c r="CY45" s="656"/>
      <c r="CZ45" s="628">
        <v>3.1</v>
      </c>
      <c r="DA45" s="653"/>
      <c r="DB45" s="653"/>
      <c r="DC45" s="657"/>
      <c r="DD45" s="632">
        <v>27954</v>
      </c>
      <c r="DE45" s="655"/>
      <c r="DF45" s="655"/>
      <c r="DG45" s="655"/>
      <c r="DH45" s="655"/>
      <c r="DI45" s="655"/>
      <c r="DJ45" s="655"/>
      <c r="DK45" s="656"/>
      <c r="DL45" s="706"/>
      <c r="DM45" s="707"/>
      <c r="DN45" s="707"/>
      <c r="DO45" s="707"/>
      <c r="DP45" s="707"/>
      <c r="DQ45" s="707"/>
      <c r="DR45" s="707"/>
      <c r="DS45" s="707"/>
      <c r="DT45" s="707"/>
      <c r="DU45" s="707"/>
      <c r="DV45" s="708"/>
      <c r="DW45" s="697"/>
      <c r="DX45" s="698"/>
      <c r="DY45" s="698"/>
      <c r="DZ45" s="698"/>
      <c r="EA45" s="698"/>
      <c r="EB45" s="698"/>
      <c r="EC45" s="699"/>
    </row>
    <row r="46" spans="2:133" ht="11.25" customHeight="1">
      <c r="B46" s="225"/>
      <c r="CD46" s="661"/>
      <c r="CE46" s="662"/>
      <c r="CF46" s="620" t="s">
        <v>348</v>
      </c>
      <c r="CG46" s="621"/>
      <c r="CH46" s="621"/>
      <c r="CI46" s="621"/>
      <c r="CJ46" s="621"/>
      <c r="CK46" s="621"/>
      <c r="CL46" s="621"/>
      <c r="CM46" s="621"/>
      <c r="CN46" s="621"/>
      <c r="CO46" s="621"/>
      <c r="CP46" s="621"/>
      <c r="CQ46" s="622"/>
      <c r="CR46" s="623">
        <v>9089613</v>
      </c>
      <c r="CS46" s="624"/>
      <c r="CT46" s="624"/>
      <c r="CU46" s="624"/>
      <c r="CV46" s="624"/>
      <c r="CW46" s="624"/>
      <c r="CX46" s="624"/>
      <c r="CY46" s="625"/>
      <c r="CZ46" s="628">
        <v>6</v>
      </c>
      <c r="DA46" s="629"/>
      <c r="DB46" s="629"/>
      <c r="DC46" s="635"/>
      <c r="DD46" s="632">
        <v>1804415</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c r="B47" s="225"/>
      <c r="CD47" s="661"/>
      <c r="CE47" s="662"/>
      <c r="CF47" s="620" t="s">
        <v>349</v>
      </c>
      <c r="CG47" s="621"/>
      <c r="CH47" s="621"/>
      <c r="CI47" s="621"/>
      <c r="CJ47" s="621"/>
      <c r="CK47" s="621"/>
      <c r="CL47" s="621"/>
      <c r="CM47" s="621"/>
      <c r="CN47" s="621"/>
      <c r="CO47" s="621"/>
      <c r="CP47" s="621"/>
      <c r="CQ47" s="622"/>
      <c r="CR47" s="623">
        <v>64449</v>
      </c>
      <c r="CS47" s="655"/>
      <c r="CT47" s="655"/>
      <c r="CU47" s="655"/>
      <c r="CV47" s="655"/>
      <c r="CW47" s="655"/>
      <c r="CX47" s="655"/>
      <c r="CY47" s="656"/>
      <c r="CZ47" s="628">
        <v>0</v>
      </c>
      <c r="DA47" s="653"/>
      <c r="DB47" s="653"/>
      <c r="DC47" s="657"/>
      <c r="DD47" s="632">
        <v>16100</v>
      </c>
      <c r="DE47" s="655"/>
      <c r="DF47" s="655"/>
      <c r="DG47" s="655"/>
      <c r="DH47" s="655"/>
      <c r="DI47" s="655"/>
      <c r="DJ47" s="655"/>
      <c r="DK47" s="656"/>
      <c r="DL47" s="706"/>
      <c r="DM47" s="707"/>
      <c r="DN47" s="707"/>
      <c r="DO47" s="707"/>
      <c r="DP47" s="707"/>
      <c r="DQ47" s="707"/>
      <c r="DR47" s="707"/>
      <c r="DS47" s="707"/>
      <c r="DT47" s="707"/>
      <c r="DU47" s="707"/>
      <c r="DV47" s="708"/>
      <c r="DW47" s="697"/>
      <c r="DX47" s="698"/>
      <c r="DY47" s="698"/>
      <c r="DZ47" s="698"/>
      <c r="EA47" s="698"/>
      <c r="EB47" s="698"/>
      <c r="EC47" s="699"/>
    </row>
    <row r="48" spans="2:133">
      <c r="B48" s="225"/>
      <c r="CD48" s="663"/>
      <c r="CE48" s="664"/>
      <c r="CF48" s="620" t="s">
        <v>350</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c r="B49" s="225"/>
      <c r="CD49" s="644" t="s">
        <v>351</v>
      </c>
      <c r="CE49" s="645"/>
      <c r="CF49" s="645"/>
      <c r="CG49" s="645"/>
      <c r="CH49" s="645"/>
      <c r="CI49" s="645"/>
      <c r="CJ49" s="645"/>
      <c r="CK49" s="645"/>
      <c r="CL49" s="645"/>
      <c r="CM49" s="645"/>
      <c r="CN49" s="645"/>
      <c r="CO49" s="645"/>
      <c r="CP49" s="645"/>
      <c r="CQ49" s="646"/>
      <c r="CR49" s="695">
        <v>151032697</v>
      </c>
      <c r="CS49" s="682"/>
      <c r="CT49" s="682"/>
      <c r="CU49" s="682"/>
      <c r="CV49" s="682"/>
      <c r="CW49" s="682"/>
      <c r="CX49" s="682"/>
      <c r="CY49" s="711"/>
      <c r="CZ49" s="703">
        <v>100</v>
      </c>
      <c r="DA49" s="712"/>
      <c r="DB49" s="712"/>
      <c r="DC49" s="713"/>
      <c r="DD49" s="714">
        <v>94009009</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aOtaZIBoOpLFSdTtiM/U5SnbiO3+auCtL9oKu5spBBUztNywNYC9R9MdpHPOTDMcShC4R/F3dWAAIgef1//j3A==" saltValue="WJ4sjREbAuqL+V32gulZoQ=="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heetViews>
  <sheetFormatPr defaultColWidth="0" defaultRowHeight="13.5" zeroHeight="1"/>
  <cols>
    <col min="1" max="130" width="2.75" style="231" customWidth="1"/>
    <col min="131" max="131" width="1.625" style="231" customWidth="1"/>
    <col min="132" max="16384" width="9" style="231" hidden="1"/>
  </cols>
  <sheetData>
    <row r="1" spans="1:131" ht="11.25" customHeight="1" thickBot="1">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c r="A2" s="721" t="s">
        <v>352</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22" t="s">
        <v>353</v>
      </c>
      <c r="DK2" s="723"/>
      <c r="DL2" s="723"/>
      <c r="DM2" s="723"/>
      <c r="DN2" s="723"/>
      <c r="DO2" s="724"/>
      <c r="DP2" s="228"/>
      <c r="DQ2" s="722" t="s">
        <v>354</v>
      </c>
      <c r="DR2" s="723"/>
      <c r="DS2" s="723"/>
      <c r="DT2" s="723"/>
      <c r="DU2" s="723"/>
      <c r="DV2" s="723"/>
      <c r="DW2" s="723"/>
      <c r="DX2" s="723"/>
      <c r="DY2" s="723"/>
      <c r="DZ2" s="724"/>
      <c r="EA2" s="230"/>
    </row>
    <row r="3" spans="1:131" ht="11.25" customHeight="1">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c r="A4" s="725" t="s">
        <v>355</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32"/>
      <c r="BA4" s="232"/>
      <c r="BB4" s="232"/>
      <c r="BC4" s="232"/>
      <c r="BD4" s="232"/>
      <c r="BE4" s="233"/>
      <c r="BF4" s="233"/>
      <c r="BG4" s="233"/>
      <c r="BH4" s="233"/>
      <c r="BI4" s="233"/>
      <c r="BJ4" s="233"/>
      <c r="BK4" s="233"/>
      <c r="BL4" s="233"/>
      <c r="BM4" s="233"/>
      <c r="BN4" s="233"/>
      <c r="BO4" s="233"/>
      <c r="BP4" s="233"/>
      <c r="BQ4" s="726" t="s">
        <v>356</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34"/>
    </row>
    <row r="5" spans="1:131" s="235" customFormat="1" ht="26.25" customHeight="1">
      <c r="A5" s="727" t="s">
        <v>357</v>
      </c>
      <c r="B5" s="728"/>
      <c r="C5" s="728"/>
      <c r="D5" s="728"/>
      <c r="E5" s="728"/>
      <c r="F5" s="728"/>
      <c r="G5" s="728"/>
      <c r="H5" s="728"/>
      <c r="I5" s="728"/>
      <c r="J5" s="728"/>
      <c r="K5" s="728"/>
      <c r="L5" s="728"/>
      <c r="M5" s="728"/>
      <c r="N5" s="728"/>
      <c r="O5" s="728"/>
      <c r="P5" s="729"/>
      <c r="Q5" s="733" t="s">
        <v>358</v>
      </c>
      <c r="R5" s="734"/>
      <c r="S5" s="734"/>
      <c r="T5" s="734"/>
      <c r="U5" s="735"/>
      <c r="V5" s="733" t="s">
        <v>359</v>
      </c>
      <c r="W5" s="734"/>
      <c r="X5" s="734"/>
      <c r="Y5" s="734"/>
      <c r="Z5" s="735"/>
      <c r="AA5" s="733" t="s">
        <v>360</v>
      </c>
      <c r="AB5" s="734"/>
      <c r="AC5" s="734"/>
      <c r="AD5" s="734"/>
      <c r="AE5" s="734"/>
      <c r="AF5" s="739" t="s">
        <v>361</v>
      </c>
      <c r="AG5" s="734"/>
      <c r="AH5" s="734"/>
      <c r="AI5" s="734"/>
      <c r="AJ5" s="740"/>
      <c r="AK5" s="734" t="s">
        <v>362</v>
      </c>
      <c r="AL5" s="734"/>
      <c r="AM5" s="734"/>
      <c r="AN5" s="734"/>
      <c r="AO5" s="735"/>
      <c r="AP5" s="733" t="s">
        <v>363</v>
      </c>
      <c r="AQ5" s="734"/>
      <c r="AR5" s="734"/>
      <c r="AS5" s="734"/>
      <c r="AT5" s="735"/>
      <c r="AU5" s="733" t="s">
        <v>364</v>
      </c>
      <c r="AV5" s="734"/>
      <c r="AW5" s="734"/>
      <c r="AX5" s="734"/>
      <c r="AY5" s="740"/>
      <c r="AZ5" s="232"/>
      <c r="BA5" s="232"/>
      <c r="BB5" s="232"/>
      <c r="BC5" s="232"/>
      <c r="BD5" s="232"/>
      <c r="BE5" s="233"/>
      <c r="BF5" s="233"/>
      <c r="BG5" s="233"/>
      <c r="BH5" s="233"/>
      <c r="BI5" s="233"/>
      <c r="BJ5" s="233"/>
      <c r="BK5" s="233"/>
      <c r="BL5" s="233"/>
      <c r="BM5" s="233"/>
      <c r="BN5" s="233"/>
      <c r="BO5" s="233"/>
      <c r="BP5" s="233"/>
      <c r="BQ5" s="727" t="s">
        <v>365</v>
      </c>
      <c r="BR5" s="728"/>
      <c r="BS5" s="728"/>
      <c r="BT5" s="728"/>
      <c r="BU5" s="728"/>
      <c r="BV5" s="728"/>
      <c r="BW5" s="728"/>
      <c r="BX5" s="728"/>
      <c r="BY5" s="728"/>
      <c r="BZ5" s="728"/>
      <c r="CA5" s="728"/>
      <c r="CB5" s="728"/>
      <c r="CC5" s="728"/>
      <c r="CD5" s="728"/>
      <c r="CE5" s="728"/>
      <c r="CF5" s="728"/>
      <c r="CG5" s="729"/>
      <c r="CH5" s="733" t="s">
        <v>366</v>
      </c>
      <c r="CI5" s="734"/>
      <c r="CJ5" s="734"/>
      <c r="CK5" s="734"/>
      <c r="CL5" s="735"/>
      <c r="CM5" s="733" t="s">
        <v>367</v>
      </c>
      <c r="CN5" s="734"/>
      <c r="CO5" s="734"/>
      <c r="CP5" s="734"/>
      <c r="CQ5" s="735"/>
      <c r="CR5" s="733" t="s">
        <v>368</v>
      </c>
      <c r="CS5" s="734"/>
      <c r="CT5" s="734"/>
      <c r="CU5" s="734"/>
      <c r="CV5" s="735"/>
      <c r="CW5" s="733" t="s">
        <v>369</v>
      </c>
      <c r="CX5" s="734"/>
      <c r="CY5" s="734"/>
      <c r="CZ5" s="734"/>
      <c r="DA5" s="735"/>
      <c r="DB5" s="733" t="s">
        <v>370</v>
      </c>
      <c r="DC5" s="734"/>
      <c r="DD5" s="734"/>
      <c r="DE5" s="734"/>
      <c r="DF5" s="735"/>
      <c r="DG5" s="763" t="s">
        <v>371</v>
      </c>
      <c r="DH5" s="764"/>
      <c r="DI5" s="764"/>
      <c r="DJ5" s="764"/>
      <c r="DK5" s="765"/>
      <c r="DL5" s="763" t="s">
        <v>372</v>
      </c>
      <c r="DM5" s="764"/>
      <c r="DN5" s="764"/>
      <c r="DO5" s="764"/>
      <c r="DP5" s="765"/>
      <c r="DQ5" s="733" t="s">
        <v>373</v>
      </c>
      <c r="DR5" s="734"/>
      <c r="DS5" s="734"/>
      <c r="DT5" s="734"/>
      <c r="DU5" s="735"/>
      <c r="DV5" s="733" t="s">
        <v>364</v>
      </c>
      <c r="DW5" s="734"/>
      <c r="DX5" s="734"/>
      <c r="DY5" s="734"/>
      <c r="DZ5" s="740"/>
      <c r="EA5" s="234"/>
    </row>
    <row r="6" spans="1:131" s="235" customFormat="1" ht="26.25" customHeight="1" thickBot="1">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32"/>
      <c r="BA6" s="232"/>
      <c r="BB6" s="232"/>
      <c r="BC6" s="232"/>
      <c r="BD6" s="232"/>
      <c r="BE6" s="233"/>
      <c r="BF6" s="233"/>
      <c r="BG6" s="233"/>
      <c r="BH6" s="233"/>
      <c r="BI6" s="233"/>
      <c r="BJ6" s="233"/>
      <c r="BK6" s="233"/>
      <c r="BL6" s="233"/>
      <c r="BM6" s="233"/>
      <c r="BN6" s="233"/>
      <c r="BO6" s="233"/>
      <c r="BP6" s="233"/>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34"/>
    </row>
    <row r="7" spans="1:131" s="235" customFormat="1" ht="26.25" customHeight="1" thickTop="1">
      <c r="A7" s="236">
        <v>1</v>
      </c>
      <c r="B7" s="749" t="s">
        <v>374</v>
      </c>
      <c r="C7" s="750"/>
      <c r="D7" s="750"/>
      <c r="E7" s="750"/>
      <c r="F7" s="750"/>
      <c r="G7" s="750"/>
      <c r="H7" s="750"/>
      <c r="I7" s="750"/>
      <c r="J7" s="750"/>
      <c r="K7" s="750"/>
      <c r="L7" s="750"/>
      <c r="M7" s="750"/>
      <c r="N7" s="750"/>
      <c r="O7" s="750"/>
      <c r="P7" s="751"/>
      <c r="Q7" s="752">
        <v>155529</v>
      </c>
      <c r="R7" s="753"/>
      <c r="S7" s="753"/>
      <c r="T7" s="753"/>
      <c r="U7" s="753"/>
      <c r="V7" s="753">
        <v>150930</v>
      </c>
      <c r="W7" s="753"/>
      <c r="X7" s="753"/>
      <c r="Y7" s="753"/>
      <c r="Z7" s="753"/>
      <c r="AA7" s="753">
        <v>4600</v>
      </c>
      <c r="AB7" s="753"/>
      <c r="AC7" s="753"/>
      <c r="AD7" s="753"/>
      <c r="AE7" s="754"/>
      <c r="AF7" s="755">
        <v>3748</v>
      </c>
      <c r="AG7" s="756"/>
      <c r="AH7" s="756"/>
      <c r="AI7" s="756"/>
      <c r="AJ7" s="757"/>
      <c r="AK7" s="758">
        <v>1236</v>
      </c>
      <c r="AL7" s="759"/>
      <c r="AM7" s="759"/>
      <c r="AN7" s="759"/>
      <c r="AO7" s="759"/>
      <c r="AP7" s="759">
        <v>177336</v>
      </c>
      <c r="AQ7" s="759"/>
      <c r="AR7" s="759"/>
      <c r="AS7" s="759"/>
      <c r="AT7" s="759"/>
      <c r="AU7" s="760"/>
      <c r="AV7" s="760"/>
      <c r="AW7" s="760"/>
      <c r="AX7" s="760"/>
      <c r="AY7" s="761"/>
      <c r="AZ7" s="232"/>
      <c r="BA7" s="232"/>
      <c r="BB7" s="232"/>
      <c r="BC7" s="232"/>
      <c r="BD7" s="232"/>
      <c r="BE7" s="233"/>
      <c r="BF7" s="233"/>
      <c r="BG7" s="233"/>
      <c r="BH7" s="233"/>
      <c r="BI7" s="233"/>
      <c r="BJ7" s="233"/>
      <c r="BK7" s="233"/>
      <c r="BL7" s="233"/>
      <c r="BM7" s="233"/>
      <c r="BN7" s="233"/>
      <c r="BO7" s="233"/>
      <c r="BP7" s="233"/>
      <c r="BQ7" s="236">
        <v>1</v>
      </c>
      <c r="BR7" s="237"/>
      <c r="BS7" s="746" t="s">
        <v>552</v>
      </c>
      <c r="BT7" s="747"/>
      <c r="BU7" s="747"/>
      <c r="BV7" s="747"/>
      <c r="BW7" s="747"/>
      <c r="BX7" s="747"/>
      <c r="BY7" s="747"/>
      <c r="BZ7" s="747"/>
      <c r="CA7" s="747"/>
      <c r="CB7" s="747"/>
      <c r="CC7" s="747"/>
      <c r="CD7" s="747"/>
      <c r="CE7" s="747"/>
      <c r="CF7" s="747"/>
      <c r="CG7" s="762"/>
      <c r="CH7" s="743">
        <v>15</v>
      </c>
      <c r="CI7" s="744"/>
      <c r="CJ7" s="744"/>
      <c r="CK7" s="744"/>
      <c r="CL7" s="745"/>
      <c r="CM7" s="743">
        <v>322</v>
      </c>
      <c r="CN7" s="744"/>
      <c r="CO7" s="744"/>
      <c r="CP7" s="744"/>
      <c r="CQ7" s="745"/>
      <c r="CR7" s="743">
        <v>10</v>
      </c>
      <c r="CS7" s="744"/>
      <c r="CT7" s="744"/>
      <c r="CU7" s="744"/>
      <c r="CV7" s="745"/>
      <c r="CW7" s="743" t="s">
        <v>567</v>
      </c>
      <c r="CX7" s="744"/>
      <c r="CY7" s="744"/>
      <c r="CZ7" s="744"/>
      <c r="DA7" s="745"/>
      <c r="DB7" s="743" t="s">
        <v>567</v>
      </c>
      <c r="DC7" s="744"/>
      <c r="DD7" s="744"/>
      <c r="DE7" s="744"/>
      <c r="DF7" s="745"/>
      <c r="DG7" s="743" t="s">
        <v>567</v>
      </c>
      <c r="DH7" s="744"/>
      <c r="DI7" s="744"/>
      <c r="DJ7" s="744"/>
      <c r="DK7" s="745"/>
      <c r="DL7" s="743" t="s">
        <v>567</v>
      </c>
      <c r="DM7" s="744"/>
      <c r="DN7" s="744"/>
      <c r="DO7" s="744"/>
      <c r="DP7" s="745"/>
      <c r="DQ7" s="743" t="s">
        <v>567</v>
      </c>
      <c r="DR7" s="744"/>
      <c r="DS7" s="744"/>
      <c r="DT7" s="744"/>
      <c r="DU7" s="745"/>
      <c r="DV7" s="746"/>
      <c r="DW7" s="747"/>
      <c r="DX7" s="747"/>
      <c r="DY7" s="747"/>
      <c r="DZ7" s="748"/>
      <c r="EA7" s="234"/>
    </row>
    <row r="8" spans="1:131" s="235" customFormat="1" ht="26.25" customHeight="1">
      <c r="A8" s="238">
        <v>2</v>
      </c>
      <c r="B8" s="780" t="s">
        <v>375</v>
      </c>
      <c r="C8" s="781"/>
      <c r="D8" s="781"/>
      <c r="E8" s="781"/>
      <c r="F8" s="781"/>
      <c r="G8" s="781"/>
      <c r="H8" s="781"/>
      <c r="I8" s="781"/>
      <c r="J8" s="781"/>
      <c r="K8" s="781"/>
      <c r="L8" s="781"/>
      <c r="M8" s="781"/>
      <c r="N8" s="781"/>
      <c r="O8" s="781"/>
      <c r="P8" s="782"/>
      <c r="Q8" s="783">
        <v>20</v>
      </c>
      <c r="R8" s="784"/>
      <c r="S8" s="784"/>
      <c r="T8" s="784"/>
      <c r="U8" s="784"/>
      <c r="V8" s="784">
        <v>7</v>
      </c>
      <c r="W8" s="784"/>
      <c r="X8" s="784"/>
      <c r="Y8" s="784"/>
      <c r="Z8" s="784"/>
      <c r="AA8" s="784">
        <v>13</v>
      </c>
      <c r="AB8" s="784"/>
      <c r="AC8" s="784"/>
      <c r="AD8" s="784"/>
      <c r="AE8" s="785"/>
      <c r="AF8" s="786">
        <v>13</v>
      </c>
      <c r="AG8" s="787"/>
      <c r="AH8" s="787"/>
      <c r="AI8" s="787"/>
      <c r="AJ8" s="788"/>
      <c r="AK8" s="769" t="s">
        <v>560</v>
      </c>
      <c r="AL8" s="770"/>
      <c r="AM8" s="770"/>
      <c r="AN8" s="770"/>
      <c r="AO8" s="770"/>
      <c r="AP8" s="770" t="s">
        <v>560</v>
      </c>
      <c r="AQ8" s="770"/>
      <c r="AR8" s="770"/>
      <c r="AS8" s="770"/>
      <c r="AT8" s="770"/>
      <c r="AU8" s="771"/>
      <c r="AV8" s="771"/>
      <c r="AW8" s="771"/>
      <c r="AX8" s="771"/>
      <c r="AY8" s="772"/>
      <c r="AZ8" s="232"/>
      <c r="BA8" s="232"/>
      <c r="BB8" s="232"/>
      <c r="BC8" s="232"/>
      <c r="BD8" s="232"/>
      <c r="BE8" s="233"/>
      <c r="BF8" s="233"/>
      <c r="BG8" s="233"/>
      <c r="BH8" s="233"/>
      <c r="BI8" s="233"/>
      <c r="BJ8" s="233"/>
      <c r="BK8" s="233"/>
      <c r="BL8" s="233"/>
      <c r="BM8" s="233"/>
      <c r="BN8" s="233"/>
      <c r="BO8" s="233"/>
      <c r="BP8" s="233"/>
      <c r="BQ8" s="238">
        <v>2</v>
      </c>
      <c r="BR8" s="239"/>
      <c r="BS8" s="773" t="s">
        <v>553</v>
      </c>
      <c r="BT8" s="774"/>
      <c r="BU8" s="774"/>
      <c r="BV8" s="774"/>
      <c r="BW8" s="774"/>
      <c r="BX8" s="774"/>
      <c r="BY8" s="774"/>
      <c r="BZ8" s="774"/>
      <c r="CA8" s="774"/>
      <c r="CB8" s="774"/>
      <c r="CC8" s="774"/>
      <c r="CD8" s="774"/>
      <c r="CE8" s="774"/>
      <c r="CF8" s="774"/>
      <c r="CG8" s="775"/>
      <c r="CH8" s="776">
        <v>9</v>
      </c>
      <c r="CI8" s="777"/>
      <c r="CJ8" s="777"/>
      <c r="CK8" s="777"/>
      <c r="CL8" s="778"/>
      <c r="CM8" s="776">
        <v>189</v>
      </c>
      <c r="CN8" s="777"/>
      <c r="CO8" s="777"/>
      <c r="CP8" s="777"/>
      <c r="CQ8" s="778"/>
      <c r="CR8" s="776">
        <v>100</v>
      </c>
      <c r="CS8" s="777"/>
      <c r="CT8" s="777"/>
      <c r="CU8" s="777"/>
      <c r="CV8" s="778"/>
      <c r="CW8" s="776" t="s">
        <v>567</v>
      </c>
      <c r="CX8" s="777"/>
      <c r="CY8" s="777"/>
      <c r="CZ8" s="777"/>
      <c r="DA8" s="778"/>
      <c r="DB8" s="776" t="s">
        <v>567</v>
      </c>
      <c r="DC8" s="777"/>
      <c r="DD8" s="777"/>
      <c r="DE8" s="777"/>
      <c r="DF8" s="778"/>
      <c r="DG8" s="776" t="s">
        <v>567</v>
      </c>
      <c r="DH8" s="777"/>
      <c r="DI8" s="777"/>
      <c r="DJ8" s="777"/>
      <c r="DK8" s="778"/>
      <c r="DL8" s="776" t="s">
        <v>567</v>
      </c>
      <c r="DM8" s="777"/>
      <c r="DN8" s="777"/>
      <c r="DO8" s="777"/>
      <c r="DP8" s="778"/>
      <c r="DQ8" s="776" t="s">
        <v>567</v>
      </c>
      <c r="DR8" s="777"/>
      <c r="DS8" s="777"/>
      <c r="DT8" s="777"/>
      <c r="DU8" s="778"/>
      <c r="DV8" s="773"/>
      <c r="DW8" s="774"/>
      <c r="DX8" s="774"/>
      <c r="DY8" s="774"/>
      <c r="DZ8" s="779"/>
      <c r="EA8" s="234"/>
    </row>
    <row r="9" spans="1:131" s="235" customFormat="1" ht="26.25" customHeight="1">
      <c r="A9" s="238">
        <v>3</v>
      </c>
      <c r="B9" s="780" t="s">
        <v>376</v>
      </c>
      <c r="C9" s="781"/>
      <c r="D9" s="781"/>
      <c r="E9" s="781"/>
      <c r="F9" s="781"/>
      <c r="G9" s="781"/>
      <c r="H9" s="781"/>
      <c r="I9" s="781"/>
      <c r="J9" s="781"/>
      <c r="K9" s="781"/>
      <c r="L9" s="781"/>
      <c r="M9" s="781"/>
      <c r="N9" s="781"/>
      <c r="O9" s="781"/>
      <c r="P9" s="782"/>
      <c r="Q9" s="783">
        <v>1200</v>
      </c>
      <c r="R9" s="784"/>
      <c r="S9" s="784"/>
      <c r="T9" s="784"/>
      <c r="U9" s="784"/>
      <c r="V9" s="784">
        <v>1093</v>
      </c>
      <c r="W9" s="784"/>
      <c r="X9" s="784"/>
      <c r="Y9" s="784"/>
      <c r="Z9" s="784"/>
      <c r="AA9" s="784">
        <v>107</v>
      </c>
      <c r="AB9" s="784"/>
      <c r="AC9" s="784"/>
      <c r="AD9" s="784"/>
      <c r="AE9" s="785"/>
      <c r="AF9" s="786" t="s">
        <v>122</v>
      </c>
      <c r="AG9" s="787"/>
      <c r="AH9" s="787"/>
      <c r="AI9" s="787"/>
      <c r="AJ9" s="788"/>
      <c r="AK9" s="769">
        <v>974</v>
      </c>
      <c r="AL9" s="770"/>
      <c r="AM9" s="770"/>
      <c r="AN9" s="770"/>
      <c r="AO9" s="770"/>
      <c r="AP9" s="770">
        <v>6303</v>
      </c>
      <c r="AQ9" s="770"/>
      <c r="AR9" s="770"/>
      <c r="AS9" s="770"/>
      <c r="AT9" s="770"/>
      <c r="AU9" s="771"/>
      <c r="AV9" s="771"/>
      <c r="AW9" s="771"/>
      <c r="AX9" s="771"/>
      <c r="AY9" s="772"/>
      <c r="AZ9" s="232"/>
      <c r="BA9" s="232"/>
      <c r="BB9" s="232"/>
      <c r="BC9" s="232"/>
      <c r="BD9" s="232"/>
      <c r="BE9" s="233"/>
      <c r="BF9" s="233"/>
      <c r="BG9" s="233"/>
      <c r="BH9" s="233"/>
      <c r="BI9" s="233"/>
      <c r="BJ9" s="233"/>
      <c r="BK9" s="233"/>
      <c r="BL9" s="233"/>
      <c r="BM9" s="233"/>
      <c r="BN9" s="233"/>
      <c r="BO9" s="233"/>
      <c r="BP9" s="233"/>
      <c r="BQ9" s="238">
        <v>3</v>
      </c>
      <c r="BR9" s="239"/>
      <c r="BS9" s="773" t="s">
        <v>554</v>
      </c>
      <c r="BT9" s="774"/>
      <c r="BU9" s="774"/>
      <c r="BV9" s="774"/>
      <c r="BW9" s="774"/>
      <c r="BX9" s="774"/>
      <c r="BY9" s="774"/>
      <c r="BZ9" s="774"/>
      <c r="CA9" s="774"/>
      <c r="CB9" s="774"/>
      <c r="CC9" s="774"/>
      <c r="CD9" s="774"/>
      <c r="CE9" s="774"/>
      <c r="CF9" s="774"/>
      <c r="CG9" s="775"/>
      <c r="CH9" s="776">
        <v>-8</v>
      </c>
      <c r="CI9" s="777"/>
      <c r="CJ9" s="777"/>
      <c r="CK9" s="777"/>
      <c r="CL9" s="778"/>
      <c r="CM9" s="776">
        <v>70</v>
      </c>
      <c r="CN9" s="777"/>
      <c r="CO9" s="777"/>
      <c r="CP9" s="777"/>
      <c r="CQ9" s="778"/>
      <c r="CR9" s="776">
        <v>50</v>
      </c>
      <c r="CS9" s="777"/>
      <c r="CT9" s="777"/>
      <c r="CU9" s="777"/>
      <c r="CV9" s="778"/>
      <c r="CW9" s="776" t="s">
        <v>567</v>
      </c>
      <c r="CX9" s="777"/>
      <c r="CY9" s="777"/>
      <c r="CZ9" s="777"/>
      <c r="DA9" s="778"/>
      <c r="DB9" s="776" t="s">
        <v>567</v>
      </c>
      <c r="DC9" s="777"/>
      <c r="DD9" s="777"/>
      <c r="DE9" s="777"/>
      <c r="DF9" s="778"/>
      <c r="DG9" s="776" t="s">
        <v>567</v>
      </c>
      <c r="DH9" s="777"/>
      <c r="DI9" s="777"/>
      <c r="DJ9" s="777"/>
      <c r="DK9" s="778"/>
      <c r="DL9" s="776" t="s">
        <v>567</v>
      </c>
      <c r="DM9" s="777"/>
      <c r="DN9" s="777"/>
      <c r="DO9" s="777"/>
      <c r="DP9" s="778"/>
      <c r="DQ9" s="776" t="s">
        <v>567</v>
      </c>
      <c r="DR9" s="777"/>
      <c r="DS9" s="777"/>
      <c r="DT9" s="777"/>
      <c r="DU9" s="778"/>
      <c r="DV9" s="773"/>
      <c r="DW9" s="774"/>
      <c r="DX9" s="774"/>
      <c r="DY9" s="774"/>
      <c r="DZ9" s="779"/>
      <c r="EA9" s="234"/>
    </row>
    <row r="10" spans="1:131" s="235" customFormat="1" ht="26.25" customHeight="1">
      <c r="A10" s="238">
        <v>4</v>
      </c>
      <c r="B10" s="780" t="s">
        <v>377</v>
      </c>
      <c r="C10" s="781"/>
      <c r="D10" s="781"/>
      <c r="E10" s="781"/>
      <c r="F10" s="781"/>
      <c r="G10" s="781"/>
      <c r="H10" s="781"/>
      <c r="I10" s="781"/>
      <c r="J10" s="781"/>
      <c r="K10" s="781"/>
      <c r="L10" s="781"/>
      <c r="M10" s="781"/>
      <c r="N10" s="781"/>
      <c r="O10" s="781"/>
      <c r="P10" s="782"/>
      <c r="Q10" s="783">
        <v>99</v>
      </c>
      <c r="R10" s="784"/>
      <c r="S10" s="784"/>
      <c r="T10" s="784"/>
      <c r="U10" s="784"/>
      <c r="V10" s="784">
        <v>48</v>
      </c>
      <c r="W10" s="784"/>
      <c r="X10" s="784"/>
      <c r="Y10" s="784"/>
      <c r="Z10" s="784"/>
      <c r="AA10" s="784">
        <v>51</v>
      </c>
      <c r="AB10" s="784"/>
      <c r="AC10" s="784"/>
      <c r="AD10" s="784"/>
      <c r="AE10" s="785"/>
      <c r="AF10" s="786" t="s">
        <v>122</v>
      </c>
      <c r="AG10" s="787"/>
      <c r="AH10" s="787"/>
      <c r="AI10" s="787"/>
      <c r="AJ10" s="788"/>
      <c r="AK10" s="769" t="s">
        <v>560</v>
      </c>
      <c r="AL10" s="770"/>
      <c r="AM10" s="770"/>
      <c r="AN10" s="770"/>
      <c r="AO10" s="770"/>
      <c r="AP10" s="770">
        <v>98</v>
      </c>
      <c r="AQ10" s="770"/>
      <c r="AR10" s="770"/>
      <c r="AS10" s="770"/>
      <c r="AT10" s="770"/>
      <c r="AU10" s="771"/>
      <c r="AV10" s="771"/>
      <c r="AW10" s="771"/>
      <c r="AX10" s="771"/>
      <c r="AY10" s="772"/>
      <c r="AZ10" s="232"/>
      <c r="BA10" s="232"/>
      <c r="BB10" s="232"/>
      <c r="BC10" s="232"/>
      <c r="BD10" s="232"/>
      <c r="BE10" s="233"/>
      <c r="BF10" s="233"/>
      <c r="BG10" s="233"/>
      <c r="BH10" s="233"/>
      <c r="BI10" s="233"/>
      <c r="BJ10" s="233"/>
      <c r="BK10" s="233"/>
      <c r="BL10" s="233"/>
      <c r="BM10" s="233"/>
      <c r="BN10" s="233"/>
      <c r="BO10" s="233"/>
      <c r="BP10" s="233"/>
      <c r="BQ10" s="238">
        <v>4</v>
      </c>
      <c r="BR10" s="239"/>
      <c r="BS10" s="773" t="s">
        <v>555</v>
      </c>
      <c r="BT10" s="774"/>
      <c r="BU10" s="774"/>
      <c r="BV10" s="774"/>
      <c r="BW10" s="774"/>
      <c r="BX10" s="774"/>
      <c r="BY10" s="774"/>
      <c r="BZ10" s="774"/>
      <c r="CA10" s="774"/>
      <c r="CB10" s="774"/>
      <c r="CC10" s="774"/>
      <c r="CD10" s="774"/>
      <c r="CE10" s="774"/>
      <c r="CF10" s="774"/>
      <c r="CG10" s="775"/>
      <c r="CH10" s="776">
        <v>-57</v>
      </c>
      <c r="CI10" s="777"/>
      <c r="CJ10" s="777"/>
      <c r="CK10" s="777"/>
      <c r="CL10" s="778"/>
      <c r="CM10" s="776">
        <v>407</v>
      </c>
      <c r="CN10" s="777"/>
      <c r="CO10" s="777"/>
      <c r="CP10" s="777"/>
      <c r="CQ10" s="778"/>
      <c r="CR10" s="776">
        <v>50</v>
      </c>
      <c r="CS10" s="777"/>
      <c r="CT10" s="777"/>
      <c r="CU10" s="777"/>
      <c r="CV10" s="778"/>
      <c r="CW10" s="776">
        <v>26</v>
      </c>
      <c r="CX10" s="777"/>
      <c r="CY10" s="777"/>
      <c r="CZ10" s="777"/>
      <c r="DA10" s="778"/>
      <c r="DB10" s="776" t="s">
        <v>567</v>
      </c>
      <c r="DC10" s="777"/>
      <c r="DD10" s="777"/>
      <c r="DE10" s="777"/>
      <c r="DF10" s="778"/>
      <c r="DG10" s="776" t="s">
        <v>567</v>
      </c>
      <c r="DH10" s="777"/>
      <c r="DI10" s="777"/>
      <c r="DJ10" s="777"/>
      <c r="DK10" s="778"/>
      <c r="DL10" s="776" t="s">
        <v>567</v>
      </c>
      <c r="DM10" s="777"/>
      <c r="DN10" s="777"/>
      <c r="DO10" s="777"/>
      <c r="DP10" s="778"/>
      <c r="DQ10" s="776" t="s">
        <v>567</v>
      </c>
      <c r="DR10" s="777"/>
      <c r="DS10" s="777"/>
      <c r="DT10" s="777"/>
      <c r="DU10" s="778"/>
      <c r="DV10" s="773"/>
      <c r="DW10" s="774"/>
      <c r="DX10" s="774"/>
      <c r="DY10" s="774"/>
      <c r="DZ10" s="779"/>
      <c r="EA10" s="234"/>
    </row>
    <row r="11" spans="1:131" s="235" customFormat="1" ht="26.25" customHeight="1">
      <c r="A11" s="238">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32"/>
      <c r="BA11" s="232"/>
      <c r="BB11" s="232"/>
      <c r="BC11" s="232"/>
      <c r="BD11" s="232"/>
      <c r="BE11" s="233"/>
      <c r="BF11" s="233"/>
      <c r="BG11" s="233"/>
      <c r="BH11" s="233"/>
      <c r="BI11" s="233"/>
      <c r="BJ11" s="233"/>
      <c r="BK11" s="233"/>
      <c r="BL11" s="233"/>
      <c r="BM11" s="233"/>
      <c r="BN11" s="233"/>
      <c r="BO11" s="233"/>
      <c r="BP11" s="233"/>
      <c r="BQ11" s="238">
        <v>5</v>
      </c>
      <c r="BR11" s="239"/>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34"/>
    </row>
    <row r="12" spans="1:131" s="235" customFormat="1" ht="26.25" customHeight="1">
      <c r="A12" s="238">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32"/>
      <c r="BA12" s="232"/>
      <c r="BB12" s="232"/>
      <c r="BC12" s="232"/>
      <c r="BD12" s="232"/>
      <c r="BE12" s="233"/>
      <c r="BF12" s="233"/>
      <c r="BG12" s="233"/>
      <c r="BH12" s="233"/>
      <c r="BI12" s="233"/>
      <c r="BJ12" s="233"/>
      <c r="BK12" s="233"/>
      <c r="BL12" s="233"/>
      <c r="BM12" s="233"/>
      <c r="BN12" s="233"/>
      <c r="BO12" s="233"/>
      <c r="BP12" s="233"/>
      <c r="BQ12" s="238">
        <v>6</v>
      </c>
      <c r="BR12" s="239"/>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34"/>
    </row>
    <row r="13" spans="1:131" s="235" customFormat="1" ht="26.25" customHeight="1">
      <c r="A13" s="238">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32"/>
      <c r="BA13" s="232"/>
      <c r="BB13" s="232"/>
      <c r="BC13" s="232"/>
      <c r="BD13" s="232"/>
      <c r="BE13" s="233"/>
      <c r="BF13" s="233"/>
      <c r="BG13" s="233"/>
      <c r="BH13" s="233"/>
      <c r="BI13" s="233"/>
      <c r="BJ13" s="233"/>
      <c r="BK13" s="233"/>
      <c r="BL13" s="233"/>
      <c r="BM13" s="233"/>
      <c r="BN13" s="233"/>
      <c r="BO13" s="233"/>
      <c r="BP13" s="233"/>
      <c r="BQ13" s="238">
        <v>7</v>
      </c>
      <c r="BR13" s="239"/>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34"/>
    </row>
    <row r="14" spans="1:131" s="235" customFormat="1" ht="26.25" customHeight="1">
      <c r="A14" s="238">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32"/>
      <c r="BA14" s="232"/>
      <c r="BB14" s="232"/>
      <c r="BC14" s="232"/>
      <c r="BD14" s="232"/>
      <c r="BE14" s="233"/>
      <c r="BF14" s="233"/>
      <c r="BG14" s="233"/>
      <c r="BH14" s="233"/>
      <c r="BI14" s="233"/>
      <c r="BJ14" s="233"/>
      <c r="BK14" s="233"/>
      <c r="BL14" s="233"/>
      <c r="BM14" s="233"/>
      <c r="BN14" s="233"/>
      <c r="BO14" s="233"/>
      <c r="BP14" s="233"/>
      <c r="BQ14" s="238">
        <v>8</v>
      </c>
      <c r="BR14" s="239"/>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34"/>
    </row>
    <row r="15" spans="1:131" s="235" customFormat="1" ht="26.25" customHeight="1">
      <c r="A15" s="238">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32"/>
      <c r="BA15" s="232"/>
      <c r="BB15" s="232"/>
      <c r="BC15" s="232"/>
      <c r="BD15" s="232"/>
      <c r="BE15" s="233"/>
      <c r="BF15" s="233"/>
      <c r="BG15" s="233"/>
      <c r="BH15" s="233"/>
      <c r="BI15" s="233"/>
      <c r="BJ15" s="233"/>
      <c r="BK15" s="233"/>
      <c r="BL15" s="233"/>
      <c r="BM15" s="233"/>
      <c r="BN15" s="233"/>
      <c r="BO15" s="233"/>
      <c r="BP15" s="233"/>
      <c r="BQ15" s="238">
        <v>9</v>
      </c>
      <c r="BR15" s="239"/>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34"/>
    </row>
    <row r="16" spans="1:131" s="235" customFormat="1" ht="26.25" customHeight="1">
      <c r="A16" s="238">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32"/>
      <c r="BA16" s="232"/>
      <c r="BB16" s="232"/>
      <c r="BC16" s="232"/>
      <c r="BD16" s="232"/>
      <c r="BE16" s="233"/>
      <c r="BF16" s="233"/>
      <c r="BG16" s="233"/>
      <c r="BH16" s="233"/>
      <c r="BI16" s="233"/>
      <c r="BJ16" s="233"/>
      <c r="BK16" s="233"/>
      <c r="BL16" s="233"/>
      <c r="BM16" s="233"/>
      <c r="BN16" s="233"/>
      <c r="BO16" s="233"/>
      <c r="BP16" s="233"/>
      <c r="BQ16" s="238">
        <v>10</v>
      </c>
      <c r="BR16" s="239"/>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34"/>
    </row>
    <row r="17" spans="1:131" s="235" customFormat="1" ht="26.25" customHeight="1">
      <c r="A17" s="238">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32"/>
      <c r="BA17" s="232"/>
      <c r="BB17" s="232"/>
      <c r="BC17" s="232"/>
      <c r="BD17" s="232"/>
      <c r="BE17" s="233"/>
      <c r="BF17" s="233"/>
      <c r="BG17" s="233"/>
      <c r="BH17" s="233"/>
      <c r="BI17" s="233"/>
      <c r="BJ17" s="233"/>
      <c r="BK17" s="233"/>
      <c r="BL17" s="233"/>
      <c r="BM17" s="233"/>
      <c r="BN17" s="233"/>
      <c r="BO17" s="233"/>
      <c r="BP17" s="233"/>
      <c r="BQ17" s="238">
        <v>11</v>
      </c>
      <c r="BR17" s="239"/>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34"/>
    </row>
    <row r="18" spans="1:131" s="235" customFormat="1" ht="26.25" customHeight="1">
      <c r="A18" s="238">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32"/>
      <c r="BA18" s="232"/>
      <c r="BB18" s="232"/>
      <c r="BC18" s="232"/>
      <c r="BD18" s="232"/>
      <c r="BE18" s="233"/>
      <c r="BF18" s="233"/>
      <c r="BG18" s="233"/>
      <c r="BH18" s="233"/>
      <c r="BI18" s="233"/>
      <c r="BJ18" s="233"/>
      <c r="BK18" s="233"/>
      <c r="BL18" s="233"/>
      <c r="BM18" s="233"/>
      <c r="BN18" s="233"/>
      <c r="BO18" s="233"/>
      <c r="BP18" s="233"/>
      <c r="BQ18" s="238">
        <v>12</v>
      </c>
      <c r="BR18" s="239"/>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34"/>
    </row>
    <row r="19" spans="1:131" s="235" customFormat="1" ht="26.25" customHeight="1">
      <c r="A19" s="238">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32"/>
      <c r="BA19" s="232"/>
      <c r="BB19" s="232"/>
      <c r="BC19" s="232"/>
      <c r="BD19" s="232"/>
      <c r="BE19" s="233"/>
      <c r="BF19" s="233"/>
      <c r="BG19" s="233"/>
      <c r="BH19" s="233"/>
      <c r="BI19" s="233"/>
      <c r="BJ19" s="233"/>
      <c r="BK19" s="233"/>
      <c r="BL19" s="233"/>
      <c r="BM19" s="233"/>
      <c r="BN19" s="233"/>
      <c r="BO19" s="233"/>
      <c r="BP19" s="233"/>
      <c r="BQ19" s="238">
        <v>13</v>
      </c>
      <c r="BR19" s="239"/>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34"/>
    </row>
    <row r="20" spans="1:131" s="235" customFormat="1" ht="26.25" customHeight="1">
      <c r="A20" s="238">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32"/>
      <c r="BA20" s="232"/>
      <c r="BB20" s="232"/>
      <c r="BC20" s="232"/>
      <c r="BD20" s="232"/>
      <c r="BE20" s="233"/>
      <c r="BF20" s="233"/>
      <c r="BG20" s="233"/>
      <c r="BH20" s="233"/>
      <c r="BI20" s="233"/>
      <c r="BJ20" s="233"/>
      <c r="BK20" s="233"/>
      <c r="BL20" s="233"/>
      <c r="BM20" s="233"/>
      <c r="BN20" s="233"/>
      <c r="BO20" s="233"/>
      <c r="BP20" s="233"/>
      <c r="BQ20" s="238">
        <v>14</v>
      </c>
      <c r="BR20" s="239"/>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34"/>
    </row>
    <row r="21" spans="1:131" s="235" customFormat="1" ht="26.25" customHeight="1" thickBot="1">
      <c r="A21" s="238">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32"/>
      <c r="BA21" s="232"/>
      <c r="BB21" s="232"/>
      <c r="BC21" s="232"/>
      <c r="BD21" s="232"/>
      <c r="BE21" s="233"/>
      <c r="BF21" s="233"/>
      <c r="BG21" s="233"/>
      <c r="BH21" s="233"/>
      <c r="BI21" s="233"/>
      <c r="BJ21" s="233"/>
      <c r="BK21" s="233"/>
      <c r="BL21" s="233"/>
      <c r="BM21" s="233"/>
      <c r="BN21" s="233"/>
      <c r="BO21" s="233"/>
      <c r="BP21" s="233"/>
      <c r="BQ21" s="238">
        <v>15</v>
      </c>
      <c r="BR21" s="239"/>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34"/>
    </row>
    <row r="22" spans="1:131" s="235" customFormat="1" ht="26.25" customHeight="1">
      <c r="A22" s="238">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378</v>
      </c>
      <c r="BA22" s="806"/>
      <c r="BB22" s="806"/>
      <c r="BC22" s="806"/>
      <c r="BD22" s="807"/>
      <c r="BE22" s="233"/>
      <c r="BF22" s="233"/>
      <c r="BG22" s="233"/>
      <c r="BH22" s="233"/>
      <c r="BI22" s="233"/>
      <c r="BJ22" s="233"/>
      <c r="BK22" s="233"/>
      <c r="BL22" s="233"/>
      <c r="BM22" s="233"/>
      <c r="BN22" s="233"/>
      <c r="BO22" s="233"/>
      <c r="BP22" s="233"/>
      <c r="BQ22" s="238">
        <v>16</v>
      </c>
      <c r="BR22" s="239"/>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34"/>
    </row>
    <row r="23" spans="1:131" s="235" customFormat="1" ht="26.25" customHeight="1" thickBot="1">
      <c r="A23" s="240" t="s">
        <v>379</v>
      </c>
      <c r="B23" s="789" t="s">
        <v>380</v>
      </c>
      <c r="C23" s="790"/>
      <c r="D23" s="790"/>
      <c r="E23" s="790"/>
      <c r="F23" s="790"/>
      <c r="G23" s="790"/>
      <c r="H23" s="790"/>
      <c r="I23" s="790"/>
      <c r="J23" s="790"/>
      <c r="K23" s="790"/>
      <c r="L23" s="790"/>
      <c r="M23" s="790"/>
      <c r="N23" s="790"/>
      <c r="O23" s="790"/>
      <c r="P23" s="791"/>
      <c r="Q23" s="792">
        <v>155803</v>
      </c>
      <c r="R23" s="793"/>
      <c r="S23" s="793"/>
      <c r="T23" s="793"/>
      <c r="U23" s="793"/>
      <c r="V23" s="793">
        <v>151033</v>
      </c>
      <c r="W23" s="793"/>
      <c r="X23" s="793"/>
      <c r="Y23" s="793"/>
      <c r="Z23" s="793"/>
      <c r="AA23" s="793">
        <v>4770</v>
      </c>
      <c r="AB23" s="793"/>
      <c r="AC23" s="793"/>
      <c r="AD23" s="793"/>
      <c r="AE23" s="794"/>
      <c r="AF23" s="795">
        <v>3761</v>
      </c>
      <c r="AG23" s="793"/>
      <c r="AH23" s="793"/>
      <c r="AI23" s="793"/>
      <c r="AJ23" s="796"/>
      <c r="AK23" s="797"/>
      <c r="AL23" s="798"/>
      <c r="AM23" s="798"/>
      <c r="AN23" s="798"/>
      <c r="AO23" s="798"/>
      <c r="AP23" s="793">
        <v>183737</v>
      </c>
      <c r="AQ23" s="793"/>
      <c r="AR23" s="793"/>
      <c r="AS23" s="793"/>
      <c r="AT23" s="793"/>
      <c r="AU23" s="809"/>
      <c r="AV23" s="809"/>
      <c r="AW23" s="809"/>
      <c r="AX23" s="809"/>
      <c r="AY23" s="810"/>
      <c r="AZ23" s="811" t="s">
        <v>122</v>
      </c>
      <c r="BA23" s="812"/>
      <c r="BB23" s="812"/>
      <c r="BC23" s="812"/>
      <c r="BD23" s="813"/>
      <c r="BE23" s="233"/>
      <c r="BF23" s="233"/>
      <c r="BG23" s="233"/>
      <c r="BH23" s="233"/>
      <c r="BI23" s="233"/>
      <c r="BJ23" s="233"/>
      <c r="BK23" s="233"/>
      <c r="BL23" s="233"/>
      <c r="BM23" s="233"/>
      <c r="BN23" s="233"/>
      <c r="BO23" s="233"/>
      <c r="BP23" s="233"/>
      <c r="BQ23" s="238">
        <v>17</v>
      </c>
      <c r="BR23" s="239"/>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34"/>
    </row>
    <row r="24" spans="1:131" s="235" customFormat="1" ht="26.25" customHeight="1">
      <c r="A24" s="808" t="s">
        <v>381</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32"/>
      <c r="BA24" s="232"/>
      <c r="BB24" s="232"/>
      <c r="BC24" s="232"/>
      <c r="BD24" s="232"/>
      <c r="BE24" s="233"/>
      <c r="BF24" s="233"/>
      <c r="BG24" s="233"/>
      <c r="BH24" s="233"/>
      <c r="BI24" s="233"/>
      <c r="BJ24" s="233"/>
      <c r="BK24" s="233"/>
      <c r="BL24" s="233"/>
      <c r="BM24" s="233"/>
      <c r="BN24" s="233"/>
      <c r="BO24" s="233"/>
      <c r="BP24" s="233"/>
      <c r="BQ24" s="238">
        <v>18</v>
      </c>
      <c r="BR24" s="239"/>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34"/>
    </row>
    <row r="25" spans="1:131" ht="26.25" customHeight="1" thickBot="1">
      <c r="A25" s="725" t="s">
        <v>382</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32"/>
      <c r="BK25" s="232"/>
      <c r="BL25" s="232"/>
      <c r="BM25" s="232"/>
      <c r="BN25" s="232"/>
      <c r="BO25" s="241"/>
      <c r="BP25" s="241"/>
      <c r="BQ25" s="238">
        <v>19</v>
      </c>
      <c r="BR25" s="239"/>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30"/>
    </row>
    <row r="26" spans="1:131" ht="26.25" customHeight="1">
      <c r="A26" s="727" t="s">
        <v>357</v>
      </c>
      <c r="B26" s="728"/>
      <c r="C26" s="728"/>
      <c r="D26" s="728"/>
      <c r="E26" s="728"/>
      <c r="F26" s="728"/>
      <c r="G26" s="728"/>
      <c r="H26" s="728"/>
      <c r="I26" s="728"/>
      <c r="J26" s="728"/>
      <c r="K26" s="728"/>
      <c r="L26" s="728"/>
      <c r="M26" s="728"/>
      <c r="N26" s="728"/>
      <c r="O26" s="728"/>
      <c r="P26" s="729"/>
      <c r="Q26" s="733" t="s">
        <v>383</v>
      </c>
      <c r="R26" s="734"/>
      <c r="S26" s="734"/>
      <c r="T26" s="734"/>
      <c r="U26" s="735"/>
      <c r="V26" s="733" t="s">
        <v>384</v>
      </c>
      <c r="W26" s="734"/>
      <c r="X26" s="734"/>
      <c r="Y26" s="734"/>
      <c r="Z26" s="735"/>
      <c r="AA26" s="733" t="s">
        <v>385</v>
      </c>
      <c r="AB26" s="734"/>
      <c r="AC26" s="734"/>
      <c r="AD26" s="734"/>
      <c r="AE26" s="734"/>
      <c r="AF26" s="814" t="s">
        <v>386</v>
      </c>
      <c r="AG26" s="815"/>
      <c r="AH26" s="815"/>
      <c r="AI26" s="815"/>
      <c r="AJ26" s="816"/>
      <c r="AK26" s="734" t="s">
        <v>387</v>
      </c>
      <c r="AL26" s="734"/>
      <c r="AM26" s="734"/>
      <c r="AN26" s="734"/>
      <c r="AO26" s="735"/>
      <c r="AP26" s="733" t="s">
        <v>388</v>
      </c>
      <c r="AQ26" s="734"/>
      <c r="AR26" s="734"/>
      <c r="AS26" s="734"/>
      <c r="AT26" s="735"/>
      <c r="AU26" s="733" t="s">
        <v>389</v>
      </c>
      <c r="AV26" s="734"/>
      <c r="AW26" s="734"/>
      <c r="AX26" s="734"/>
      <c r="AY26" s="735"/>
      <c r="AZ26" s="733" t="s">
        <v>390</v>
      </c>
      <c r="BA26" s="734"/>
      <c r="BB26" s="734"/>
      <c r="BC26" s="734"/>
      <c r="BD26" s="735"/>
      <c r="BE26" s="733" t="s">
        <v>364</v>
      </c>
      <c r="BF26" s="734"/>
      <c r="BG26" s="734"/>
      <c r="BH26" s="734"/>
      <c r="BI26" s="740"/>
      <c r="BJ26" s="232"/>
      <c r="BK26" s="232"/>
      <c r="BL26" s="232"/>
      <c r="BM26" s="232"/>
      <c r="BN26" s="232"/>
      <c r="BO26" s="241"/>
      <c r="BP26" s="241"/>
      <c r="BQ26" s="238">
        <v>20</v>
      </c>
      <c r="BR26" s="239"/>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30"/>
    </row>
    <row r="27" spans="1:131" ht="26.25" customHeight="1" thickBot="1">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32"/>
      <c r="BK27" s="232"/>
      <c r="BL27" s="232"/>
      <c r="BM27" s="232"/>
      <c r="BN27" s="232"/>
      <c r="BO27" s="241"/>
      <c r="BP27" s="241"/>
      <c r="BQ27" s="238">
        <v>21</v>
      </c>
      <c r="BR27" s="239"/>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30"/>
    </row>
    <row r="28" spans="1:131" ht="26.25" customHeight="1" thickTop="1">
      <c r="A28" s="242">
        <v>1</v>
      </c>
      <c r="B28" s="749" t="s">
        <v>391</v>
      </c>
      <c r="C28" s="750"/>
      <c r="D28" s="750"/>
      <c r="E28" s="750"/>
      <c r="F28" s="750"/>
      <c r="G28" s="750"/>
      <c r="H28" s="750"/>
      <c r="I28" s="750"/>
      <c r="J28" s="750"/>
      <c r="K28" s="750"/>
      <c r="L28" s="750"/>
      <c r="M28" s="750"/>
      <c r="N28" s="750"/>
      <c r="O28" s="750"/>
      <c r="P28" s="751"/>
      <c r="Q28" s="822">
        <v>35899</v>
      </c>
      <c r="R28" s="823"/>
      <c r="S28" s="823"/>
      <c r="T28" s="823"/>
      <c r="U28" s="823"/>
      <c r="V28" s="823">
        <v>35819</v>
      </c>
      <c r="W28" s="823"/>
      <c r="X28" s="823"/>
      <c r="Y28" s="823"/>
      <c r="Z28" s="823"/>
      <c r="AA28" s="823">
        <v>80</v>
      </c>
      <c r="AB28" s="823"/>
      <c r="AC28" s="823"/>
      <c r="AD28" s="823"/>
      <c r="AE28" s="824"/>
      <c r="AF28" s="825">
        <v>80</v>
      </c>
      <c r="AG28" s="823"/>
      <c r="AH28" s="823"/>
      <c r="AI28" s="823"/>
      <c r="AJ28" s="826"/>
      <c r="AK28" s="827">
        <v>2708</v>
      </c>
      <c r="AL28" s="828"/>
      <c r="AM28" s="828"/>
      <c r="AN28" s="828"/>
      <c r="AO28" s="828"/>
      <c r="AP28" s="828" t="s">
        <v>560</v>
      </c>
      <c r="AQ28" s="828"/>
      <c r="AR28" s="828"/>
      <c r="AS28" s="828"/>
      <c r="AT28" s="828"/>
      <c r="AU28" s="828" t="s">
        <v>560</v>
      </c>
      <c r="AV28" s="828"/>
      <c r="AW28" s="828"/>
      <c r="AX28" s="828"/>
      <c r="AY28" s="828"/>
      <c r="AZ28" s="829" t="s">
        <v>560</v>
      </c>
      <c r="BA28" s="829"/>
      <c r="BB28" s="829"/>
      <c r="BC28" s="829"/>
      <c r="BD28" s="829"/>
      <c r="BE28" s="820"/>
      <c r="BF28" s="820"/>
      <c r="BG28" s="820"/>
      <c r="BH28" s="820"/>
      <c r="BI28" s="821"/>
      <c r="BJ28" s="232"/>
      <c r="BK28" s="232"/>
      <c r="BL28" s="232"/>
      <c r="BM28" s="232"/>
      <c r="BN28" s="232"/>
      <c r="BO28" s="241"/>
      <c r="BP28" s="241"/>
      <c r="BQ28" s="238">
        <v>22</v>
      </c>
      <c r="BR28" s="239"/>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30"/>
    </row>
    <row r="29" spans="1:131" ht="26.25" customHeight="1">
      <c r="A29" s="242">
        <v>2</v>
      </c>
      <c r="B29" s="780" t="s">
        <v>392</v>
      </c>
      <c r="C29" s="781"/>
      <c r="D29" s="781"/>
      <c r="E29" s="781"/>
      <c r="F29" s="781"/>
      <c r="G29" s="781"/>
      <c r="H29" s="781"/>
      <c r="I29" s="781"/>
      <c r="J29" s="781"/>
      <c r="K29" s="781"/>
      <c r="L29" s="781"/>
      <c r="M29" s="781"/>
      <c r="N29" s="781"/>
      <c r="O29" s="781"/>
      <c r="P29" s="782"/>
      <c r="Q29" s="783">
        <v>35896</v>
      </c>
      <c r="R29" s="784"/>
      <c r="S29" s="784"/>
      <c r="T29" s="784"/>
      <c r="U29" s="784"/>
      <c r="V29" s="784">
        <v>35575</v>
      </c>
      <c r="W29" s="784"/>
      <c r="X29" s="784"/>
      <c r="Y29" s="784"/>
      <c r="Z29" s="784"/>
      <c r="AA29" s="784">
        <v>321</v>
      </c>
      <c r="AB29" s="784"/>
      <c r="AC29" s="784"/>
      <c r="AD29" s="784"/>
      <c r="AE29" s="785"/>
      <c r="AF29" s="786">
        <v>321</v>
      </c>
      <c r="AG29" s="787"/>
      <c r="AH29" s="787"/>
      <c r="AI29" s="787"/>
      <c r="AJ29" s="788"/>
      <c r="AK29" s="834">
        <v>5291</v>
      </c>
      <c r="AL29" s="830"/>
      <c r="AM29" s="830"/>
      <c r="AN29" s="830"/>
      <c r="AO29" s="830"/>
      <c r="AP29" s="830" t="s">
        <v>560</v>
      </c>
      <c r="AQ29" s="830"/>
      <c r="AR29" s="830"/>
      <c r="AS29" s="830"/>
      <c r="AT29" s="830"/>
      <c r="AU29" s="830" t="s">
        <v>560</v>
      </c>
      <c r="AV29" s="830"/>
      <c r="AW29" s="830"/>
      <c r="AX29" s="830"/>
      <c r="AY29" s="830"/>
      <c r="AZ29" s="831" t="s">
        <v>560</v>
      </c>
      <c r="BA29" s="831"/>
      <c r="BB29" s="831"/>
      <c r="BC29" s="831"/>
      <c r="BD29" s="831"/>
      <c r="BE29" s="832"/>
      <c r="BF29" s="832"/>
      <c r="BG29" s="832"/>
      <c r="BH29" s="832"/>
      <c r="BI29" s="833"/>
      <c r="BJ29" s="232"/>
      <c r="BK29" s="232"/>
      <c r="BL29" s="232"/>
      <c r="BM29" s="232"/>
      <c r="BN29" s="232"/>
      <c r="BO29" s="241"/>
      <c r="BP29" s="241"/>
      <c r="BQ29" s="238">
        <v>23</v>
      </c>
      <c r="BR29" s="239"/>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30"/>
    </row>
    <row r="30" spans="1:131" ht="26.25" customHeight="1">
      <c r="A30" s="242">
        <v>3</v>
      </c>
      <c r="B30" s="780" t="s">
        <v>393</v>
      </c>
      <c r="C30" s="781"/>
      <c r="D30" s="781"/>
      <c r="E30" s="781"/>
      <c r="F30" s="781"/>
      <c r="G30" s="781"/>
      <c r="H30" s="781"/>
      <c r="I30" s="781"/>
      <c r="J30" s="781"/>
      <c r="K30" s="781"/>
      <c r="L30" s="781"/>
      <c r="M30" s="781"/>
      <c r="N30" s="781"/>
      <c r="O30" s="781"/>
      <c r="P30" s="782"/>
      <c r="Q30" s="783">
        <v>7763</v>
      </c>
      <c r="R30" s="784"/>
      <c r="S30" s="784"/>
      <c r="T30" s="784"/>
      <c r="U30" s="784"/>
      <c r="V30" s="784">
        <v>7737</v>
      </c>
      <c r="W30" s="784"/>
      <c r="X30" s="784"/>
      <c r="Y30" s="784"/>
      <c r="Z30" s="784"/>
      <c r="AA30" s="784">
        <v>26</v>
      </c>
      <c r="AB30" s="784"/>
      <c r="AC30" s="784"/>
      <c r="AD30" s="784"/>
      <c r="AE30" s="785"/>
      <c r="AF30" s="786">
        <v>26</v>
      </c>
      <c r="AG30" s="787"/>
      <c r="AH30" s="787"/>
      <c r="AI30" s="787"/>
      <c r="AJ30" s="788"/>
      <c r="AK30" s="834">
        <v>1260</v>
      </c>
      <c r="AL30" s="830"/>
      <c r="AM30" s="830"/>
      <c r="AN30" s="830"/>
      <c r="AO30" s="830"/>
      <c r="AP30" s="830" t="s">
        <v>560</v>
      </c>
      <c r="AQ30" s="830"/>
      <c r="AR30" s="830"/>
      <c r="AS30" s="830"/>
      <c r="AT30" s="830"/>
      <c r="AU30" s="830" t="s">
        <v>560</v>
      </c>
      <c r="AV30" s="830"/>
      <c r="AW30" s="830"/>
      <c r="AX30" s="830"/>
      <c r="AY30" s="830"/>
      <c r="AZ30" s="831" t="s">
        <v>560</v>
      </c>
      <c r="BA30" s="831"/>
      <c r="BB30" s="831"/>
      <c r="BC30" s="831"/>
      <c r="BD30" s="831"/>
      <c r="BE30" s="832"/>
      <c r="BF30" s="832"/>
      <c r="BG30" s="832"/>
      <c r="BH30" s="832"/>
      <c r="BI30" s="833"/>
      <c r="BJ30" s="232"/>
      <c r="BK30" s="232"/>
      <c r="BL30" s="232"/>
      <c r="BM30" s="232"/>
      <c r="BN30" s="232"/>
      <c r="BO30" s="241"/>
      <c r="BP30" s="241"/>
      <c r="BQ30" s="238">
        <v>24</v>
      </c>
      <c r="BR30" s="239"/>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30"/>
    </row>
    <row r="31" spans="1:131" ht="26.25" customHeight="1">
      <c r="A31" s="242">
        <v>4</v>
      </c>
      <c r="B31" s="780" t="s">
        <v>394</v>
      </c>
      <c r="C31" s="781"/>
      <c r="D31" s="781"/>
      <c r="E31" s="781"/>
      <c r="F31" s="781"/>
      <c r="G31" s="781"/>
      <c r="H31" s="781"/>
      <c r="I31" s="781"/>
      <c r="J31" s="781"/>
      <c r="K31" s="781"/>
      <c r="L31" s="781"/>
      <c r="M31" s="781"/>
      <c r="N31" s="781"/>
      <c r="O31" s="781"/>
      <c r="P31" s="782"/>
      <c r="Q31" s="783">
        <v>9831</v>
      </c>
      <c r="R31" s="784"/>
      <c r="S31" s="784"/>
      <c r="T31" s="784"/>
      <c r="U31" s="784"/>
      <c r="V31" s="784">
        <v>1462</v>
      </c>
      <c r="W31" s="784"/>
      <c r="X31" s="784"/>
      <c r="Y31" s="784"/>
      <c r="Z31" s="784"/>
      <c r="AA31" s="784">
        <v>8368</v>
      </c>
      <c r="AB31" s="784"/>
      <c r="AC31" s="784"/>
      <c r="AD31" s="784"/>
      <c r="AE31" s="785"/>
      <c r="AF31" s="786">
        <v>8368</v>
      </c>
      <c r="AG31" s="787"/>
      <c r="AH31" s="787"/>
      <c r="AI31" s="787"/>
      <c r="AJ31" s="788"/>
      <c r="AK31" s="834">
        <v>140</v>
      </c>
      <c r="AL31" s="830"/>
      <c r="AM31" s="830"/>
      <c r="AN31" s="830"/>
      <c r="AO31" s="830"/>
      <c r="AP31" s="830">
        <v>12951</v>
      </c>
      <c r="AQ31" s="830"/>
      <c r="AR31" s="830"/>
      <c r="AS31" s="830"/>
      <c r="AT31" s="830"/>
      <c r="AU31" s="830">
        <v>1412</v>
      </c>
      <c r="AV31" s="830"/>
      <c r="AW31" s="830"/>
      <c r="AX31" s="830"/>
      <c r="AY31" s="830"/>
      <c r="AZ31" s="831" t="s">
        <v>560</v>
      </c>
      <c r="BA31" s="831"/>
      <c r="BB31" s="831"/>
      <c r="BC31" s="831"/>
      <c r="BD31" s="831"/>
      <c r="BE31" s="832" t="s">
        <v>395</v>
      </c>
      <c r="BF31" s="832"/>
      <c r="BG31" s="832"/>
      <c r="BH31" s="832"/>
      <c r="BI31" s="833"/>
      <c r="BJ31" s="232"/>
      <c r="BK31" s="232"/>
      <c r="BL31" s="232"/>
      <c r="BM31" s="232"/>
      <c r="BN31" s="232"/>
      <c r="BO31" s="241"/>
      <c r="BP31" s="241"/>
      <c r="BQ31" s="238">
        <v>25</v>
      </c>
      <c r="BR31" s="239"/>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30"/>
    </row>
    <row r="32" spans="1:131" ht="26.25" customHeight="1">
      <c r="A32" s="242">
        <v>5</v>
      </c>
      <c r="B32" s="780" t="s">
        <v>396</v>
      </c>
      <c r="C32" s="781"/>
      <c r="D32" s="781"/>
      <c r="E32" s="781"/>
      <c r="F32" s="781"/>
      <c r="G32" s="781"/>
      <c r="H32" s="781"/>
      <c r="I32" s="781"/>
      <c r="J32" s="781"/>
      <c r="K32" s="781"/>
      <c r="L32" s="781"/>
      <c r="M32" s="781"/>
      <c r="N32" s="781"/>
      <c r="O32" s="781"/>
      <c r="P32" s="782"/>
      <c r="Q32" s="783">
        <v>2262</v>
      </c>
      <c r="R32" s="784"/>
      <c r="S32" s="784"/>
      <c r="T32" s="784"/>
      <c r="U32" s="784"/>
      <c r="V32" s="784">
        <v>401</v>
      </c>
      <c r="W32" s="784"/>
      <c r="X32" s="784"/>
      <c r="Y32" s="784"/>
      <c r="Z32" s="784"/>
      <c r="AA32" s="784">
        <v>1861</v>
      </c>
      <c r="AB32" s="784"/>
      <c r="AC32" s="784"/>
      <c r="AD32" s="784"/>
      <c r="AE32" s="785"/>
      <c r="AF32" s="786">
        <v>1861</v>
      </c>
      <c r="AG32" s="787"/>
      <c r="AH32" s="787"/>
      <c r="AI32" s="787"/>
      <c r="AJ32" s="788"/>
      <c r="AK32" s="834">
        <v>1263</v>
      </c>
      <c r="AL32" s="830"/>
      <c r="AM32" s="830"/>
      <c r="AN32" s="830"/>
      <c r="AO32" s="830"/>
      <c r="AP32" s="830">
        <v>32015</v>
      </c>
      <c r="AQ32" s="830"/>
      <c r="AR32" s="830"/>
      <c r="AS32" s="830"/>
      <c r="AT32" s="830"/>
      <c r="AU32" s="830">
        <v>10085</v>
      </c>
      <c r="AV32" s="830"/>
      <c r="AW32" s="830"/>
      <c r="AX32" s="830"/>
      <c r="AY32" s="830"/>
      <c r="AZ32" s="831" t="s">
        <v>560</v>
      </c>
      <c r="BA32" s="831"/>
      <c r="BB32" s="831"/>
      <c r="BC32" s="831"/>
      <c r="BD32" s="831"/>
      <c r="BE32" s="832" t="s">
        <v>395</v>
      </c>
      <c r="BF32" s="832"/>
      <c r="BG32" s="832"/>
      <c r="BH32" s="832"/>
      <c r="BI32" s="833"/>
      <c r="BJ32" s="232"/>
      <c r="BK32" s="232"/>
      <c r="BL32" s="232"/>
      <c r="BM32" s="232"/>
      <c r="BN32" s="232"/>
      <c r="BO32" s="241"/>
      <c r="BP32" s="241"/>
      <c r="BQ32" s="238">
        <v>26</v>
      </c>
      <c r="BR32" s="239"/>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30"/>
    </row>
    <row r="33" spans="1:131" ht="26.25" customHeight="1">
      <c r="A33" s="242">
        <v>6</v>
      </c>
      <c r="B33" s="780" t="s">
        <v>397</v>
      </c>
      <c r="C33" s="781"/>
      <c r="D33" s="781"/>
      <c r="E33" s="781"/>
      <c r="F33" s="781"/>
      <c r="G33" s="781"/>
      <c r="H33" s="781"/>
      <c r="I33" s="781"/>
      <c r="J33" s="781"/>
      <c r="K33" s="781"/>
      <c r="L33" s="781"/>
      <c r="M33" s="781"/>
      <c r="N33" s="781"/>
      <c r="O33" s="781"/>
      <c r="P33" s="782"/>
      <c r="Q33" s="783">
        <v>118</v>
      </c>
      <c r="R33" s="784"/>
      <c r="S33" s="784"/>
      <c r="T33" s="784"/>
      <c r="U33" s="784"/>
      <c r="V33" s="784">
        <v>82</v>
      </c>
      <c r="W33" s="784"/>
      <c r="X33" s="784"/>
      <c r="Y33" s="784"/>
      <c r="Z33" s="784"/>
      <c r="AA33" s="784">
        <v>36</v>
      </c>
      <c r="AB33" s="784"/>
      <c r="AC33" s="784"/>
      <c r="AD33" s="784"/>
      <c r="AE33" s="785"/>
      <c r="AF33" s="786">
        <v>36</v>
      </c>
      <c r="AG33" s="787"/>
      <c r="AH33" s="787"/>
      <c r="AI33" s="787"/>
      <c r="AJ33" s="788"/>
      <c r="AK33" s="834">
        <v>535</v>
      </c>
      <c r="AL33" s="830"/>
      <c r="AM33" s="830"/>
      <c r="AN33" s="830"/>
      <c r="AO33" s="830"/>
      <c r="AP33" s="830">
        <v>3433</v>
      </c>
      <c r="AQ33" s="830"/>
      <c r="AR33" s="830"/>
      <c r="AS33" s="830"/>
      <c r="AT33" s="830"/>
      <c r="AU33" s="830">
        <v>3433</v>
      </c>
      <c r="AV33" s="830"/>
      <c r="AW33" s="830"/>
      <c r="AX33" s="830"/>
      <c r="AY33" s="830"/>
      <c r="AZ33" s="831" t="s">
        <v>560</v>
      </c>
      <c r="BA33" s="831"/>
      <c r="BB33" s="831"/>
      <c r="BC33" s="831"/>
      <c r="BD33" s="831"/>
      <c r="BE33" s="832" t="s">
        <v>395</v>
      </c>
      <c r="BF33" s="832"/>
      <c r="BG33" s="832"/>
      <c r="BH33" s="832"/>
      <c r="BI33" s="833"/>
      <c r="BJ33" s="232"/>
      <c r="BK33" s="232"/>
      <c r="BL33" s="232"/>
      <c r="BM33" s="232"/>
      <c r="BN33" s="232"/>
      <c r="BO33" s="241"/>
      <c r="BP33" s="241"/>
      <c r="BQ33" s="238">
        <v>27</v>
      </c>
      <c r="BR33" s="239"/>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30"/>
    </row>
    <row r="34" spans="1:131" ht="26.25" customHeight="1">
      <c r="A34" s="242">
        <v>7</v>
      </c>
      <c r="B34" s="780"/>
      <c r="C34" s="781"/>
      <c r="D34" s="781"/>
      <c r="E34" s="781"/>
      <c r="F34" s="781"/>
      <c r="G34" s="781"/>
      <c r="H34" s="781"/>
      <c r="I34" s="781"/>
      <c r="J34" s="781"/>
      <c r="K34" s="781"/>
      <c r="L34" s="781"/>
      <c r="M34" s="781"/>
      <c r="N34" s="781"/>
      <c r="O34" s="781"/>
      <c r="P34" s="782"/>
      <c r="Q34" s="783"/>
      <c r="R34" s="784"/>
      <c r="S34" s="784"/>
      <c r="T34" s="784"/>
      <c r="U34" s="784"/>
      <c r="V34" s="784"/>
      <c r="W34" s="784"/>
      <c r="X34" s="784"/>
      <c r="Y34" s="784"/>
      <c r="Z34" s="784"/>
      <c r="AA34" s="784"/>
      <c r="AB34" s="784"/>
      <c r="AC34" s="784"/>
      <c r="AD34" s="784"/>
      <c r="AE34" s="785"/>
      <c r="AF34" s="786"/>
      <c r="AG34" s="787"/>
      <c r="AH34" s="787"/>
      <c r="AI34" s="787"/>
      <c r="AJ34" s="788"/>
      <c r="AK34" s="834"/>
      <c r="AL34" s="830"/>
      <c r="AM34" s="830"/>
      <c r="AN34" s="830"/>
      <c r="AO34" s="830"/>
      <c r="AP34" s="830"/>
      <c r="AQ34" s="830"/>
      <c r="AR34" s="830"/>
      <c r="AS34" s="830"/>
      <c r="AT34" s="830"/>
      <c r="AU34" s="830"/>
      <c r="AV34" s="830"/>
      <c r="AW34" s="830"/>
      <c r="AX34" s="830"/>
      <c r="AY34" s="830"/>
      <c r="AZ34" s="831"/>
      <c r="BA34" s="831"/>
      <c r="BB34" s="831"/>
      <c r="BC34" s="831"/>
      <c r="BD34" s="831"/>
      <c r="BE34" s="832"/>
      <c r="BF34" s="832"/>
      <c r="BG34" s="832"/>
      <c r="BH34" s="832"/>
      <c r="BI34" s="833"/>
      <c r="BJ34" s="232"/>
      <c r="BK34" s="232"/>
      <c r="BL34" s="232"/>
      <c r="BM34" s="232"/>
      <c r="BN34" s="232"/>
      <c r="BO34" s="241"/>
      <c r="BP34" s="241"/>
      <c r="BQ34" s="238">
        <v>28</v>
      </c>
      <c r="BR34" s="239"/>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30"/>
    </row>
    <row r="35" spans="1:131" ht="26.25" customHeight="1">
      <c r="A35" s="242">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32"/>
      <c r="BK35" s="232"/>
      <c r="BL35" s="232"/>
      <c r="BM35" s="232"/>
      <c r="BN35" s="232"/>
      <c r="BO35" s="241"/>
      <c r="BP35" s="241"/>
      <c r="BQ35" s="238">
        <v>29</v>
      </c>
      <c r="BR35" s="239"/>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30"/>
    </row>
    <row r="36" spans="1:131" ht="26.25" customHeight="1">
      <c r="A36" s="242">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32"/>
      <c r="BK36" s="232"/>
      <c r="BL36" s="232"/>
      <c r="BM36" s="232"/>
      <c r="BN36" s="232"/>
      <c r="BO36" s="241"/>
      <c r="BP36" s="241"/>
      <c r="BQ36" s="238">
        <v>30</v>
      </c>
      <c r="BR36" s="239"/>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30"/>
    </row>
    <row r="37" spans="1:131" ht="26.25" customHeight="1">
      <c r="A37" s="242">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32"/>
      <c r="BK37" s="232"/>
      <c r="BL37" s="232"/>
      <c r="BM37" s="232"/>
      <c r="BN37" s="232"/>
      <c r="BO37" s="241"/>
      <c r="BP37" s="241"/>
      <c r="BQ37" s="238">
        <v>31</v>
      </c>
      <c r="BR37" s="239"/>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30"/>
    </row>
    <row r="38" spans="1:131" ht="26.25" customHeight="1">
      <c r="A38" s="242">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32"/>
      <c r="BK38" s="232"/>
      <c r="BL38" s="232"/>
      <c r="BM38" s="232"/>
      <c r="BN38" s="232"/>
      <c r="BO38" s="241"/>
      <c r="BP38" s="241"/>
      <c r="BQ38" s="238">
        <v>32</v>
      </c>
      <c r="BR38" s="239"/>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30"/>
    </row>
    <row r="39" spans="1:131" ht="26.25" customHeight="1">
      <c r="A39" s="242">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32"/>
      <c r="BK39" s="232"/>
      <c r="BL39" s="232"/>
      <c r="BM39" s="232"/>
      <c r="BN39" s="232"/>
      <c r="BO39" s="241"/>
      <c r="BP39" s="241"/>
      <c r="BQ39" s="238">
        <v>33</v>
      </c>
      <c r="BR39" s="239"/>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30"/>
    </row>
    <row r="40" spans="1:131" ht="26.25" customHeight="1">
      <c r="A40" s="238">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32"/>
      <c r="BK40" s="232"/>
      <c r="BL40" s="232"/>
      <c r="BM40" s="232"/>
      <c r="BN40" s="232"/>
      <c r="BO40" s="241"/>
      <c r="BP40" s="241"/>
      <c r="BQ40" s="238">
        <v>34</v>
      </c>
      <c r="BR40" s="239"/>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30"/>
    </row>
    <row r="41" spans="1:131" ht="26.25" customHeight="1">
      <c r="A41" s="238">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32"/>
      <c r="BK41" s="232"/>
      <c r="BL41" s="232"/>
      <c r="BM41" s="232"/>
      <c r="BN41" s="232"/>
      <c r="BO41" s="241"/>
      <c r="BP41" s="241"/>
      <c r="BQ41" s="238">
        <v>35</v>
      </c>
      <c r="BR41" s="239"/>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30"/>
    </row>
    <row r="42" spans="1:131" ht="26.25" customHeight="1">
      <c r="A42" s="238">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32"/>
      <c r="BK42" s="232"/>
      <c r="BL42" s="232"/>
      <c r="BM42" s="232"/>
      <c r="BN42" s="232"/>
      <c r="BO42" s="241"/>
      <c r="BP42" s="241"/>
      <c r="BQ42" s="238">
        <v>36</v>
      </c>
      <c r="BR42" s="239"/>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30"/>
    </row>
    <row r="43" spans="1:131" ht="26.25" customHeight="1">
      <c r="A43" s="238">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32"/>
      <c r="BK43" s="232"/>
      <c r="BL43" s="232"/>
      <c r="BM43" s="232"/>
      <c r="BN43" s="232"/>
      <c r="BO43" s="241"/>
      <c r="BP43" s="241"/>
      <c r="BQ43" s="238">
        <v>37</v>
      </c>
      <c r="BR43" s="239"/>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30"/>
    </row>
    <row r="44" spans="1:131" ht="26.25" customHeight="1">
      <c r="A44" s="238">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32"/>
      <c r="BK44" s="232"/>
      <c r="BL44" s="232"/>
      <c r="BM44" s="232"/>
      <c r="BN44" s="232"/>
      <c r="BO44" s="241"/>
      <c r="BP44" s="241"/>
      <c r="BQ44" s="238">
        <v>38</v>
      </c>
      <c r="BR44" s="239"/>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30"/>
    </row>
    <row r="45" spans="1:131" ht="26.25" customHeight="1">
      <c r="A45" s="238">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32"/>
      <c r="BK45" s="232"/>
      <c r="BL45" s="232"/>
      <c r="BM45" s="232"/>
      <c r="BN45" s="232"/>
      <c r="BO45" s="241"/>
      <c r="BP45" s="241"/>
      <c r="BQ45" s="238">
        <v>39</v>
      </c>
      <c r="BR45" s="239"/>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30"/>
    </row>
    <row r="46" spans="1:131" ht="26.25" customHeight="1">
      <c r="A46" s="238">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32"/>
      <c r="BK46" s="232"/>
      <c r="BL46" s="232"/>
      <c r="BM46" s="232"/>
      <c r="BN46" s="232"/>
      <c r="BO46" s="241"/>
      <c r="BP46" s="241"/>
      <c r="BQ46" s="238">
        <v>40</v>
      </c>
      <c r="BR46" s="239"/>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30"/>
    </row>
    <row r="47" spans="1:131" ht="26.25" customHeight="1">
      <c r="A47" s="238">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32"/>
      <c r="BK47" s="232"/>
      <c r="BL47" s="232"/>
      <c r="BM47" s="232"/>
      <c r="BN47" s="232"/>
      <c r="BO47" s="241"/>
      <c r="BP47" s="241"/>
      <c r="BQ47" s="238">
        <v>41</v>
      </c>
      <c r="BR47" s="239"/>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30"/>
    </row>
    <row r="48" spans="1:131" ht="26.25" customHeight="1">
      <c r="A48" s="238">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32"/>
      <c r="BK48" s="232"/>
      <c r="BL48" s="232"/>
      <c r="BM48" s="232"/>
      <c r="BN48" s="232"/>
      <c r="BO48" s="241"/>
      <c r="BP48" s="241"/>
      <c r="BQ48" s="238">
        <v>42</v>
      </c>
      <c r="BR48" s="239"/>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30"/>
    </row>
    <row r="49" spans="1:131" ht="26.25" customHeight="1">
      <c r="A49" s="238">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32"/>
      <c r="BK49" s="232"/>
      <c r="BL49" s="232"/>
      <c r="BM49" s="232"/>
      <c r="BN49" s="232"/>
      <c r="BO49" s="241"/>
      <c r="BP49" s="241"/>
      <c r="BQ49" s="238">
        <v>43</v>
      </c>
      <c r="BR49" s="239"/>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30"/>
    </row>
    <row r="50" spans="1:131" ht="26.25" customHeight="1">
      <c r="A50" s="238">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32"/>
      <c r="BK50" s="232"/>
      <c r="BL50" s="232"/>
      <c r="BM50" s="232"/>
      <c r="BN50" s="232"/>
      <c r="BO50" s="241"/>
      <c r="BP50" s="241"/>
      <c r="BQ50" s="238">
        <v>44</v>
      </c>
      <c r="BR50" s="239"/>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30"/>
    </row>
    <row r="51" spans="1:131" ht="26.25" customHeight="1">
      <c r="A51" s="238">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32"/>
      <c r="BK51" s="232"/>
      <c r="BL51" s="232"/>
      <c r="BM51" s="232"/>
      <c r="BN51" s="232"/>
      <c r="BO51" s="241"/>
      <c r="BP51" s="241"/>
      <c r="BQ51" s="238">
        <v>45</v>
      </c>
      <c r="BR51" s="239"/>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30"/>
    </row>
    <row r="52" spans="1:131" ht="26.25" customHeight="1">
      <c r="A52" s="238">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32"/>
      <c r="BK52" s="232"/>
      <c r="BL52" s="232"/>
      <c r="BM52" s="232"/>
      <c r="BN52" s="232"/>
      <c r="BO52" s="241"/>
      <c r="BP52" s="241"/>
      <c r="BQ52" s="238">
        <v>46</v>
      </c>
      <c r="BR52" s="239"/>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30"/>
    </row>
    <row r="53" spans="1:131" ht="26.25" customHeight="1">
      <c r="A53" s="238">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32"/>
      <c r="BK53" s="232"/>
      <c r="BL53" s="232"/>
      <c r="BM53" s="232"/>
      <c r="BN53" s="232"/>
      <c r="BO53" s="241"/>
      <c r="BP53" s="241"/>
      <c r="BQ53" s="238">
        <v>47</v>
      </c>
      <c r="BR53" s="239"/>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30"/>
    </row>
    <row r="54" spans="1:131" ht="26.25" customHeight="1">
      <c r="A54" s="238">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32"/>
      <c r="BK54" s="232"/>
      <c r="BL54" s="232"/>
      <c r="BM54" s="232"/>
      <c r="BN54" s="232"/>
      <c r="BO54" s="241"/>
      <c r="BP54" s="241"/>
      <c r="BQ54" s="238">
        <v>48</v>
      </c>
      <c r="BR54" s="239"/>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30"/>
    </row>
    <row r="55" spans="1:131" ht="26.25" customHeight="1">
      <c r="A55" s="238">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32"/>
      <c r="BK55" s="232"/>
      <c r="BL55" s="232"/>
      <c r="BM55" s="232"/>
      <c r="BN55" s="232"/>
      <c r="BO55" s="241"/>
      <c r="BP55" s="241"/>
      <c r="BQ55" s="238">
        <v>49</v>
      </c>
      <c r="BR55" s="239"/>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30"/>
    </row>
    <row r="56" spans="1:131" ht="26.25" customHeight="1">
      <c r="A56" s="238">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32"/>
      <c r="BK56" s="232"/>
      <c r="BL56" s="232"/>
      <c r="BM56" s="232"/>
      <c r="BN56" s="232"/>
      <c r="BO56" s="241"/>
      <c r="BP56" s="241"/>
      <c r="BQ56" s="238">
        <v>50</v>
      </c>
      <c r="BR56" s="239"/>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30"/>
    </row>
    <row r="57" spans="1:131" ht="26.25" customHeight="1">
      <c r="A57" s="238">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32"/>
      <c r="BK57" s="232"/>
      <c r="BL57" s="232"/>
      <c r="BM57" s="232"/>
      <c r="BN57" s="232"/>
      <c r="BO57" s="241"/>
      <c r="BP57" s="241"/>
      <c r="BQ57" s="238">
        <v>51</v>
      </c>
      <c r="BR57" s="239"/>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30"/>
    </row>
    <row r="58" spans="1:131" ht="26.25" customHeight="1">
      <c r="A58" s="238">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32"/>
      <c r="BK58" s="232"/>
      <c r="BL58" s="232"/>
      <c r="BM58" s="232"/>
      <c r="BN58" s="232"/>
      <c r="BO58" s="241"/>
      <c r="BP58" s="241"/>
      <c r="BQ58" s="238">
        <v>52</v>
      </c>
      <c r="BR58" s="239"/>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30"/>
    </row>
    <row r="59" spans="1:131" ht="26.25" customHeight="1">
      <c r="A59" s="238">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32"/>
      <c r="BK59" s="232"/>
      <c r="BL59" s="232"/>
      <c r="BM59" s="232"/>
      <c r="BN59" s="232"/>
      <c r="BO59" s="241"/>
      <c r="BP59" s="241"/>
      <c r="BQ59" s="238">
        <v>53</v>
      </c>
      <c r="BR59" s="239"/>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30"/>
    </row>
    <row r="60" spans="1:131" ht="26.25" customHeight="1">
      <c r="A60" s="238">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32"/>
      <c r="BK60" s="232"/>
      <c r="BL60" s="232"/>
      <c r="BM60" s="232"/>
      <c r="BN60" s="232"/>
      <c r="BO60" s="241"/>
      <c r="BP60" s="241"/>
      <c r="BQ60" s="238">
        <v>54</v>
      </c>
      <c r="BR60" s="239"/>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30"/>
    </row>
    <row r="61" spans="1:131" ht="26.25" customHeight="1" thickBot="1">
      <c r="A61" s="238">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32"/>
      <c r="BK61" s="232"/>
      <c r="BL61" s="232"/>
      <c r="BM61" s="232"/>
      <c r="BN61" s="232"/>
      <c r="BO61" s="241"/>
      <c r="BP61" s="241"/>
      <c r="BQ61" s="238">
        <v>55</v>
      </c>
      <c r="BR61" s="239"/>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30"/>
    </row>
    <row r="62" spans="1:131" ht="26.25" customHeight="1">
      <c r="A62" s="238">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398</v>
      </c>
      <c r="BK62" s="806"/>
      <c r="BL62" s="806"/>
      <c r="BM62" s="806"/>
      <c r="BN62" s="807"/>
      <c r="BO62" s="241"/>
      <c r="BP62" s="241"/>
      <c r="BQ62" s="238">
        <v>56</v>
      </c>
      <c r="BR62" s="239"/>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30"/>
    </row>
    <row r="63" spans="1:131" ht="26.25" customHeight="1" thickBot="1">
      <c r="A63" s="240" t="s">
        <v>379</v>
      </c>
      <c r="B63" s="789" t="s">
        <v>399</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10692</v>
      </c>
      <c r="AG63" s="844"/>
      <c r="AH63" s="844"/>
      <c r="AI63" s="844"/>
      <c r="AJ63" s="845"/>
      <c r="AK63" s="846"/>
      <c r="AL63" s="841"/>
      <c r="AM63" s="841"/>
      <c r="AN63" s="841"/>
      <c r="AO63" s="841"/>
      <c r="AP63" s="844">
        <v>48399</v>
      </c>
      <c r="AQ63" s="844"/>
      <c r="AR63" s="844"/>
      <c r="AS63" s="844"/>
      <c r="AT63" s="844"/>
      <c r="AU63" s="844">
        <v>14930</v>
      </c>
      <c r="AV63" s="844"/>
      <c r="AW63" s="844"/>
      <c r="AX63" s="844"/>
      <c r="AY63" s="844"/>
      <c r="AZ63" s="848"/>
      <c r="BA63" s="848"/>
      <c r="BB63" s="848"/>
      <c r="BC63" s="848"/>
      <c r="BD63" s="848"/>
      <c r="BE63" s="849"/>
      <c r="BF63" s="849"/>
      <c r="BG63" s="849"/>
      <c r="BH63" s="849"/>
      <c r="BI63" s="850"/>
      <c r="BJ63" s="851" t="s">
        <v>122</v>
      </c>
      <c r="BK63" s="852"/>
      <c r="BL63" s="852"/>
      <c r="BM63" s="852"/>
      <c r="BN63" s="853"/>
      <c r="BO63" s="241"/>
      <c r="BP63" s="241"/>
      <c r="BQ63" s="238">
        <v>57</v>
      </c>
      <c r="BR63" s="239"/>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30"/>
    </row>
    <row r="64" spans="1:131" ht="26.25" customHeight="1">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30"/>
    </row>
    <row r="65" spans="1:131" ht="26.25" customHeight="1" thickBot="1">
      <c r="A65" s="232" t="s">
        <v>400</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30"/>
    </row>
    <row r="66" spans="1:131" ht="26.25" customHeight="1">
      <c r="A66" s="727" t="s">
        <v>401</v>
      </c>
      <c r="B66" s="728"/>
      <c r="C66" s="728"/>
      <c r="D66" s="728"/>
      <c r="E66" s="728"/>
      <c r="F66" s="728"/>
      <c r="G66" s="728"/>
      <c r="H66" s="728"/>
      <c r="I66" s="728"/>
      <c r="J66" s="728"/>
      <c r="K66" s="728"/>
      <c r="L66" s="728"/>
      <c r="M66" s="728"/>
      <c r="N66" s="728"/>
      <c r="O66" s="728"/>
      <c r="P66" s="729"/>
      <c r="Q66" s="733" t="s">
        <v>383</v>
      </c>
      <c r="R66" s="734"/>
      <c r="S66" s="734"/>
      <c r="T66" s="734"/>
      <c r="U66" s="735"/>
      <c r="V66" s="733" t="s">
        <v>384</v>
      </c>
      <c r="W66" s="734"/>
      <c r="X66" s="734"/>
      <c r="Y66" s="734"/>
      <c r="Z66" s="735"/>
      <c r="AA66" s="733" t="s">
        <v>385</v>
      </c>
      <c r="AB66" s="734"/>
      <c r="AC66" s="734"/>
      <c r="AD66" s="734"/>
      <c r="AE66" s="735"/>
      <c r="AF66" s="854" t="s">
        <v>386</v>
      </c>
      <c r="AG66" s="815"/>
      <c r="AH66" s="815"/>
      <c r="AI66" s="815"/>
      <c r="AJ66" s="855"/>
      <c r="AK66" s="733" t="s">
        <v>387</v>
      </c>
      <c r="AL66" s="728"/>
      <c r="AM66" s="728"/>
      <c r="AN66" s="728"/>
      <c r="AO66" s="729"/>
      <c r="AP66" s="733" t="s">
        <v>388</v>
      </c>
      <c r="AQ66" s="734"/>
      <c r="AR66" s="734"/>
      <c r="AS66" s="734"/>
      <c r="AT66" s="735"/>
      <c r="AU66" s="733" t="s">
        <v>402</v>
      </c>
      <c r="AV66" s="734"/>
      <c r="AW66" s="734"/>
      <c r="AX66" s="734"/>
      <c r="AY66" s="735"/>
      <c r="AZ66" s="733" t="s">
        <v>364</v>
      </c>
      <c r="BA66" s="734"/>
      <c r="BB66" s="734"/>
      <c r="BC66" s="734"/>
      <c r="BD66" s="740"/>
      <c r="BE66" s="241"/>
      <c r="BF66" s="241"/>
      <c r="BG66" s="241"/>
      <c r="BH66" s="241"/>
      <c r="BI66" s="241"/>
      <c r="BJ66" s="241"/>
      <c r="BK66" s="241"/>
      <c r="BL66" s="241"/>
      <c r="BM66" s="241"/>
      <c r="BN66" s="241"/>
      <c r="BO66" s="241"/>
      <c r="BP66" s="241"/>
      <c r="BQ66" s="238">
        <v>60</v>
      </c>
      <c r="BR66" s="243"/>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30"/>
    </row>
    <row r="67" spans="1:131" ht="26.25" customHeight="1" thickBot="1">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41"/>
      <c r="BF67" s="241"/>
      <c r="BG67" s="241"/>
      <c r="BH67" s="241"/>
      <c r="BI67" s="241"/>
      <c r="BJ67" s="241"/>
      <c r="BK67" s="241"/>
      <c r="BL67" s="241"/>
      <c r="BM67" s="241"/>
      <c r="BN67" s="241"/>
      <c r="BO67" s="241"/>
      <c r="BP67" s="241"/>
      <c r="BQ67" s="238">
        <v>61</v>
      </c>
      <c r="BR67" s="243"/>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30"/>
    </row>
    <row r="68" spans="1:131" ht="26.25" customHeight="1" thickTop="1">
      <c r="A68" s="236">
        <v>1</v>
      </c>
      <c r="B68" s="869" t="s">
        <v>556</v>
      </c>
      <c r="C68" s="870"/>
      <c r="D68" s="870"/>
      <c r="E68" s="870"/>
      <c r="F68" s="870"/>
      <c r="G68" s="870"/>
      <c r="H68" s="870"/>
      <c r="I68" s="870"/>
      <c r="J68" s="870"/>
      <c r="K68" s="870"/>
      <c r="L68" s="870"/>
      <c r="M68" s="870"/>
      <c r="N68" s="870"/>
      <c r="O68" s="870"/>
      <c r="P68" s="871"/>
      <c r="Q68" s="872">
        <v>4092</v>
      </c>
      <c r="R68" s="866"/>
      <c r="S68" s="866"/>
      <c r="T68" s="866"/>
      <c r="U68" s="866"/>
      <c r="V68" s="866">
        <v>4075</v>
      </c>
      <c r="W68" s="866"/>
      <c r="X68" s="866"/>
      <c r="Y68" s="866"/>
      <c r="Z68" s="866"/>
      <c r="AA68" s="866">
        <v>16</v>
      </c>
      <c r="AB68" s="866"/>
      <c r="AC68" s="866"/>
      <c r="AD68" s="866"/>
      <c r="AE68" s="866"/>
      <c r="AF68" s="866">
        <v>16</v>
      </c>
      <c r="AG68" s="866"/>
      <c r="AH68" s="866"/>
      <c r="AI68" s="866"/>
      <c r="AJ68" s="866"/>
      <c r="AK68" s="866">
        <v>10</v>
      </c>
      <c r="AL68" s="866"/>
      <c r="AM68" s="866"/>
      <c r="AN68" s="866"/>
      <c r="AO68" s="866"/>
      <c r="AP68" s="866" t="s">
        <v>567</v>
      </c>
      <c r="AQ68" s="866"/>
      <c r="AR68" s="866"/>
      <c r="AS68" s="866"/>
      <c r="AT68" s="866"/>
      <c r="AU68" s="866" t="s">
        <v>567</v>
      </c>
      <c r="AV68" s="866"/>
      <c r="AW68" s="866"/>
      <c r="AX68" s="866"/>
      <c r="AY68" s="866"/>
      <c r="AZ68" s="867"/>
      <c r="BA68" s="867"/>
      <c r="BB68" s="867"/>
      <c r="BC68" s="867"/>
      <c r="BD68" s="868"/>
      <c r="BE68" s="241"/>
      <c r="BF68" s="241"/>
      <c r="BG68" s="241"/>
      <c r="BH68" s="241"/>
      <c r="BI68" s="241"/>
      <c r="BJ68" s="241"/>
      <c r="BK68" s="241"/>
      <c r="BL68" s="241"/>
      <c r="BM68" s="241"/>
      <c r="BN68" s="241"/>
      <c r="BO68" s="241"/>
      <c r="BP68" s="241"/>
      <c r="BQ68" s="238">
        <v>62</v>
      </c>
      <c r="BR68" s="243"/>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30"/>
    </row>
    <row r="69" spans="1:131" ht="26.25" customHeight="1">
      <c r="A69" s="238">
        <v>2</v>
      </c>
      <c r="B69" s="873" t="s">
        <v>557</v>
      </c>
      <c r="C69" s="874"/>
      <c r="D69" s="874"/>
      <c r="E69" s="874"/>
      <c r="F69" s="874"/>
      <c r="G69" s="874"/>
      <c r="H69" s="874"/>
      <c r="I69" s="874"/>
      <c r="J69" s="874"/>
      <c r="K69" s="874"/>
      <c r="L69" s="874"/>
      <c r="M69" s="874"/>
      <c r="N69" s="874"/>
      <c r="O69" s="874"/>
      <c r="P69" s="875"/>
      <c r="Q69" s="876">
        <v>124</v>
      </c>
      <c r="R69" s="830"/>
      <c r="S69" s="830"/>
      <c r="T69" s="830"/>
      <c r="U69" s="830"/>
      <c r="V69" s="830">
        <v>120</v>
      </c>
      <c r="W69" s="830"/>
      <c r="X69" s="830"/>
      <c r="Y69" s="830"/>
      <c r="Z69" s="830"/>
      <c r="AA69" s="830">
        <v>4</v>
      </c>
      <c r="AB69" s="830"/>
      <c r="AC69" s="830"/>
      <c r="AD69" s="830"/>
      <c r="AE69" s="830"/>
      <c r="AF69" s="830">
        <v>4</v>
      </c>
      <c r="AG69" s="830"/>
      <c r="AH69" s="830"/>
      <c r="AI69" s="830"/>
      <c r="AJ69" s="830"/>
      <c r="AK69" s="830" t="s">
        <v>560</v>
      </c>
      <c r="AL69" s="830"/>
      <c r="AM69" s="830"/>
      <c r="AN69" s="830"/>
      <c r="AO69" s="830"/>
      <c r="AP69" s="830" t="s">
        <v>567</v>
      </c>
      <c r="AQ69" s="830"/>
      <c r="AR69" s="830"/>
      <c r="AS69" s="830"/>
      <c r="AT69" s="830"/>
      <c r="AU69" s="830" t="s">
        <v>567</v>
      </c>
      <c r="AV69" s="830"/>
      <c r="AW69" s="830"/>
      <c r="AX69" s="830"/>
      <c r="AY69" s="830"/>
      <c r="AZ69" s="832"/>
      <c r="BA69" s="832"/>
      <c r="BB69" s="832"/>
      <c r="BC69" s="832"/>
      <c r="BD69" s="833"/>
      <c r="BE69" s="241"/>
      <c r="BF69" s="241"/>
      <c r="BG69" s="241"/>
      <c r="BH69" s="241"/>
      <c r="BI69" s="241"/>
      <c r="BJ69" s="241"/>
      <c r="BK69" s="241"/>
      <c r="BL69" s="241"/>
      <c r="BM69" s="241"/>
      <c r="BN69" s="241"/>
      <c r="BO69" s="241"/>
      <c r="BP69" s="241"/>
      <c r="BQ69" s="238">
        <v>63</v>
      </c>
      <c r="BR69" s="243"/>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30"/>
    </row>
    <row r="70" spans="1:131" ht="26.25" customHeight="1">
      <c r="A70" s="238">
        <v>3</v>
      </c>
      <c r="B70" s="873" t="s">
        <v>558</v>
      </c>
      <c r="C70" s="874"/>
      <c r="D70" s="874"/>
      <c r="E70" s="874"/>
      <c r="F70" s="874"/>
      <c r="G70" s="874"/>
      <c r="H70" s="874"/>
      <c r="I70" s="874"/>
      <c r="J70" s="874"/>
      <c r="K70" s="874"/>
      <c r="L70" s="874"/>
      <c r="M70" s="874"/>
      <c r="N70" s="874"/>
      <c r="O70" s="874"/>
      <c r="P70" s="875"/>
      <c r="Q70" s="876">
        <v>146</v>
      </c>
      <c r="R70" s="830"/>
      <c r="S70" s="830"/>
      <c r="T70" s="830"/>
      <c r="U70" s="830"/>
      <c r="V70" s="830">
        <v>146</v>
      </c>
      <c r="W70" s="830"/>
      <c r="X70" s="830"/>
      <c r="Y70" s="830"/>
      <c r="Z70" s="830"/>
      <c r="AA70" s="830">
        <v>0</v>
      </c>
      <c r="AB70" s="830"/>
      <c r="AC70" s="830"/>
      <c r="AD70" s="830"/>
      <c r="AE70" s="830"/>
      <c r="AF70" s="830">
        <v>0</v>
      </c>
      <c r="AG70" s="830"/>
      <c r="AH70" s="830"/>
      <c r="AI70" s="830"/>
      <c r="AJ70" s="830"/>
      <c r="AK70" s="830">
        <v>1</v>
      </c>
      <c r="AL70" s="830"/>
      <c r="AM70" s="830"/>
      <c r="AN70" s="830"/>
      <c r="AO70" s="830"/>
      <c r="AP70" s="830" t="s">
        <v>567</v>
      </c>
      <c r="AQ70" s="830"/>
      <c r="AR70" s="830"/>
      <c r="AS70" s="830"/>
      <c r="AT70" s="830"/>
      <c r="AU70" s="830" t="s">
        <v>567</v>
      </c>
      <c r="AV70" s="830"/>
      <c r="AW70" s="830"/>
      <c r="AX70" s="830"/>
      <c r="AY70" s="830"/>
      <c r="AZ70" s="832"/>
      <c r="BA70" s="832"/>
      <c r="BB70" s="832"/>
      <c r="BC70" s="832"/>
      <c r="BD70" s="833"/>
      <c r="BE70" s="241"/>
      <c r="BF70" s="241"/>
      <c r="BG70" s="241"/>
      <c r="BH70" s="241"/>
      <c r="BI70" s="241"/>
      <c r="BJ70" s="241"/>
      <c r="BK70" s="241"/>
      <c r="BL70" s="241"/>
      <c r="BM70" s="241"/>
      <c r="BN70" s="241"/>
      <c r="BO70" s="241"/>
      <c r="BP70" s="241"/>
      <c r="BQ70" s="238">
        <v>64</v>
      </c>
      <c r="BR70" s="243"/>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30"/>
    </row>
    <row r="71" spans="1:131" ht="26.25" customHeight="1">
      <c r="A71" s="238">
        <v>4</v>
      </c>
      <c r="B71" s="873" t="s">
        <v>559</v>
      </c>
      <c r="C71" s="874"/>
      <c r="D71" s="874"/>
      <c r="E71" s="874"/>
      <c r="F71" s="874"/>
      <c r="G71" s="874"/>
      <c r="H71" s="874"/>
      <c r="I71" s="874"/>
      <c r="J71" s="874"/>
      <c r="K71" s="874"/>
      <c r="L71" s="874"/>
      <c r="M71" s="874"/>
      <c r="N71" s="874"/>
      <c r="O71" s="874"/>
      <c r="P71" s="875"/>
      <c r="Q71" s="876">
        <v>302</v>
      </c>
      <c r="R71" s="830"/>
      <c r="S71" s="830"/>
      <c r="T71" s="830"/>
      <c r="U71" s="830"/>
      <c r="V71" s="830">
        <v>280</v>
      </c>
      <c r="W71" s="830"/>
      <c r="X71" s="830"/>
      <c r="Y71" s="830"/>
      <c r="Z71" s="830"/>
      <c r="AA71" s="830">
        <v>23</v>
      </c>
      <c r="AB71" s="830"/>
      <c r="AC71" s="830"/>
      <c r="AD71" s="830"/>
      <c r="AE71" s="830"/>
      <c r="AF71" s="830">
        <v>23</v>
      </c>
      <c r="AG71" s="830"/>
      <c r="AH71" s="830"/>
      <c r="AI71" s="830"/>
      <c r="AJ71" s="830"/>
      <c r="AK71" s="830">
        <v>193</v>
      </c>
      <c r="AL71" s="830"/>
      <c r="AM71" s="830"/>
      <c r="AN71" s="830"/>
      <c r="AO71" s="830"/>
      <c r="AP71" s="830" t="s">
        <v>567</v>
      </c>
      <c r="AQ71" s="830"/>
      <c r="AR71" s="830"/>
      <c r="AS71" s="830"/>
      <c r="AT71" s="830"/>
      <c r="AU71" s="830" t="s">
        <v>567</v>
      </c>
      <c r="AV71" s="830"/>
      <c r="AW71" s="830"/>
      <c r="AX71" s="830"/>
      <c r="AY71" s="830"/>
      <c r="AZ71" s="832"/>
      <c r="BA71" s="832"/>
      <c r="BB71" s="832"/>
      <c r="BC71" s="832"/>
      <c r="BD71" s="833"/>
      <c r="BE71" s="241"/>
      <c r="BF71" s="241"/>
      <c r="BG71" s="241"/>
      <c r="BH71" s="241"/>
      <c r="BI71" s="241"/>
      <c r="BJ71" s="241"/>
      <c r="BK71" s="241"/>
      <c r="BL71" s="241"/>
      <c r="BM71" s="241"/>
      <c r="BN71" s="241"/>
      <c r="BO71" s="241"/>
      <c r="BP71" s="241"/>
      <c r="BQ71" s="238">
        <v>65</v>
      </c>
      <c r="BR71" s="243"/>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30"/>
    </row>
    <row r="72" spans="1:131" ht="26.25" customHeight="1">
      <c r="A72" s="238">
        <v>5</v>
      </c>
      <c r="B72" s="873"/>
      <c r="C72" s="874"/>
      <c r="D72" s="874"/>
      <c r="E72" s="874"/>
      <c r="F72" s="874"/>
      <c r="G72" s="874"/>
      <c r="H72" s="874"/>
      <c r="I72" s="874"/>
      <c r="J72" s="874"/>
      <c r="K72" s="874"/>
      <c r="L72" s="874"/>
      <c r="M72" s="874"/>
      <c r="N72" s="874"/>
      <c r="O72" s="874"/>
      <c r="P72" s="875"/>
      <c r="Q72" s="876"/>
      <c r="R72" s="830"/>
      <c r="S72" s="830"/>
      <c r="T72" s="830"/>
      <c r="U72" s="830"/>
      <c r="V72" s="830"/>
      <c r="W72" s="830"/>
      <c r="X72" s="830"/>
      <c r="Y72" s="830"/>
      <c r="Z72" s="830"/>
      <c r="AA72" s="830"/>
      <c r="AB72" s="830"/>
      <c r="AC72" s="830"/>
      <c r="AD72" s="830"/>
      <c r="AE72" s="830"/>
      <c r="AF72" s="830"/>
      <c r="AG72" s="830"/>
      <c r="AH72" s="830"/>
      <c r="AI72" s="830"/>
      <c r="AJ72" s="830"/>
      <c r="AK72" s="830"/>
      <c r="AL72" s="830"/>
      <c r="AM72" s="830"/>
      <c r="AN72" s="830"/>
      <c r="AO72" s="830"/>
      <c r="AP72" s="830"/>
      <c r="AQ72" s="830"/>
      <c r="AR72" s="830"/>
      <c r="AS72" s="830"/>
      <c r="AT72" s="830"/>
      <c r="AU72" s="830"/>
      <c r="AV72" s="830"/>
      <c r="AW72" s="830"/>
      <c r="AX72" s="830"/>
      <c r="AY72" s="830"/>
      <c r="AZ72" s="832"/>
      <c r="BA72" s="832"/>
      <c r="BB72" s="832"/>
      <c r="BC72" s="832"/>
      <c r="BD72" s="833"/>
      <c r="BE72" s="241"/>
      <c r="BF72" s="241"/>
      <c r="BG72" s="241"/>
      <c r="BH72" s="241"/>
      <c r="BI72" s="241"/>
      <c r="BJ72" s="241"/>
      <c r="BK72" s="241"/>
      <c r="BL72" s="241"/>
      <c r="BM72" s="241"/>
      <c r="BN72" s="241"/>
      <c r="BO72" s="241"/>
      <c r="BP72" s="241"/>
      <c r="BQ72" s="238">
        <v>66</v>
      </c>
      <c r="BR72" s="243"/>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30"/>
    </row>
    <row r="73" spans="1:131" ht="26.25" customHeight="1">
      <c r="A73" s="238">
        <v>6</v>
      </c>
      <c r="B73" s="873"/>
      <c r="C73" s="874"/>
      <c r="D73" s="874"/>
      <c r="E73" s="874"/>
      <c r="F73" s="874"/>
      <c r="G73" s="874"/>
      <c r="H73" s="874"/>
      <c r="I73" s="874"/>
      <c r="J73" s="874"/>
      <c r="K73" s="874"/>
      <c r="L73" s="874"/>
      <c r="M73" s="874"/>
      <c r="N73" s="874"/>
      <c r="O73" s="874"/>
      <c r="P73" s="875"/>
      <c r="Q73" s="876"/>
      <c r="R73" s="830"/>
      <c r="S73" s="830"/>
      <c r="T73" s="830"/>
      <c r="U73" s="830"/>
      <c r="V73" s="830"/>
      <c r="W73" s="830"/>
      <c r="X73" s="830"/>
      <c r="Y73" s="830"/>
      <c r="Z73" s="830"/>
      <c r="AA73" s="830"/>
      <c r="AB73" s="830"/>
      <c r="AC73" s="830"/>
      <c r="AD73" s="830"/>
      <c r="AE73" s="830"/>
      <c r="AF73" s="830"/>
      <c r="AG73" s="830"/>
      <c r="AH73" s="830"/>
      <c r="AI73" s="830"/>
      <c r="AJ73" s="830"/>
      <c r="AK73" s="830"/>
      <c r="AL73" s="830"/>
      <c r="AM73" s="830"/>
      <c r="AN73" s="830"/>
      <c r="AO73" s="830"/>
      <c r="AP73" s="830"/>
      <c r="AQ73" s="830"/>
      <c r="AR73" s="830"/>
      <c r="AS73" s="830"/>
      <c r="AT73" s="830"/>
      <c r="AU73" s="830"/>
      <c r="AV73" s="830"/>
      <c r="AW73" s="830"/>
      <c r="AX73" s="830"/>
      <c r="AY73" s="830"/>
      <c r="AZ73" s="832"/>
      <c r="BA73" s="832"/>
      <c r="BB73" s="832"/>
      <c r="BC73" s="832"/>
      <c r="BD73" s="833"/>
      <c r="BE73" s="241"/>
      <c r="BF73" s="241"/>
      <c r="BG73" s="241"/>
      <c r="BH73" s="241"/>
      <c r="BI73" s="241"/>
      <c r="BJ73" s="241"/>
      <c r="BK73" s="241"/>
      <c r="BL73" s="241"/>
      <c r="BM73" s="241"/>
      <c r="BN73" s="241"/>
      <c r="BO73" s="241"/>
      <c r="BP73" s="241"/>
      <c r="BQ73" s="238">
        <v>67</v>
      </c>
      <c r="BR73" s="243"/>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30"/>
    </row>
    <row r="74" spans="1:131" ht="26.25" customHeight="1">
      <c r="A74" s="238">
        <v>7</v>
      </c>
      <c r="B74" s="873"/>
      <c r="C74" s="874"/>
      <c r="D74" s="874"/>
      <c r="E74" s="874"/>
      <c r="F74" s="874"/>
      <c r="G74" s="874"/>
      <c r="H74" s="874"/>
      <c r="I74" s="874"/>
      <c r="J74" s="874"/>
      <c r="K74" s="874"/>
      <c r="L74" s="874"/>
      <c r="M74" s="874"/>
      <c r="N74" s="874"/>
      <c r="O74" s="874"/>
      <c r="P74" s="875"/>
      <c r="Q74" s="876"/>
      <c r="R74" s="830"/>
      <c r="S74" s="830"/>
      <c r="T74" s="830"/>
      <c r="U74" s="830"/>
      <c r="V74" s="830"/>
      <c r="W74" s="830"/>
      <c r="X74" s="830"/>
      <c r="Y74" s="830"/>
      <c r="Z74" s="830"/>
      <c r="AA74" s="830"/>
      <c r="AB74" s="830"/>
      <c r="AC74" s="830"/>
      <c r="AD74" s="830"/>
      <c r="AE74" s="830"/>
      <c r="AF74" s="830"/>
      <c r="AG74" s="830"/>
      <c r="AH74" s="830"/>
      <c r="AI74" s="830"/>
      <c r="AJ74" s="830"/>
      <c r="AK74" s="830"/>
      <c r="AL74" s="830"/>
      <c r="AM74" s="830"/>
      <c r="AN74" s="830"/>
      <c r="AO74" s="830"/>
      <c r="AP74" s="830"/>
      <c r="AQ74" s="830"/>
      <c r="AR74" s="830"/>
      <c r="AS74" s="830"/>
      <c r="AT74" s="830"/>
      <c r="AU74" s="830"/>
      <c r="AV74" s="830"/>
      <c r="AW74" s="830"/>
      <c r="AX74" s="830"/>
      <c r="AY74" s="830"/>
      <c r="AZ74" s="832"/>
      <c r="BA74" s="832"/>
      <c r="BB74" s="832"/>
      <c r="BC74" s="832"/>
      <c r="BD74" s="833"/>
      <c r="BE74" s="241"/>
      <c r="BF74" s="241"/>
      <c r="BG74" s="241"/>
      <c r="BH74" s="241"/>
      <c r="BI74" s="241"/>
      <c r="BJ74" s="241"/>
      <c r="BK74" s="241"/>
      <c r="BL74" s="241"/>
      <c r="BM74" s="241"/>
      <c r="BN74" s="241"/>
      <c r="BO74" s="241"/>
      <c r="BP74" s="241"/>
      <c r="BQ74" s="238">
        <v>68</v>
      </c>
      <c r="BR74" s="243"/>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30"/>
    </row>
    <row r="75" spans="1:131" ht="26.25" customHeight="1">
      <c r="A75" s="238">
        <v>8</v>
      </c>
      <c r="B75" s="873"/>
      <c r="C75" s="874"/>
      <c r="D75" s="874"/>
      <c r="E75" s="874"/>
      <c r="F75" s="874"/>
      <c r="G75" s="874"/>
      <c r="H75" s="874"/>
      <c r="I75" s="874"/>
      <c r="J75" s="874"/>
      <c r="K75" s="874"/>
      <c r="L75" s="874"/>
      <c r="M75" s="874"/>
      <c r="N75" s="874"/>
      <c r="O75" s="874"/>
      <c r="P75" s="875"/>
      <c r="Q75" s="877"/>
      <c r="R75" s="878"/>
      <c r="S75" s="878"/>
      <c r="T75" s="878"/>
      <c r="U75" s="834"/>
      <c r="V75" s="879"/>
      <c r="W75" s="878"/>
      <c r="X75" s="878"/>
      <c r="Y75" s="878"/>
      <c r="Z75" s="834"/>
      <c r="AA75" s="879"/>
      <c r="AB75" s="878"/>
      <c r="AC75" s="878"/>
      <c r="AD75" s="878"/>
      <c r="AE75" s="834"/>
      <c r="AF75" s="879"/>
      <c r="AG75" s="878"/>
      <c r="AH75" s="878"/>
      <c r="AI75" s="878"/>
      <c r="AJ75" s="834"/>
      <c r="AK75" s="879"/>
      <c r="AL75" s="878"/>
      <c r="AM75" s="878"/>
      <c r="AN75" s="878"/>
      <c r="AO75" s="834"/>
      <c r="AP75" s="879"/>
      <c r="AQ75" s="878"/>
      <c r="AR75" s="878"/>
      <c r="AS75" s="878"/>
      <c r="AT75" s="834"/>
      <c r="AU75" s="879"/>
      <c r="AV75" s="878"/>
      <c r="AW75" s="878"/>
      <c r="AX75" s="878"/>
      <c r="AY75" s="834"/>
      <c r="AZ75" s="832"/>
      <c r="BA75" s="832"/>
      <c r="BB75" s="832"/>
      <c r="BC75" s="832"/>
      <c r="BD75" s="833"/>
      <c r="BE75" s="241"/>
      <c r="BF75" s="241"/>
      <c r="BG75" s="241"/>
      <c r="BH75" s="241"/>
      <c r="BI75" s="241"/>
      <c r="BJ75" s="241"/>
      <c r="BK75" s="241"/>
      <c r="BL75" s="241"/>
      <c r="BM75" s="241"/>
      <c r="BN75" s="241"/>
      <c r="BO75" s="241"/>
      <c r="BP75" s="241"/>
      <c r="BQ75" s="238">
        <v>69</v>
      </c>
      <c r="BR75" s="243"/>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30"/>
    </row>
    <row r="76" spans="1:131" ht="26.25" customHeight="1">
      <c r="A76" s="238">
        <v>9</v>
      </c>
      <c r="B76" s="873"/>
      <c r="C76" s="874"/>
      <c r="D76" s="874"/>
      <c r="E76" s="874"/>
      <c r="F76" s="874"/>
      <c r="G76" s="874"/>
      <c r="H76" s="874"/>
      <c r="I76" s="874"/>
      <c r="J76" s="874"/>
      <c r="K76" s="874"/>
      <c r="L76" s="874"/>
      <c r="M76" s="874"/>
      <c r="N76" s="874"/>
      <c r="O76" s="874"/>
      <c r="P76" s="875"/>
      <c r="Q76" s="877"/>
      <c r="R76" s="878"/>
      <c r="S76" s="878"/>
      <c r="T76" s="878"/>
      <c r="U76" s="834"/>
      <c r="V76" s="879"/>
      <c r="W76" s="878"/>
      <c r="X76" s="878"/>
      <c r="Y76" s="878"/>
      <c r="Z76" s="834"/>
      <c r="AA76" s="879"/>
      <c r="AB76" s="878"/>
      <c r="AC76" s="878"/>
      <c r="AD76" s="878"/>
      <c r="AE76" s="834"/>
      <c r="AF76" s="879"/>
      <c r="AG76" s="878"/>
      <c r="AH76" s="878"/>
      <c r="AI76" s="878"/>
      <c r="AJ76" s="834"/>
      <c r="AK76" s="879"/>
      <c r="AL76" s="878"/>
      <c r="AM76" s="878"/>
      <c r="AN76" s="878"/>
      <c r="AO76" s="834"/>
      <c r="AP76" s="879"/>
      <c r="AQ76" s="878"/>
      <c r="AR76" s="878"/>
      <c r="AS76" s="878"/>
      <c r="AT76" s="834"/>
      <c r="AU76" s="879"/>
      <c r="AV76" s="878"/>
      <c r="AW76" s="878"/>
      <c r="AX76" s="878"/>
      <c r="AY76" s="834"/>
      <c r="AZ76" s="832"/>
      <c r="BA76" s="832"/>
      <c r="BB76" s="832"/>
      <c r="BC76" s="832"/>
      <c r="BD76" s="833"/>
      <c r="BE76" s="241"/>
      <c r="BF76" s="241"/>
      <c r="BG76" s="241"/>
      <c r="BH76" s="241"/>
      <c r="BI76" s="241"/>
      <c r="BJ76" s="241"/>
      <c r="BK76" s="241"/>
      <c r="BL76" s="241"/>
      <c r="BM76" s="241"/>
      <c r="BN76" s="241"/>
      <c r="BO76" s="241"/>
      <c r="BP76" s="241"/>
      <c r="BQ76" s="238">
        <v>70</v>
      </c>
      <c r="BR76" s="243"/>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30"/>
    </row>
    <row r="77" spans="1:131" ht="26.25" customHeight="1">
      <c r="A77" s="238">
        <v>10</v>
      </c>
      <c r="B77" s="873"/>
      <c r="C77" s="874"/>
      <c r="D77" s="874"/>
      <c r="E77" s="874"/>
      <c r="F77" s="874"/>
      <c r="G77" s="874"/>
      <c r="H77" s="874"/>
      <c r="I77" s="874"/>
      <c r="J77" s="874"/>
      <c r="K77" s="874"/>
      <c r="L77" s="874"/>
      <c r="M77" s="874"/>
      <c r="N77" s="874"/>
      <c r="O77" s="874"/>
      <c r="P77" s="875"/>
      <c r="Q77" s="877"/>
      <c r="R77" s="878"/>
      <c r="S77" s="878"/>
      <c r="T77" s="878"/>
      <c r="U77" s="834"/>
      <c r="V77" s="879"/>
      <c r="W77" s="878"/>
      <c r="X77" s="878"/>
      <c r="Y77" s="878"/>
      <c r="Z77" s="834"/>
      <c r="AA77" s="879"/>
      <c r="AB77" s="878"/>
      <c r="AC77" s="878"/>
      <c r="AD77" s="878"/>
      <c r="AE77" s="834"/>
      <c r="AF77" s="879"/>
      <c r="AG77" s="878"/>
      <c r="AH77" s="878"/>
      <c r="AI77" s="878"/>
      <c r="AJ77" s="834"/>
      <c r="AK77" s="879"/>
      <c r="AL77" s="878"/>
      <c r="AM77" s="878"/>
      <c r="AN77" s="878"/>
      <c r="AO77" s="834"/>
      <c r="AP77" s="879"/>
      <c r="AQ77" s="878"/>
      <c r="AR77" s="878"/>
      <c r="AS77" s="878"/>
      <c r="AT77" s="834"/>
      <c r="AU77" s="879"/>
      <c r="AV77" s="878"/>
      <c r="AW77" s="878"/>
      <c r="AX77" s="878"/>
      <c r="AY77" s="834"/>
      <c r="AZ77" s="832"/>
      <c r="BA77" s="832"/>
      <c r="BB77" s="832"/>
      <c r="BC77" s="832"/>
      <c r="BD77" s="833"/>
      <c r="BE77" s="241"/>
      <c r="BF77" s="241"/>
      <c r="BG77" s="241"/>
      <c r="BH77" s="241"/>
      <c r="BI77" s="241"/>
      <c r="BJ77" s="241"/>
      <c r="BK77" s="241"/>
      <c r="BL77" s="241"/>
      <c r="BM77" s="241"/>
      <c r="BN77" s="241"/>
      <c r="BO77" s="241"/>
      <c r="BP77" s="241"/>
      <c r="BQ77" s="238">
        <v>71</v>
      </c>
      <c r="BR77" s="243"/>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30"/>
    </row>
    <row r="78" spans="1:131" ht="26.25" customHeight="1">
      <c r="A78" s="238">
        <v>11</v>
      </c>
      <c r="B78" s="873"/>
      <c r="C78" s="874"/>
      <c r="D78" s="874"/>
      <c r="E78" s="874"/>
      <c r="F78" s="874"/>
      <c r="G78" s="874"/>
      <c r="H78" s="874"/>
      <c r="I78" s="874"/>
      <c r="J78" s="874"/>
      <c r="K78" s="874"/>
      <c r="L78" s="874"/>
      <c r="M78" s="874"/>
      <c r="N78" s="874"/>
      <c r="O78" s="874"/>
      <c r="P78" s="875"/>
      <c r="Q78" s="876"/>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41"/>
      <c r="BF78" s="241"/>
      <c r="BG78" s="241"/>
      <c r="BH78" s="241"/>
      <c r="BI78" s="241"/>
      <c r="BJ78" s="230"/>
      <c r="BK78" s="230"/>
      <c r="BL78" s="230"/>
      <c r="BM78" s="230"/>
      <c r="BN78" s="230"/>
      <c r="BO78" s="241"/>
      <c r="BP78" s="241"/>
      <c r="BQ78" s="238">
        <v>72</v>
      </c>
      <c r="BR78" s="243"/>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30"/>
    </row>
    <row r="79" spans="1:131" ht="26.25" customHeight="1">
      <c r="A79" s="238">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41"/>
      <c r="BF79" s="241"/>
      <c r="BG79" s="241"/>
      <c r="BH79" s="241"/>
      <c r="BI79" s="241"/>
      <c r="BJ79" s="230"/>
      <c r="BK79" s="230"/>
      <c r="BL79" s="230"/>
      <c r="BM79" s="230"/>
      <c r="BN79" s="230"/>
      <c r="BO79" s="241"/>
      <c r="BP79" s="241"/>
      <c r="BQ79" s="238">
        <v>73</v>
      </c>
      <c r="BR79" s="243"/>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30"/>
    </row>
    <row r="80" spans="1:131" ht="26.25" customHeight="1">
      <c r="A80" s="238">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41"/>
      <c r="BF80" s="241"/>
      <c r="BG80" s="241"/>
      <c r="BH80" s="241"/>
      <c r="BI80" s="241"/>
      <c r="BJ80" s="241"/>
      <c r="BK80" s="241"/>
      <c r="BL80" s="241"/>
      <c r="BM80" s="241"/>
      <c r="BN80" s="241"/>
      <c r="BO80" s="241"/>
      <c r="BP80" s="241"/>
      <c r="BQ80" s="238">
        <v>74</v>
      </c>
      <c r="BR80" s="243"/>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30"/>
    </row>
    <row r="81" spans="1:131" ht="26.25" customHeight="1">
      <c r="A81" s="238">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41"/>
      <c r="BF81" s="241"/>
      <c r="BG81" s="241"/>
      <c r="BH81" s="241"/>
      <c r="BI81" s="241"/>
      <c r="BJ81" s="241"/>
      <c r="BK81" s="241"/>
      <c r="BL81" s="241"/>
      <c r="BM81" s="241"/>
      <c r="BN81" s="241"/>
      <c r="BO81" s="241"/>
      <c r="BP81" s="241"/>
      <c r="BQ81" s="238">
        <v>75</v>
      </c>
      <c r="BR81" s="243"/>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30"/>
    </row>
    <row r="82" spans="1:131" ht="26.25" customHeight="1">
      <c r="A82" s="238">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41"/>
      <c r="BF82" s="241"/>
      <c r="BG82" s="241"/>
      <c r="BH82" s="241"/>
      <c r="BI82" s="241"/>
      <c r="BJ82" s="241"/>
      <c r="BK82" s="241"/>
      <c r="BL82" s="241"/>
      <c r="BM82" s="241"/>
      <c r="BN82" s="241"/>
      <c r="BO82" s="241"/>
      <c r="BP82" s="241"/>
      <c r="BQ82" s="238">
        <v>76</v>
      </c>
      <c r="BR82" s="243"/>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30"/>
    </row>
    <row r="83" spans="1:131" ht="26.25" customHeight="1">
      <c r="A83" s="238">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41"/>
      <c r="BF83" s="241"/>
      <c r="BG83" s="241"/>
      <c r="BH83" s="241"/>
      <c r="BI83" s="241"/>
      <c r="BJ83" s="241"/>
      <c r="BK83" s="241"/>
      <c r="BL83" s="241"/>
      <c r="BM83" s="241"/>
      <c r="BN83" s="241"/>
      <c r="BO83" s="241"/>
      <c r="BP83" s="241"/>
      <c r="BQ83" s="238">
        <v>77</v>
      </c>
      <c r="BR83" s="243"/>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30"/>
    </row>
    <row r="84" spans="1:131" ht="26.25" customHeight="1">
      <c r="A84" s="238">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41"/>
      <c r="BF84" s="241"/>
      <c r="BG84" s="241"/>
      <c r="BH84" s="241"/>
      <c r="BI84" s="241"/>
      <c r="BJ84" s="241"/>
      <c r="BK84" s="241"/>
      <c r="BL84" s="241"/>
      <c r="BM84" s="241"/>
      <c r="BN84" s="241"/>
      <c r="BO84" s="241"/>
      <c r="BP84" s="241"/>
      <c r="BQ84" s="238">
        <v>78</v>
      </c>
      <c r="BR84" s="243"/>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30"/>
    </row>
    <row r="85" spans="1:131" ht="26.25" customHeight="1">
      <c r="A85" s="238">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41"/>
      <c r="BF85" s="241"/>
      <c r="BG85" s="241"/>
      <c r="BH85" s="241"/>
      <c r="BI85" s="241"/>
      <c r="BJ85" s="241"/>
      <c r="BK85" s="241"/>
      <c r="BL85" s="241"/>
      <c r="BM85" s="241"/>
      <c r="BN85" s="241"/>
      <c r="BO85" s="241"/>
      <c r="BP85" s="241"/>
      <c r="BQ85" s="238">
        <v>79</v>
      </c>
      <c r="BR85" s="243"/>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30"/>
    </row>
    <row r="86" spans="1:131" ht="26.25" customHeight="1">
      <c r="A86" s="238">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41"/>
      <c r="BF86" s="241"/>
      <c r="BG86" s="241"/>
      <c r="BH86" s="241"/>
      <c r="BI86" s="241"/>
      <c r="BJ86" s="241"/>
      <c r="BK86" s="241"/>
      <c r="BL86" s="241"/>
      <c r="BM86" s="241"/>
      <c r="BN86" s="241"/>
      <c r="BO86" s="241"/>
      <c r="BP86" s="241"/>
      <c r="BQ86" s="238">
        <v>80</v>
      </c>
      <c r="BR86" s="243"/>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30"/>
    </row>
    <row r="87" spans="1:131" ht="26.25" customHeight="1">
      <c r="A87" s="244">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41"/>
      <c r="BF87" s="241"/>
      <c r="BG87" s="241"/>
      <c r="BH87" s="241"/>
      <c r="BI87" s="241"/>
      <c r="BJ87" s="241"/>
      <c r="BK87" s="241"/>
      <c r="BL87" s="241"/>
      <c r="BM87" s="241"/>
      <c r="BN87" s="241"/>
      <c r="BO87" s="241"/>
      <c r="BP87" s="241"/>
      <c r="BQ87" s="238">
        <v>81</v>
      </c>
      <c r="BR87" s="243"/>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30"/>
    </row>
    <row r="88" spans="1:131" ht="26.25" customHeight="1" thickBot="1">
      <c r="A88" s="240" t="s">
        <v>379</v>
      </c>
      <c r="B88" s="789" t="s">
        <v>403</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v>43</v>
      </c>
      <c r="AG88" s="844"/>
      <c r="AH88" s="844"/>
      <c r="AI88" s="844"/>
      <c r="AJ88" s="844"/>
      <c r="AK88" s="841"/>
      <c r="AL88" s="841"/>
      <c r="AM88" s="841"/>
      <c r="AN88" s="841"/>
      <c r="AO88" s="841"/>
      <c r="AP88" s="844" t="s">
        <v>567</v>
      </c>
      <c r="AQ88" s="844"/>
      <c r="AR88" s="844"/>
      <c r="AS88" s="844"/>
      <c r="AT88" s="844"/>
      <c r="AU88" s="844" t="s">
        <v>567</v>
      </c>
      <c r="AV88" s="844"/>
      <c r="AW88" s="844"/>
      <c r="AX88" s="844"/>
      <c r="AY88" s="844"/>
      <c r="AZ88" s="849"/>
      <c r="BA88" s="849"/>
      <c r="BB88" s="849"/>
      <c r="BC88" s="849"/>
      <c r="BD88" s="850"/>
      <c r="BE88" s="241"/>
      <c r="BF88" s="241"/>
      <c r="BG88" s="241"/>
      <c r="BH88" s="241"/>
      <c r="BI88" s="241"/>
      <c r="BJ88" s="241"/>
      <c r="BK88" s="241"/>
      <c r="BL88" s="241"/>
      <c r="BM88" s="241"/>
      <c r="BN88" s="241"/>
      <c r="BO88" s="241"/>
      <c r="BP88" s="241"/>
      <c r="BQ88" s="238">
        <v>82</v>
      </c>
      <c r="BR88" s="243"/>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30"/>
    </row>
    <row r="89" spans="1:131" ht="26.25" hidden="1" customHeight="1">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30"/>
    </row>
    <row r="90" spans="1:131" ht="26.25" hidden="1" customHeight="1">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30"/>
    </row>
    <row r="91" spans="1:131" ht="26.25" hidden="1" customHeight="1">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30"/>
    </row>
    <row r="92" spans="1:131" ht="26.25" hidden="1" customHeight="1">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30"/>
    </row>
    <row r="93" spans="1:131" ht="26.25" hidden="1" customHeight="1">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30"/>
    </row>
    <row r="94" spans="1:131" ht="26.25" hidden="1" customHeight="1">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30"/>
    </row>
    <row r="95" spans="1:131" ht="26.25" hidden="1" customHeight="1">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30"/>
    </row>
    <row r="96" spans="1:131" ht="26.25" hidden="1" customHeight="1">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30"/>
    </row>
    <row r="97" spans="1:131" ht="26.25" hidden="1" customHeight="1">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30"/>
    </row>
    <row r="98" spans="1:131" ht="26.25" hidden="1" customHeight="1">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30"/>
    </row>
    <row r="99" spans="1:131" ht="26.25" hidden="1" customHeight="1">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30"/>
    </row>
    <row r="100" spans="1:131" ht="26.25" hidden="1" customHeight="1">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30"/>
    </row>
    <row r="101" spans="1:131" ht="26.25" hidden="1" customHeight="1">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30"/>
    </row>
    <row r="102" spans="1:131" ht="26.25" customHeight="1" thickBot="1">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379</v>
      </c>
      <c r="BR102" s="789" t="s">
        <v>404</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v>210</v>
      </c>
      <c r="CS102" s="852"/>
      <c r="CT102" s="852"/>
      <c r="CU102" s="852"/>
      <c r="CV102" s="891"/>
      <c r="CW102" s="890">
        <v>26</v>
      </c>
      <c r="CX102" s="852"/>
      <c r="CY102" s="852"/>
      <c r="CZ102" s="852"/>
      <c r="DA102" s="891"/>
      <c r="DB102" s="890" t="s">
        <v>567</v>
      </c>
      <c r="DC102" s="852"/>
      <c r="DD102" s="852"/>
      <c r="DE102" s="852"/>
      <c r="DF102" s="891"/>
      <c r="DG102" s="890" t="s">
        <v>567</v>
      </c>
      <c r="DH102" s="852"/>
      <c r="DI102" s="852"/>
      <c r="DJ102" s="852"/>
      <c r="DK102" s="891"/>
      <c r="DL102" s="890" t="s">
        <v>567</v>
      </c>
      <c r="DM102" s="852"/>
      <c r="DN102" s="852"/>
      <c r="DO102" s="852"/>
      <c r="DP102" s="891"/>
      <c r="DQ102" s="890" t="s">
        <v>567</v>
      </c>
      <c r="DR102" s="852"/>
      <c r="DS102" s="852"/>
      <c r="DT102" s="852"/>
      <c r="DU102" s="891"/>
      <c r="DV102" s="789"/>
      <c r="DW102" s="790"/>
      <c r="DX102" s="790"/>
      <c r="DY102" s="790"/>
      <c r="DZ102" s="914"/>
      <c r="EA102" s="230"/>
    </row>
    <row r="103" spans="1:131" ht="26.25" customHeight="1">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15" t="s">
        <v>405</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30"/>
    </row>
    <row r="104" spans="1:131" ht="26.25" customHeight="1">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16" t="s">
        <v>406</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30"/>
    </row>
    <row r="105" spans="1:131" ht="11.25" customHeight="1">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c r="A107" s="249" t="s">
        <v>407</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408</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c r="A108" s="917" t="s">
        <v>409</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410</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30" customFormat="1" ht="26.25" customHeight="1">
      <c r="A109" s="912" t="s">
        <v>411</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412</v>
      </c>
      <c r="AB109" s="893"/>
      <c r="AC109" s="893"/>
      <c r="AD109" s="893"/>
      <c r="AE109" s="894"/>
      <c r="AF109" s="892" t="s">
        <v>413</v>
      </c>
      <c r="AG109" s="893"/>
      <c r="AH109" s="893"/>
      <c r="AI109" s="893"/>
      <c r="AJ109" s="894"/>
      <c r="AK109" s="892" t="s">
        <v>294</v>
      </c>
      <c r="AL109" s="893"/>
      <c r="AM109" s="893"/>
      <c r="AN109" s="893"/>
      <c r="AO109" s="894"/>
      <c r="AP109" s="892" t="s">
        <v>414</v>
      </c>
      <c r="AQ109" s="893"/>
      <c r="AR109" s="893"/>
      <c r="AS109" s="893"/>
      <c r="AT109" s="895"/>
      <c r="AU109" s="912" t="s">
        <v>411</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412</v>
      </c>
      <c r="BR109" s="893"/>
      <c r="BS109" s="893"/>
      <c r="BT109" s="893"/>
      <c r="BU109" s="894"/>
      <c r="BV109" s="892" t="s">
        <v>413</v>
      </c>
      <c r="BW109" s="893"/>
      <c r="BX109" s="893"/>
      <c r="BY109" s="893"/>
      <c r="BZ109" s="894"/>
      <c r="CA109" s="892" t="s">
        <v>294</v>
      </c>
      <c r="CB109" s="893"/>
      <c r="CC109" s="893"/>
      <c r="CD109" s="893"/>
      <c r="CE109" s="894"/>
      <c r="CF109" s="913" t="s">
        <v>414</v>
      </c>
      <c r="CG109" s="913"/>
      <c r="CH109" s="913"/>
      <c r="CI109" s="913"/>
      <c r="CJ109" s="913"/>
      <c r="CK109" s="892" t="s">
        <v>415</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412</v>
      </c>
      <c r="DH109" s="893"/>
      <c r="DI109" s="893"/>
      <c r="DJ109" s="893"/>
      <c r="DK109" s="894"/>
      <c r="DL109" s="892" t="s">
        <v>413</v>
      </c>
      <c r="DM109" s="893"/>
      <c r="DN109" s="893"/>
      <c r="DO109" s="893"/>
      <c r="DP109" s="894"/>
      <c r="DQ109" s="892" t="s">
        <v>294</v>
      </c>
      <c r="DR109" s="893"/>
      <c r="DS109" s="893"/>
      <c r="DT109" s="893"/>
      <c r="DU109" s="894"/>
      <c r="DV109" s="892" t="s">
        <v>414</v>
      </c>
      <c r="DW109" s="893"/>
      <c r="DX109" s="893"/>
      <c r="DY109" s="893"/>
      <c r="DZ109" s="895"/>
    </row>
    <row r="110" spans="1:131" s="230" customFormat="1" ht="26.25" customHeight="1">
      <c r="A110" s="896" t="s">
        <v>416</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18419038</v>
      </c>
      <c r="AB110" s="900"/>
      <c r="AC110" s="900"/>
      <c r="AD110" s="900"/>
      <c r="AE110" s="901"/>
      <c r="AF110" s="902">
        <v>17926654</v>
      </c>
      <c r="AG110" s="900"/>
      <c r="AH110" s="900"/>
      <c r="AI110" s="900"/>
      <c r="AJ110" s="901"/>
      <c r="AK110" s="902">
        <v>18471178</v>
      </c>
      <c r="AL110" s="900"/>
      <c r="AM110" s="900"/>
      <c r="AN110" s="900"/>
      <c r="AO110" s="901"/>
      <c r="AP110" s="903">
        <v>25.3</v>
      </c>
      <c r="AQ110" s="904"/>
      <c r="AR110" s="904"/>
      <c r="AS110" s="904"/>
      <c r="AT110" s="905"/>
      <c r="AU110" s="906" t="s">
        <v>69</v>
      </c>
      <c r="AV110" s="907"/>
      <c r="AW110" s="907"/>
      <c r="AX110" s="907"/>
      <c r="AY110" s="907"/>
      <c r="AZ110" s="929" t="s">
        <v>417</v>
      </c>
      <c r="BA110" s="897"/>
      <c r="BB110" s="897"/>
      <c r="BC110" s="897"/>
      <c r="BD110" s="897"/>
      <c r="BE110" s="897"/>
      <c r="BF110" s="897"/>
      <c r="BG110" s="897"/>
      <c r="BH110" s="897"/>
      <c r="BI110" s="897"/>
      <c r="BJ110" s="897"/>
      <c r="BK110" s="897"/>
      <c r="BL110" s="897"/>
      <c r="BM110" s="897"/>
      <c r="BN110" s="897"/>
      <c r="BO110" s="897"/>
      <c r="BP110" s="898"/>
      <c r="BQ110" s="930">
        <v>200230471</v>
      </c>
      <c r="BR110" s="931"/>
      <c r="BS110" s="931"/>
      <c r="BT110" s="931"/>
      <c r="BU110" s="931"/>
      <c r="BV110" s="931">
        <v>189587448</v>
      </c>
      <c r="BW110" s="931"/>
      <c r="BX110" s="931"/>
      <c r="BY110" s="931"/>
      <c r="BZ110" s="931"/>
      <c r="CA110" s="931">
        <v>183736839</v>
      </c>
      <c r="CB110" s="931"/>
      <c r="CC110" s="931"/>
      <c r="CD110" s="931"/>
      <c r="CE110" s="931"/>
      <c r="CF110" s="944">
        <v>251.8</v>
      </c>
      <c r="CG110" s="945"/>
      <c r="CH110" s="945"/>
      <c r="CI110" s="945"/>
      <c r="CJ110" s="945"/>
      <c r="CK110" s="946" t="s">
        <v>418</v>
      </c>
      <c r="CL110" s="947"/>
      <c r="CM110" s="929" t="s">
        <v>419</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122</v>
      </c>
      <c r="DH110" s="931"/>
      <c r="DI110" s="931"/>
      <c r="DJ110" s="931"/>
      <c r="DK110" s="931"/>
      <c r="DL110" s="931" t="s">
        <v>122</v>
      </c>
      <c r="DM110" s="931"/>
      <c r="DN110" s="931"/>
      <c r="DO110" s="931"/>
      <c r="DP110" s="931"/>
      <c r="DQ110" s="931" t="s">
        <v>122</v>
      </c>
      <c r="DR110" s="931"/>
      <c r="DS110" s="931"/>
      <c r="DT110" s="931"/>
      <c r="DU110" s="931"/>
      <c r="DV110" s="932" t="s">
        <v>122</v>
      </c>
      <c r="DW110" s="932"/>
      <c r="DX110" s="932"/>
      <c r="DY110" s="932"/>
      <c r="DZ110" s="933"/>
    </row>
    <row r="111" spans="1:131" s="230" customFormat="1" ht="26.25" customHeight="1">
      <c r="A111" s="934" t="s">
        <v>420</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122</v>
      </c>
      <c r="AB111" s="938"/>
      <c r="AC111" s="938"/>
      <c r="AD111" s="938"/>
      <c r="AE111" s="939"/>
      <c r="AF111" s="940" t="s">
        <v>122</v>
      </c>
      <c r="AG111" s="938"/>
      <c r="AH111" s="938"/>
      <c r="AI111" s="938"/>
      <c r="AJ111" s="939"/>
      <c r="AK111" s="940" t="s">
        <v>122</v>
      </c>
      <c r="AL111" s="938"/>
      <c r="AM111" s="938"/>
      <c r="AN111" s="938"/>
      <c r="AO111" s="939"/>
      <c r="AP111" s="941" t="s">
        <v>122</v>
      </c>
      <c r="AQ111" s="942"/>
      <c r="AR111" s="942"/>
      <c r="AS111" s="942"/>
      <c r="AT111" s="943"/>
      <c r="AU111" s="908"/>
      <c r="AV111" s="909"/>
      <c r="AW111" s="909"/>
      <c r="AX111" s="909"/>
      <c r="AY111" s="909"/>
      <c r="AZ111" s="922" t="s">
        <v>421</v>
      </c>
      <c r="BA111" s="923"/>
      <c r="BB111" s="923"/>
      <c r="BC111" s="923"/>
      <c r="BD111" s="923"/>
      <c r="BE111" s="923"/>
      <c r="BF111" s="923"/>
      <c r="BG111" s="923"/>
      <c r="BH111" s="923"/>
      <c r="BI111" s="923"/>
      <c r="BJ111" s="923"/>
      <c r="BK111" s="923"/>
      <c r="BL111" s="923"/>
      <c r="BM111" s="923"/>
      <c r="BN111" s="923"/>
      <c r="BO111" s="923"/>
      <c r="BP111" s="924"/>
      <c r="BQ111" s="925">
        <v>8314</v>
      </c>
      <c r="BR111" s="926"/>
      <c r="BS111" s="926"/>
      <c r="BT111" s="926"/>
      <c r="BU111" s="926"/>
      <c r="BV111" s="926">
        <v>5089</v>
      </c>
      <c r="BW111" s="926"/>
      <c r="BX111" s="926"/>
      <c r="BY111" s="926"/>
      <c r="BZ111" s="926"/>
      <c r="CA111" s="926">
        <v>1731</v>
      </c>
      <c r="CB111" s="926"/>
      <c r="CC111" s="926"/>
      <c r="CD111" s="926"/>
      <c r="CE111" s="926"/>
      <c r="CF111" s="920">
        <v>0</v>
      </c>
      <c r="CG111" s="921"/>
      <c r="CH111" s="921"/>
      <c r="CI111" s="921"/>
      <c r="CJ111" s="921"/>
      <c r="CK111" s="948"/>
      <c r="CL111" s="949"/>
      <c r="CM111" s="922" t="s">
        <v>422</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v>8314</v>
      </c>
      <c r="DH111" s="926"/>
      <c r="DI111" s="926"/>
      <c r="DJ111" s="926"/>
      <c r="DK111" s="926"/>
      <c r="DL111" s="926">
        <v>5089</v>
      </c>
      <c r="DM111" s="926"/>
      <c r="DN111" s="926"/>
      <c r="DO111" s="926"/>
      <c r="DP111" s="926"/>
      <c r="DQ111" s="926">
        <v>1731</v>
      </c>
      <c r="DR111" s="926"/>
      <c r="DS111" s="926"/>
      <c r="DT111" s="926"/>
      <c r="DU111" s="926"/>
      <c r="DV111" s="927">
        <v>0</v>
      </c>
      <c r="DW111" s="927"/>
      <c r="DX111" s="927"/>
      <c r="DY111" s="927"/>
      <c r="DZ111" s="928"/>
    </row>
    <row r="112" spans="1:131" s="230" customFormat="1" ht="26.25" customHeight="1">
      <c r="A112" s="952" t="s">
        <v>423</v>
      </c>
      <c r="B112" s="953"/>
      <c r="C112" s="923" t="s">
        <v>424</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122</v>
      </c>
      <c r="AB112" s="959"/>
      <c r="AC112" s="959"/>
      <c r="AD112" s="959"/>
      <c r="AE112" s="960"/>
      <c r="AF112" s="961" t="s">
        <v>122</v>
      </c>
      <c r="AG112" s="959"/>
      <c r="AH112" s="959"/>
      <c r="AI112" s="959"/>
      <c r="AJ112" s="960"/>
      <c r="AK112" s="961" t="s">
        <v>122</v>
      </c>
      <c r="AL112" s="959"/>
      <c r="AM112" s="959"/>
      <c r="AN112" s="959"/>
      <c r="AO112" s="960"/>
      <c r="AP112" s="962" t="s">
        <v>122</v>
      </c>
      <c r="AQ112" s="963"/>
      <c r="AR112" s="963"/>
      <c r="AS112" s="963"/>
      <c r="AT112" s="964"/>
      <c r="AU112" s="908"/>
      <c r="AV112" s="909"/>
      <c r="AW112" s="909"/>
      <c r="AX112" s="909"/>
      <c r="AY112" s="909"/>
      <c r="AZ112" s="922" t="s">
        <v>425</v>
      </c>
      <c r="BA112" s="923"/>
      <c r="BB112" s="923"/>
      <c r="BC112" s="923"/>
      <c r="BD112" s="923"/>
      <c r="BE112" s="923"/>
      <c r="BF112" s="923"/>
      <c r="BG112" s="923"/>
      <c r="BH112" s="923"/>
      <c r="BI112" s="923"/>
      <c r="BJ112" s="923"/>
      <c r="BK112" s="923"/>
      <c r="BL112" s="923"/>
      <c r="BM112" s="923"/>
      <c r="BN112" s="923"/>
      <c r="BO112" s="923"/>
      <c r="BP112" s="924"/>
      <c r="BQ112" s="925">
        <v>19728414</v>
      </c>
      <c r="BR112" s="926"/>
      <c r="BS112" s="926"/>
      <c r="BT112" s="926"/>
      <c r="BU112" s="926"/>
      <c r="BV112" s="926">
        <v>16738145</v>
      </c>
      <c r="BW112" s="926"/>
      <c r="BX112" s="926"/>
      <c r="BY112" s="926"/>
      <c r="BZ112" s="926"/>
      <c r="CA112" s="926">
        <v>14929683</v>
      </c>
      <c r="CB112" s="926"/>
      <c r="CC112" s="926"/>
      <c r="CD112" s="926"/>
      <c r="CE112" s="926"/>
      <c r="CF112" s="920">
        <v>20.5</v>
      </c>
      <c r="CG112" s="921"/>
      <c r="CH112" s="921"/>
      <c r="CI112" s="921"/>
      <c r="CJ112" s="921"/>
      <c r="CK112" s="948"/>
      <c r="CL112" s="949"/>
      <c r="CM112" s="922" t="s">
        <v>426</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122</v>
      </c>
      <c r="DH112" s="926"/>
      <c r="DI112" s="926"/>
      <c r="DJ112" s="926"/>
      <c r="DK112" s="926"/>
      <c r="DL112" s="926" t="s">
        <v>122</v>
      </c>
      <c r="DM112" s="926"/>
      <c r="DN112" s="926"/>
      <c r="DO112" s="926"/>
      <c r="DP112" s="926"/>
      <c r="DQ112" s="926" t="s">
        <v>122</v>
      </c>
      <c r="DR112" s="926"/>
      <c r="DS112" s="926"/>
      <c r="DT112" s="926"/>
      <c r="DU112" s="926"/>
      <c r="DV112" s="927" t="s">
        <v>122</v>
      </c>
      <c r="DW112" s="927"/>
      <c r="DX112" s="927"/>
      <c r="DY112" s="927"/>
      <c r="DZ112" s="928"/>
    </row>
    <row r="113" spans="1:130" s="230" customFormat="1" ht="26.25" customHeight="1">
      <c r="A113" s="954"/>
      <c r="B113" s="955"/>
      <c r="C113" s="923" t="s">
        <v>427</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1352102</v>
      </c>
      <c r="AB113" s="938"/>
      <c r="AC113" s="938"/>
      <c r="AD113" s="938"/>
      <c r="AE113" s="939"/>
      <c r="AF113" s="940">
        <v>1198428</v>
      </c>
      <c r="AG113" s="938"/>
      <c r="AH113" s="938"/>
      <c r="AI113" s="938"/>
      <c r="AJ113" s="939"/>
      <c r="AK113" s="940">
        <v>1092390</v>
      </c>
      <c r="AL113" s="938"/>
      <c r="AM113" s="938"/>
      <c r="AN113" s="938"/>
      <c r="AO113" s="939"/>
      <c r="AP113" s="941">
        <v>1.5</v>
      </c>
      <c r="AQ113" s="942"/>
      <c r="AR113" s="942"/>
      <c r="AS113" s="942"/>
      <c r="AT113" s="943"/>
      <c r="AU113" s="908"/>
      <c r="AV113" s="909"/>
      <c r="AW113" s="909"/>
      <c r="AX113" s="909"/>
      <c r="AY113" s="909"/>
      <c r="AZ113" s="922" t="s">
        <v>428</v>
      </c>
      <c r="BA113" s="923"/>
      <c r="BB113" s="923"/>
      <c r="BC113" s="923"/>
      <c r="BD113" s="923"/>
      <c r="BE113" s="923"/>
      <c r="BF113" s="923"/>
      <c r="BG113" s="923"/>
      <c r="BH113" s="923"/>
      <c r="BI113" s="923"/>
      <c r="BJ113" s="923"/>
      <c r="BK113" s="923"/>
      <c r="BL113" s="923"/>
      <c r="BM113" s="923"/>
      <c r="BN113" s="923"/>
      <c r="BO113" s="923"/>
      <c r="BP113" s="924"/>
      <c r="BQ113" s="925" t="s">
        <v>122</v>
      </c>
      <c r="BR113" s="926"/>
      <c r="BS113" s="926"/>
      <c r="BT113" s="926"/>
      <c r="BU113" s="926"/>
      <c r="BV113" s="926" t="s">
        <v>122</v>
      </c>
      <c r="BW113" s="926"/>
      <c r="BX113" s="926"/>
      <c r="BY113" s="926"/>
      <c r="BZ113" s="926"/>
      <c r="CA113" s="926" t="s">
        <v>122</v>
      </c>
      <c r="CB113" s="926"/>
      <c r="CC113" s="926"/>
      <c r="CD113" s="926"/>
      <c r="CE113" s="926"/>
      <c r="CF113" s="920" t="s">
        <v>122</v>
      </c>
      <c r="CG113" s="921"/>
      <c r="CH113" s="921"/>
      <c r="CI113" s="921"/>
      <c r="CJ113" s="921"/>
      <c r="CK113" s="948"/>
      <c r="CL113" s="949"/>
      <c r="CM113" s="922" t="s">
        <v>429</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122</v>
      </c>
      <c r="DH113" s="959"/>
      <c r="DI113" s="959"/>
      <c r="DJ113" s="959"/>
      <c r="DK113" s="960"/>
      <c r="DL113" s="961" t="s">
        <v>122</v>
      </c>
      <c r="DM113" s="959"/>
      <c r="DN113" s="959"/>
      <c r="DO113" s="959"/>
      <c r="DP113" s="960"/>
      <c r="DQ113" s="961" t="s">
        <v>122</v>
      </c>
      <c r="DR113" s="959"/>
      <c r="DS113" s="959"/>
      <c r="DT113" s="959"/>
      <c r="DU113" s="960"/>
      <c r="DV113" s="962" t="s">
        <v>122</v>
      </c>
      <c r="DW113" s="963"/>
      <c r="DX113" s="963"/>
      <c r="DY113" s="963"/>
      <c r="DZ113" s="964"/>
    </row>
    <row r="114" spans="1:130" s="230" customFormat="1" ht="26.25" customHeight="1">
      <c r="A114" s="954"/>
      <c r="B114" s="955"/>
      <c r="C114" s="923" t="s">
        <v>430</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t="s">
        <v>122</v>
      </c>
      <c r="AB114" s="959"/>
      <c r="AC114" s="959"/>
      <c r="AD114" s="959"/>
      <c r="AE114" s="960"/>
      <c r="AF114" s="961" t="s">
        <v>122</v>
      </c>
      <c r="AG114" s="959"/>
      <c r="AH114" s="959"/>
      <c r="AI114" s="959"/>
      <c r="AJ114" s="960"/>
      <c r="AK114" s="961" t="s">
        <v>122</v>
      </c>
      <c r="AL114" s="959"/>
      <c r="AM114" s="959"/>
      <c r="AN114" s="959"/>
      <c r="AO114" s="960"/>
      <c r="AP114" s="962" t="s">
        <v>122</v>
      </c>
      <c r="AQ114" s="963"/>
      <c r="AR114" s="963"/>
      <c r="AS114" s="963"/>
      <c r="AT114" s="964"/>
      <c r="AU114" s="908"/>
      <c r="AV114" s="909"/>
      <c r="AW114" s="909"/>
      <c r="AX114" s="909"/>
      <c r="AY114" s="909"/>
      <c r="AZ114" s="922" t="s">
        <v>431</v>
      </c>
      <c r="BA114" s="923"/>
      <c r="BB114" s="923"/>
      <c r="BC114" s="923"/>
      <c r="BD114" s="923"/>
      <c r="BE114" s="923"/>
      <c r="BF114" s="923"/>
      <c r="BG114" s="923"/>
      <c r="BH114" s="923"/>
      <c r="BI114" s="923"/>
      <c r="BJ114" s="923"/>
      <c r="BK114" s="923"/>
      <c r="BL114" s="923"/>
      <c r="BM114" s="923"/>
      <c r="BN114" s="923"/>
      <c r="BO114" s="923"/>
      <c r="BP114" s="924"/>
      <c r="BQ114" s="925">
        <v>16886306</v>
      </c>
      <c r="BR114" s="926"/>
      <c r="BS114" s="926"/>
      <c r="BT114" s="926"/>
      <c r="BU114" s="926"/>
      <c r="BV114" s="926">
        <v>16206598</v>
      </c>
      <c r="BW114" s="926"/>
      <c r="BX114" s="926"/>
      <c r="BY114" s="926"/>
      <c r="BZ114" s="926"/>
      <c r="CA114" s="926">
        <v>16841536</v>
      </c>
      <c r="CB114" s="926"/>
      <c r="CC114" s="926"/>
      <c r="CD114" s="926"/>
      <c r="CE114" s="926"/>
      <c r="CF114" s="920">
        <v>23.1</v>
      </c>
      <c r="CG114" s="921"/>
      <c r="CH114" s="921"/>
      <c r="CI114" s="921"/>
      <c r="CJ114" s="921"/>
      <c r="CK114" s="948"/>
      <c r="CL114" s="949"/>
      <c r="CM114" s="922" t="s">
        <v>432</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122</v>
      </c>
      <c r="DH114" s="959"/>
      <c r="DI114" s="959"/>
      <c r="DJ114" s="959"/>
      <c r="DK114" s="960"/>
      <c r="DL114" s="961" t="s">
        <v>122</v>
      </c>
      <c r="DM114" s="959"/>
      <c r="DN114" s="959"/>
      <c r="DO114" s="959"/>
      <c r="DP114" s="960"/>
      <c r="DQ114" s="961" t="s">
        <v>122</v>
      </c>
      <c r="DR114" s="959"/>
      <c r="DS114" s="959"/>
      <c r="DT114" s="959"/>
      <c r="DU114" s="960"/>
      <c r="DV114" s="962" t="s">
        <v>122</v>
      </c>
      <c r="DW114" s="963"/>
      <c r="DX114" s="963"/>
      <c r="DY114" s="963"/>
      <c r="DZ114" s="964"/>
    </row>
    <row r="115" spans="1:130" s="230" customFormat="1" ht="26.25" customHeight="1">
      <c r="A115" s="954"/>
      <c r="B115" s="955"/>
      <c r="C115" s="923" t="s">
        <v>433</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v>3626</v>
      </c>
      <c r="AB115" s="938"/>
      <c r="AC115" s="938"/>
      <c r="AD115" s="938"/>
      <c r="AE115" s="939"/>
      <c r="AF115" s="940">
        <v>3630</v>
      </c>
      <c r="AG115" s="938"/>
      <c r="AH115" s="938"/>
      <c r="AI115" s="938"/>
      <c r="AJ115" s="939"/>
      <c r="AK115" s="940">
        <v>3634</v>
      </c>
      <c r="AL115" s="938"/>
      <c r="AM115" s="938"/>
      <c r="AN115" s="938"/>
      <c r="AO115" s="939"/>
      <c r="AP115" s="941">
        <v>0</v>
      </c>
      <c r="AQ115" s="942"/>
      <c r="AR115" s="942"/>
      <c r="AS115" s="942"/>
      <c r="AT115" s="943"/>
      <c r="AU115" s="908"/>
      <c r="AV115" s="909"/>
      <c r="AW115" s="909"/>
      <c r="AX115" s="909"/>
      <c r="AY115" s="909"/>
      <c r="AZ115" s="922" t="s">
        <v>434</v>
      </c>
      <c r="BA115" s="923"/>
      <c r="BB115" s="923"/>
      <c r="BC115" s="923"/>
      <c r="BD115" s="923"/>
      <c r="BE115" s="923"/>
      <c r="BF115" s="923"/>
      <c r="BG115" s="923"/>
      <c r="BH115" s="923"/>
      <c r="BI115" s="923"/>
      <c r="BJ115" s="923"/>
      <c r="BK115" s="923"/>
      <c r="BL115" s="923"/>
      <c r="BM115" s="923"/>
      <c r="BN115" s="923"/>
      <c r="BO115" s="923"/>
      <c r="BP115" s="924"/>
      <c r="BQ115" s="925" t="s">
        <v>122</v>
      </c>
      <c r="BR115" s="926"/>
      <c r="BS115" s="926"/>
      <c r="BT115" s="926"/>
      <c r="BU115" s="926"/>
      <c r="BV115" s="926" t="s">
        <v>122</v>
      </c>
      <c r="BW115" s="926"/>
      <c r="BX115" s="926"/>
      <c r="BY115" s="926"/>
      <c r="BZ115" s="926"/>
      <c r="CA115" s="926" t="s">
        <v>122</v>
      </c>
      <c r="CB115" s="926"/>
      <c r="CC115" s="926"/>
      <c r="CD115" s="926"/>
      <c r="CE115" s="926"/>
      <c r="CF115" s="920" t="s">
        <v>122</v>
      </c>
      <c r="CG115" s="921"/>
      <c r="CH115" s="921"/>
      <c r="CI115" s="921"/>
      <c r="CJ115" s="921"/>
      <c r="CK115" s="948"/>
      <c r="CL115" s="949"/>
      <c r="CM115" s="922" t="s">
        <v>435</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122</v>
      </c>
      <c r="DH115" s="959"/>
      <c r="DI115" s="959"/>
      <c r="DJ115" s="959"/>
      <c r="DK115" s="960"/>
      <c r="DL115" s="961" t="s">
        <v>122</v>
      </c>
      <c r="DM115" s="959"/>
      <c r="DN115" s="959"/>
      <c r="DO115" s="959"/>
      <c r="DP115" s="960"/>
      <c r="DQ115" s="961" t="s">
        <v>122</v>
      </c>
      <c r="DR115" s="959"/>
      <c r="DS115" s="959"/>
      <c r="DT115" s="959"/>
      <c r="DU115" s="960"/>
      <c r="DV115" s="962" t="s">
        <v>122</v>
      </c>
      <c r="DW115" s="963"/>
      <c r="DX115" s="963"/>
      <c r="DY115" s="963"/>
      <c r="DZ115" s="964"/>
    </row>
    <row r="116" spans="1:130" s="230" customFormat="1" ht="26.25" customHeight="1">
      <c r="A116" s="956"/>
      <c r="B116" s="957"/>
      <c r="C116" s="965" t="s">
        <v>436</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t="s">
        <v>122</v>
      </c>
      <c r="AB116" s="959"/>
      <c r="AC116" s="959"/>
      <c r="AD116" s="959"/>
      <c r="AE116" s="960"/>
      <c r="AF116" s="961">
        <v>49</v>
      </c>
      <c r="AG116" s="959"/>
      <c r="AH116" s="959"/>
      <c r="AI116" s="959"/>
      <c r="AJ116" s="960"/>
      <c r="AK116" s="961" t="s">
        <v>122</v>
      </c>
      <c r="AL116" s="959"/>
      <c r="AM116" s="959"/>
      <c r="AN116" s="959"/>
      <c r="AO116" s="960"/>
      <c r="AP116" s="962" t="s">
        <v>122</v>
      </c>
      <c r="AQ116" s="963"/>
      <c r="AR116" s="963"/>
      <c r="AS116" s="963"/>
      <c r="AT116" s="964"/>
      <c r="AU116" s="908"/>
      <c r="AV116" s="909"/>
      <c r="AW116" s="909"/>
      <c r="AX116" s="909"/>
      <c r="AY116" s="909"/>
      <c r="AZ116" s="967" t="s">
        <v>437</v>
      </c>
      <c r="BA116" s="968"/>
      <c r="BB116" s="968"/>
      <c r="BC116" s="968"/>
      <c r="BD116" s="968"/>
      <c r="BE116" s="968"/>
      <c r="BF116" s="968"/>
      <c r="BG116" s="968"/>
      <c r="BH116" s="968"/>
      <c r="BI116" s="968"/>
      <c r="BJ116" s="968"/>
      <c r="BK116" s="968"/>
      <c r="BL116" s="968"/>
      <c r="BM116" s="968"/>
      <c r="BN116" s="968"/>
      <c r="BO116" s="968"/>
      <c r="BP116" s="969"/>
      <c r="BQ116" s="925" t="s">
        <v>122</v>
      </c>
      <c r="BR116" s="926"/>
      <c r="BS116" s="926"/>
      <c r="BT116" s="926"/>
      <c r="BU116" s="926"/>
      <c r="BV116" s="926" t="s">
        <v>122</v>
      </c>
      <c r="BW116" s="926"/>
      <c r="BX116" s="926"/>
      <c r="BY116" s="926"/>
      <c r="BZ116" s="926"/>
      <c r="CA116" s="926" t="s">
        <v>122</v>
      </c>
      <c r="CB116" s="926"/>
      <c r="CC116" s="926"/>
      <c r="CD116" s="926"/>
      <c r="CE116" s="926"/>
      <c r="CF116" s="920" t="s">
        <v>122</v>
      </c>
      <c r="CG116" s="921"/>
      <c r="CH116" s="921"/>
      <c r="CI116" s="921"/>
      <c r="CJ116" s="921"/>
      <c r="CK116" s="948"/>
      <c r="CL116" s="949"/>
      <c r="CM116" s="922" t="s">
        <v>438</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122</v>
      </c>
      <c r="DH116" s="959"/>
      <c r="DI116" s="959"/>
      <c r="DJ116" s="959"/>
      <c r="DK116" s="960"/>
      <c r="DL116" s="961" t="s">
        <v>122</v>
      </c>
      <c r="DM116" s="959"/>
      <c r="DN116" s="959"/>
      <c r="DO116" s="959"/>
      <c r="DP116" s="960"/>
      <c r="DQ116" s="961" t="s">
        <v>122</v>
      </c>
      <c r="DR116" s="959"/>
      <c r="DS116" s="959"/>
      <c r="DT116" s="959"/>
      <c r="DU116" s="960"/>
      <c r="DV116" s="962" t="s">
        <v>122</v>
      </c>
      <c r="DW116" s="963"/>
      <c r="DX116" s="963"/>
      <c r="DY116" s="963"/>
      <c r="DZ116" s="964"/>
    </row>
    <row r="117" spans="1:130" s="230" customFormat="1" ht="26.25" customHeight="1">
      <c r="A117" s="912" t="s">
        <v>177</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439</v>
      </c>
      <c r="Z117" s="894"/>
      <c r="AA117" s="978">
        <v>19774766</v>
      </c>
      <c r="AB117" s="979"/>
      <c r="AC117" s="979"/>
      <c r="AD117" s="979"/>
      <c r="AE117" s="980"/>
      <c r="AF117" s="981">
        <v>19128761</v>
      </c>
      <c r="AG117" s="979"/>
      <c r="AH117" s="979"/>
      <c r="AI117" s="979"/>
      <c r="AJ117" s="980"/>
      <c r="AK117" s="981">
        <v>19567202</v>
      </c>
      <c r="AL117" s="979"/>
      <c r="AM117" s="979"/>
      <c r="AN117" s="979"/>
      <c r="AO117" s="980"/>
      <c r="AP117" s="982"/>
      <c r="AQ117" s="983"/>
      <c r="AR117" s="983"/>
      <c r="AS117" s="983"/>
      <c r="AT117" s="984"/>
      <c r="AU117" s="908"/>
      <c r="AV117" s="909"/>
      <c r="AW117" s="909"/>
      <c r="AX117" s="909"/>
      <c r="AY117" s="909"/>
      <c r="AZ117" s="974" t="s">
        <v>440</v>
      </c>
      <c r="BA117" s="975"/>
      <c r="BB117" s="975"/>
      <c r="BC117" s="975"/>
      <c r="BD117" s="975"/>
      <c r="BE117" s="975"/>
      <c r="BF117" s="975"/>
      <c r="BG117" s="975"/>
      <c r="BH117" s="975"/>
      <c r="BI117" s="975"/>
      <c r="BJ117" s="975"/>
      <c r="BK117" s="975"/>
      <c r="BL117" s="975"/>
      <c r="BM117" s="975"/>
      <c r="BN117" s="975"/>
      <c r="BO117" s="975"/>
      <c r="BP117" s="976"/>
      <c r="BQ117" s="925" t="s">
        <v>122</v>
      </c>
      <c r="BR117" s="926"/>
      <c r="BS117" s="926"/>
      <c r="BT117" s="926"/>
      <c r="BU117" s="926"/>
      <c r="BV117" s="926" t="s">
        <v>122</v>
      </c>
      <c r="BW117" s="926"/>
      <c r="BX117" s="926"/>
      <c r="BY117" s="926"/>
      <c r="BZ117" s="926"/>
      <c r="CA117" s="926" t="s">
        <v>122</v>
      </c>
      <c r="CB117" s="926"/>
      <c r="CC117" s="926"/>
      <c r="CD117" s="926"/>
      <c r="CE117" s="926"/>
      <c r="CF117" s="920" t="s">
        <v>122</v>
      </c>
      <c r="CG117" s="921"/>
      <c r="CH117" s="921"/>
      <c r="CI117" s="921"/>
      <c r="CJ117" s="921"/>
      <c r="CK117" s="948"/>
      <c r="CL117" s="949"/>
      <c r="CM117" s="922" t="s">
        <v>441</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122</v>
      </c>
      <c r="DH117" s="959"/>
      <c r="DI117" s="959"/>
      <c r="DJ117" s="959"/>
      <c r="DK117" s="960"/>
      <c r="DL117" s="961" t="s">
        <v>122</v>
      </c>
      <c r="DM117" s="959"/>
      <c r="DN117" s="959"/>
      <c r="DO117" s="959"/>
      <c r="DP117" s="960"/>
      <c r="DQ117" s="961" t="s">
        <v>122</v>
      </c>
      <c r="DR117" s="959"/>
      <c r="DS117" s="959"/>
      <c r="DT117" s="959"/>
      <c r="DU117" s="960"/>
      <c r="DV117" s="962" t="s">
        <v>122</v>
      </c>
      <c r="DW117" s="963"/>
      <c r="DX117" s="963"/>
      <c r="DY117" s="963"/>
      <c r="DZ117" s="964"/>
    </row>
    <row r="118" spans="1:130" s="230" customFormat="1" ht="26.25" customHeight="1">
      <c r="A118" s="912" t="s">
        <v>415</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412</v>
      </c>
      <c r="AB118" s="893"/>
      <c r="AC118" s="893"/>
      <c r="AD118" s="893"/>
      <c r="AE118" s="894"/>
      <c r="AF118" s="892" t="s">
        <v>413</v>
      </c>
      <c r="AG118" s="893"/>
      <c r="AH118" s="893"/>
      <c r="AI118" s="893"/>
      <c r="AJ118" s="894"/>
      <c r="AK118" s="892" t="s">
        <v>294</v>
      </c>
      <c r="AL118" s="893"/>
      <c r="AM118" s="893"/>
      <c r="AN118" s="893"/>
      <c r="AO118" s="894"/>
      <c r="AP118" s="970" t="s">
        <v>414</v>
      </c>
      <c r="AQ118" s="971"/>
      <c r="AR118" s="971"/>
      <c r="AS118" s="971"/>
      <c r="AT118" s="972"/>
      <c r="AU118" s="908"/>
      <c r="AV118" s="909"/>
      <c r="AW118" s="909"/>
      <c r="AX118" s="909"/>
      <c r="AY118" s="909"/>
      <c r="AZ118" s="973" t="s">
        <v>442</v>
      </c>
      <c r="BA118" s="965"/>
      <c r="BB118" s="965"/>
      <c r="BC118" s="965"/>
      <c r="BD118" s="965"/>
      <c r="BE118" s="965"/>
      <c r="BF118" s="965"/>
      <c r="BG118" s="965"/>
      <c r="BH118" s="965"/>
      <c r="BI118" s="965"/>
      <c r="BJ118" s="965"/>
      <c r="BK118" s="965"/>
      <c r="BL118" s="965"/>
      <c r="BM118" s="965"/>
      <c r="BN118" s="965"/>
      <c r="BO118" s="965"/>
      <c r="BP118" s="966"/>
      <c r="BQ118" s="999" t="s">
        <v>122</v>
      </c>
      <c r="BR118" s="1000"/>
      <c r="BS118" s="1000"/>
      <c r="BT118" s="1000"/>
      <c r="BU118" s="1000"/>
      <c r="BV118" s="1000" t="s">
        <v>122</v>
      </c>
      <c r="BW118" s="1000"/>
      <c r="BX118" s="1000"/>
      <c r="BY118" s="1000"/>
      <c r="BZ118" s="1000"/>
      <c r="CA118" s="1000" t="s">
        <v>122</v>
      </c>
      <c r="CB118" s="1000"/>
      <c r="CC118" s="1000"/>
      <c r="CD118" s="1000"/>
      <c r="CE118" s="1000"/>
      <c r="CF118" s="920" t="s">
        <v>122</v>
      </c>
      <c r="CG118" s="921"/>
      <c r="CH118" s="921"/>
      <c r="CI118" s="921"/>
      <c r="CJ118" s="921"/>
      <c r="CK118" s="948"/>
      <c r="CL118" s="949"/>
      <c r="CM118" s="922" t="s">
        <v>443</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122</v>
      </c>
      <c r="DH118" s="959"/>
      <c r="DI118" s="959"/>
      <c r="DJ118" s="959"/>
      <c r="DK118" s="960"/>
      <c r="DL118" s="961" t="s">
        <v>122</v>
      </c>
      <c r="DM118" s="959"/>
      <c r="DN118" s="959"/>
      <c r="DO118" s="959"/>
      <c r="DP118" s="960"/>
      <c r="DQ118" s="961" t="s">
        <v>122</v>
      </c>
      <c r="DR118" s="959"/>
      <c r="DS118" s="959"/>
      <c r="DT118" s="959"/>
      <c r="DU118" s="960"/>
      <c r="DV118" s="962" t="s">
        <v>122</v>
      </c>
      <c r="DW118" s="963"/>
      <c r="DX118" s="963"/>
      <c r="DY118" s="963"/>
      <c r="DZ118" s="964"/>
    </row>
    <row r="119" spans="1:130" s="230" customFormat="1" ht="26.25" customHeight="1">
      <c r="A119" s="1056" t="s">
        <v>418</v>
      </c>
      <c r="B119" s="947"/>
      <c r="C119" s="929" t="s">
        <v>419</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122</v>
      </c>
      <c r="AB119" s="900"/>
      <c r="AC119" s="900"/>
      <c r="AD119" s="900"/>
      <c r="AE119" s="901"/>
      <c r="AF119" s="902" t="s">
        <v>122</v>
      </c>
      <c r="AG119" s="900"/>
      <c r="AH119" s="900"/>
      <c r="AI119" s="900"/>
      <c r="AJ119" s="901"/>
      <c r="AK119" s="902" t="s">
        <v>122</v>
      </c>
      <c r="AL119" s="900"/>
      <c r="AM119" s="900"/>
      <c r="AN119" s="900"/>
      <c r="AO119" s="901"/>
      <c r="AP119" s="903" t="s">
        <v>122</v>
      </c>
      <c r="AQ119" s="904"/>
      <c r="AR119" s="904"/>
      <c r="AS119" s="904"/>
      <c r="AT119" s="905"/>
      <c r="AU119" s="910"/>
      <c r="AV119" s="911"/>
      <c r="AW119" s="911"/>
      <c r="AX119" s="911"/>
      <c r="AY119" s="911"/>
      <c r="AZ119" s="251" t="s">
        <v>177</v>
      </c>
      <c r="BA119" s="251"/>
      <c r="BB119" s="251"/>
      <c r="BC119" s="251"/>
      <c r="BD119" s="251"/>
      <c r="BE119" s="251"/>
      <c r="BF119" s="251"/>
      <c r="BG119" s="251"/>
      <c r="BH119" s="251"/>
      <c r="BI119" s="251"/>
      <c r="BJ119" s="251"/>
      <c r="BK119" s="251"/>
      <c r="BL119" s="251"/>
      <c r="BM119" s="251"/>
      <c r="BN119" s="251"/>
      <c r="BO119" s="977" t="s">
        <v>444</v>
      </c>
      <c r="BP119" s="1005"/>
      <c r="BQ119" s="999">
        <v>236853505</v>
      </c>
      <c r="BR119" s="1000"/>
      <c r="BS119" s="1000"/>
      <c r="BT119" s="1000"/>
      <c r="BU119" s="1000"/>
      <c r="BV119" s="1000">
        <v>222537280</v>
      </c>
      <c r="BW119" s="1000"/>
      <c r="BX119" s="1000"/>
      <c r="BY119" s="1000"/>
      <c r="BZ119" s="1000"/>
      <c r="CA119" s="1000">
        <v>215509789</v>
      </c>
      <c r="CB119" s="1000"/>
      <c r="CC119" s="1000"/>
      <c r="CD119" s="1000"/>
      <c r="CE119" s="1000"/>
      <c r="CF119" s="1001"/>
      <c r="CG119" s="1002"/>
      <c r="CH119" s="1002"/>
      <c r="CI119" s="1002"/>
      <c r="CJ119" s="1003"/>
      <c r="CK119" s="950"/>
      <c r="CL119" s="951"/>
      <c r="CM119" s="973" t="s">
        <v>445</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t="s">
        <v>122</v>
      </c>
      <c r="DH119" s="986"/>
      <c r="DI119" s="986"/>
      <c r="DJ119" s="986"/>
      <c r="DK119" s="987"/>
      <c r="DL119" s="985" t="s">
        <v>122</v>
      </c>
      <c r="DM119" s="986"/>
      <c r="DN119" s="986"/>
      <c r="DO119" s="986"/>
      <c r="DP119" s="987"/>
      <c r="DQ119" s="985" t="s">
        <v>122</v>
      </c>
      <c r="DR119" s="986"/>
      <c r="DS119" s="986"/>
      <c r="DT119" s="986"/>
      <c r="DU119" s="987"/>
      <c r="DV119" s="988" t="s">
        <v>122</v>
      </c>
      <c r="DW119" s="989"/>
      <c r="DX119" s="989"/>
      <c r="DY119" s="989"/>
      <c r="DZ119" s="990"/>
    </row>
    <row r="120" spans="1:130" s="230" customFormat="1" ht="26.25" customHeight="1">
      <c r="A120" s="1057"/>
      <c r="B120" s="949"/>
      <c r="C120" s="922" t="s">
        <v>422</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v>3626</v>
      </c>
      <c r="AB120" s="959"/>
      <c r="AC120" s="959"/>
      <c r="AD120" s="959"/>
      <c r="AE120" s="960"/>
      <c r="AF120" s="961">
        <v>3630</v>
      </c>
      <c r="AG120" s="959"/>
      <c r="AH120" s="959"/>
      <c r="AI120" s="959"/>
      <c r="AJ120" s="960"/>
      <c r="AK120" s="961">
        <v>3634</v>
      </c>
      <c r="AL120" s="959"/>
      <c r="AM120" s="959"/>
      <c r="AN120" s="959"/>
      <c r="AO120" s="960"/>
      <c r="AP120" s="962">
        <v>0</v>
      </c>
      <c r="AQ120" s="963"/>
      <c r="AR120" s="963"/>
      <c r="AS120" s="963"/>
      <c r="AT120" s="964"/>
      <c r="AU120" s="991" t="s">
        <v>446</v>
      </c>
      <c r="AV120" s="992"/>
      <c r="AW120" s="992"/>
      <c r="AX120" s="992"/>
      <c r="AY120" s="993"/>
      <c r="AZ120" s="929" t="s">
        <v>447</v>
      </c>
      <c r="BA120" s="897"/>
      <c r="BB120" s="897"/>
      <c r="BC120" s="897"/>
      <c r="BD120" s="897"/>
      <c r="BE120" s="897"/>
      <c r="BF120" s="897"/>
      <c r="BG120" s="897"/>
      <c r="BH120" s="897"/>
      <c r="BI120" s="897"/>
      <c r="BJ120" s="897"/>
      <c r="BK120" s="897"/>
      <c r="BL120" s="897"/>
      <c r="BM120" s="897"/>
      <c r="BN120" s="897"/>
      <c r="BO120" s="897"/>
      <c r="BP120" s="898"/>
      <c r="BQ120" s="930">
        <v>11117872</v>
      </c>
      <c r="BR120" s="931"/>
      <c r="BS120" s="931"/>
      <c r="BT120" s="931"/>
      <c r="BU120" s="931"/>
      <c r="BV120" s="931">
        <v>10396082</v>
      </c>
      <c r="BW120" s="931"/>
      <c r="BX120" s="931"/>
      <c r="BY120" s="931"/>
      <c r="BZ120" s="931"/>
      <c r="CA120" s="931">
        <v>12995164</v>
      </c>
      <c r="CB120" s="931"/>
      <c r="CC120" s="931"/>
      <c r="CD120" s="931"/>
      <c r="CE120" s="931"/>
      <c r="CF120" s="944">
        <v>17.8</v>
      </c>
      <c r="CG120" s="945"/>
      <c r="CH120" s="945"/>
      <c r="CI120" s="945"/>
      <c r="CJ120" s="945"/>
      <c r="CK120" s="1006" t="s">
        <v>448</v>
      </c>
      <c r="CL120" s="1007"/>
      <c r="CM120" s="1007"/>
      <c r="CN120" s="1007"/>
      <c r="CO120" s="1008"/>
      <c r="CP120" s="1014" t="s">
        <v>396</v>
      </c>
      <c r="CQ120" s="1015"/>
      <c r="CR120" s="1015"/>
      <c r="CS120" s="1015"/>
      <c r="CT120" s="1015"/>
      <c r="CU120" s="1015"/>
      <c r="CV120" s="1015"/>
      <c r="CW120" s="1015"/>
      <c r="CX120" s="1015"/>
      <c r="CY120" s="1015"/>
      <c r="CZ120" s="1015"/>
      <c r="DA120" s="1015"/>
      <c r="DB120" s="1015"/>
      <c r="DC120" s="1015"/>
      <c r="DD120" s="1015"/>
      <c r="DE120" s="1015"/>
      <c r="DF120" s="1016"/>
      <c r="DG120" s="930">
        <v>13601612</v>
      </c>
      <c r="DH120" s="931"/>
      <c r="DI120" s="931"/>
      <c r="DJ120" s="931"/>
      <c r="DK120" s="931"/>
      <c r="DL120" s="931">
        <v>11260122</v>
      </c>
      <c r="DM120" s="931"/>
      <c r="DN120" s="931"/>
      <c r="DO120" s="931"/>
      <c r="DP120" s="931"/>
      <c r="DQ120" s="931">
        <v>10084696</v>
      </c>
      <c r="DR120" s="931"/>
      <c r="DS120" s="931"/>
      <c r="DT120" s="931"/>
      <c r="DU120" s="931"/>
      <c r="DV120" s="932">
        <v>13.8</v>
      </c>
      <c r="DW120" s="932"/>
      <c r="DX120" s="932"/>
      <c r="DY120" s="932"/>
      <c r="DZ120" s="933"/>
    </row>
    <row r="121" spans="1:130" s="230" customFormat="1" ht="26.25" customHeight="1">
      <c r="A121" s="1057"/>
      <c r="B121" s="949"/>
      <c r="C121" s="974" t="s">
        <v>449</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122</v>
      </c>
      <c r="AB121" s="959"/>
      <c r="AC121" s="959"/>
      <c r="AD121" s="959"/>
      <c r="AE121" s="960"/>
      <c r="AF121" s="961" t="s">
        <v>122</v>
      </c>
      <c r="AG121" s="959"/>
      <c r="AH121" s="959"/>
      <c r="AI121" s="959"/>
      <c r="AJ121" s="960"/>
      <c r="AK121" s="961" t="s">
        <v>122</v>
      </c>
      <c r="AL121" s="959"/>
      <c r="AM121" s="959"/>
      <c r="AN121" s="959"/>
      <c r="AO121" s="960"/>
      <c r="AP121" s="962" t="s">
        <v>122</v>
      </c>
      <c r="AQ121" s="963"/>
      <c r="AR121" s="963"/>
      <c r="AS121" s="963"/>
      <c r="AT121" s="964"/>
      <c r="AU121" s="994"/>
      <c r="AV121" s="995"/>
      <c r="AW121" s="995"/>
      <c r="AX121" s="995"/>
      <c r="AY121" s="996"/>
      <c r="AZ121" s="922" t="s">
        <v>450</v>
      </c>
      <c r="BA121" s="923"/>
      <c r="BB121" s="923"/>
      <c r="BC121" s="923"/>
      <c r="BD121" s="923"/>
      <c r="BE121" s="923"/>
      <c r="BF121" s="923"/>
      <c r="BG121" s="923"/>
      <c r="BH121" s="923"/>
      <c r="BI121" s="923"/>
      <c r="BJ121" s="923"/>
      <c r="BK121" s="923"/>
      <c r="BL121" s="923"/>
      <c r="BM121" s="923"/>
      <c r="BN121" s="923"/>
      <c r="BO121" s="923"/>
      <c r="BP121" s="924"/>
      <c r="BQ121" s="925">
        <v>28471649</v>
      </c>
      <c r="BR121" s="926"/>
      <c r="BS121" s="926"/>
      <c r="BT121" s="926"/>
      <c r="BU121" s="926"/>
      <c r="BV121" s="926">
        <v>28183454</v>
      </c>
      <c r="BW121" s="926"/>
      <c r="BX121" s="926"/>
      <c r="BY121" s="926"/>
      <c r="BZ121" s="926"/>
      <c r="CA121" s="926">
        <v>27946654</v>
      </c>
      <c r="CB121" s="926"/>
      <c r="CC121" s="926"/>
      <c r="CD121" s="926"/>
      <c r="CE121" s="926"/>
      <c r="CF121" s="920">
        <v>38.299999999999997</v>
      </c>
      <c r="CG121" s="921"/>
      <c r="CH121" s="921"/>
      <c r="CI121" s="921"/>
      <c r="CJ121" s="921"/>
      <c r="CK121" s="1009"/>
      <c r="CL121" s="1010"/>
      <c r="CM121" s="1010"/>
      <c r="CN121" s="1010"/>
      <c r="CO121" s="1011"/>
      <c r="CP121" s="1019" t="s">
        <v>397</v>
      </c>
      <c r="CQ121" s="1020"/>
      <c r="CR121" s="1020"/>
      <c r="CS121" s="1020"/>
      <c r="CT121" s="1020"/>
      <c r="CU121" s="1020"/>
      <c r="CV121" s="1020"/>
      <c r="CW121" s="1020"/>
      <c r="CX121" s="1020"/>
      <c r="CY121" s="1020"/>
      <c r="CZ121" s="1020"/>
      <c r="DA121" s="1020"/>
      <c r="DB121" s="1020"/>
      <c r="DC121" s="1020"/>
      <c r="DD121" s="1020"/>
      <c r="DE121" s="1020"/>
      <c r="DF121" s="1021"/>
      <c r="DG121" s="925">
        <v>3797287</v>
      </c>
      <c r="DH121" s="926"/>
      <c r="DI121" s="926"/>
      <c r="DJ121" s="926"/>
      <c r="DK121" s="926"/>
      <c r="DL121" s="926">
        <v>3614489</v>
      </c>
      <c r="DM121" s="926"/>
      <c r="DN121" s="926"/>
      <c r="DO121" s="926"/>
      <c r="DP121" s="926"/>
      <c r="DQ121" s="926">
        <v>3433336</v>
      </c>
      <c r="DR121" s="926"/>
      <c r="DS121" s="926"/>
      <c r="DT121" s="926"/>
      <c r="DU121" s="926"/>
      <c r="DV121" s="927">
        <v>4.7</v>
      </c>
      <c r="DW121" s="927"/>
      <c r="DX121" s="927"/>
      <c r="DY121" s="927"/>
      <c r="DZ121" s="928"/>
    </row>
    <row r="122" spans="1:130" s="230" customFormat="1" ht="26.25" customHeight="1">
      <c r="A122" s="1057"/>
      <c r="B122" s="949"/>
      <c r="C122" s="922" t="s">
        <v>432</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122</v>
      </c>
      <c r="AB122" s="959"/>
      <c r="AC122" s="959"/>
      <c r="AD122" s="959"/>
      <c r="AE122" s="960"/>
      <c r="AF122" s="961" t="s">
        <v>122</v>
      </c>
      <c r="AG122" s="959"/>
      <c r="AH122" s="959"/>
      <c r="AI122" s="959"/>
      <c r="AJ122" s="960"/>
      <c r="AK122" s="961" t="s">
        <v>122</v>
      </c>
      <c r="AL122" s="959"/>
      <c r="AM122" s="959"/>
      <c r="AN122" s="959"/>
      <c r="AO122" s="960"/>
      <c r="AP122" s="962" t="s">
        <v>122</v>
      </c>
      <c r="AQ122" s="963"/>
      <c r="AR122" s="963"/>
      <c r="AS122" s="963"/>
      <c r="AT122" s="964"/>
      <c r="AU122" s="994"/>
      <c r="AV122" s="995"/>
      <c r="AW122" s="995"/>
      <c r="AX122" s="995"/>
      <c r="AY122" s="996"/>
      <c r="AZ122" s="973" t="s">
        <v>451</v>
      </c>
      <c r="BA122" s="965"/>
      <c r="BB122" s="965"/>
      <c r="BC122" s="965"/>
      <c r="BD122" s="965"/>
      <c r="BE122" s="965"/>
      <c r="BF122" s="965"/>
      <c r="BG122" s="965"/>
      <c r="BH122" s="965"/>
      <c r="BI122" s="965"/>
      <c r="BJ122" s="965"/>
      <c r="BK122" s="965"/>
      <c r="BL122" s="965"/>
      <c r="BM122" s="965"/>
      <c r="BN122" s="965"/>
      <c r="BO122" s="965"/>
      <c r="BP122" s="966"/>
      <c r="BQ122" s="999">
        <v>121577186</v>
      </c>
      <c r="BR122" s="1000"/>
      <c r="BS122" s="1000"/>
      <c r="BT122" s="1000"/>
      <c r="BU122" s="1000"/>
      <c r="BV122" s="1000">
        <v>119199274</v>
      </c>
      <c r="BW122" s="1000"/>
      <c r="BX122" s="1000"/>
      <c r="BY122" s="1000"/>
      <c r="BZ122" s="1000"/>
      <c r="CA122" s="1000">
        <v>114922719</v>
      </c>
      <c r="CB122" s="1000"/>
      <c r="CC122" s="1000"/>
      <c r="CD122" s="1000"/>
      <c r="CE122" s="1000"/>
      <c r="CF122" s="1017">
        <v>157.5</v>
      </c>
      <c r="CG122" s="1018"/>
      <c r="CH122" s="1018"/>
      <c r="CI122" s="1018"/>
      <c r="CJ122" s="1018"/>
      <c r="CK122" s="1009"/>
      <c r="CL122" s="1010"/>
      <c r="CM122" s="1010"/>
      <c r="CN122" s="1010"/>
      <c r="CO122" s="1011"/>
      <c r="CP122" s="1019" t="s">
        <v>394</v>
      </c>
      <c r="CQ122" s="1020"/>
      <c r="CR122" s="1020"/>
      <c r="CS122" s="1020"/>
      <c r="CT122" s="1020"/>
      <c r="CU122" s="1020"/>
      <c r="CV122" s="1020"/>
      <c r="CW122" s="1020"/>
      <c r="CX122" s="1020"/>
      <c r="CY122" s="1020"/>
      <c r="CZ122" s="1020"/>
      <c r="DA122" s="1020"/>
      <c r="DB122" s="1020"/>
      <c r="DC122" s="1020"/>
      <c r="DD122" s="1020"/>
      <c r="DE122" s="1020"/>
      <c r="DF122" s="1021"/>
      <c r="DG122" s="925">
        <v>2329515</v>
      </c>
      <c r="DH122" s="926"/>
      <c r="DI122" s="926"/>
      <c r="DJ122" s="926"/>
      <c r="DK122" s="926"/>
      <c r="DL122" s="926">
        <v>1863534</v>
      </c>
      <c r="DM122" s="926"/>
      <c r="DN122" s="926"/>
      <c r="DO122" s="926"/>
      <c r="DP122" s="926"/>
      <c r="DQ122" s="926">
        <v>1411651</v>
      </c>
      <c r="DR122" s="926"/>
      <c r="DS122" s="926"/>
      <c r="DT122" s="926"/>
      <c r="DU122" s="926"/>
      <c r="DV122" s="927">
        <v>1.9</v>
      </c>
      <c r="DW122" s="927"/>
      <c r="DX122" s="927"/>
      <c r="DY122" s="927"/>
      <c r="DZ122" s="928"/>
    </row>
    <row r="123" spans="1:130" s="230" customFormat="1" ht="26.25" customHeight="1">
      <c r="A123" s="1057"/>
      <c r="B123" s="949"/>
      <c r="C123" s="922" t="s">
        <v>438</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122</v>
      </c>
      <c r="AB123" s="959"/>
      <c r="AC123" s="959"/>
      <c r="AD123" s="959"/>
      <c r="AE123" s="960"/>
      <c r="AF123" s="961" t="s">
        <v>122</v>
      </c>
      <c r="AG123" s="959"/>
      <c r="AH123" s="959"/>
      <c r="AI123" s="959"/>
      <c r="AJ123" s="960"/>
      <c r="AK123" s="961" t="s">
        <v>122</v>
      </c>
      <c r="AL123" s="959"/>
      <c r="AM123" s="959"/>
      <c r="AN123" s="959"/>
      <c r="AO123" s="960"/>
      <c r="AP123" s="962" t="s">
        <v>122</v>
      </c>
      <c r="AQ123" s="963"/>
      <c r="AR123" s="963"/>
      <c r="AS123" s="963"/>
      <c r="AT123" s="964"/>
      <c r="AU123" s="997"/>
      <c r="AV123" s="998"/>
      <c r="AW123" s="998"/>
      <c r="AX123" s="998"/>
      <c r="AY123" s="998"/>
      <c r="AZ123" s="251" t="s">
        <v>177</v>
      </c>
      <c r="BA123" s="251"/>
      <c r="BB123" s="251"/>
      <c r="BC123" s="251"/>
      <c r="BD123" s="251"/>
      <c r="BE123" s="251"/>
      <c r="BF123" s="251"/>
      <c r="BG123" s="251"/>
      <c r="BH123" s="251"/>
      <c r="BI123" s="251"/>
      <c r="BJ123" s="251"/>
      <c r="BK123" s="251"/>
      <c r="BL123" s="251"/>
      <c r="BM123" s="251"/>
      <c r="BN123" s="251"/>
      <c r="BO123" s="977" t="s">
        <v>452</v>
      </c>
      <c r="BP123" s="1005"/>
      <c r="BQ123" s="1063">
        <v>161166707</v>
      </c>
      <c r="BR123" s="1064"/>
      <c r="BS123" s="1064"/>
      <c r="BT123" s="1064"/>
      <c r="BU123" s="1064"/>
      <c r="BV123" s="1064">
        <v>157778810</v>
      </c>
      <c r="BW123" s="1064"/>
      <c r="BX123" s="1064"/>
      <c r="BY123" s="1064"/>
      <c r="BZ123" s="1064"/>
      <c r="CA123" s="1064">
        <v>155864537</v>
      </c>
      <c r="CB123" s="1064"/>
      <c r="CC123" s="1064"/>
      <c r="CD123" s="1064"/>
      <c r="CE123" s="1064"/>
      <c r="CF123" s="1001"/>
      <c r="CG123" s="1002"/>
      <c r="CH123" s="1002"/>
      <c r="CI123" s="1002"/>
      <c r="CJ123" s="1003"/>
      <c r="CK123" s="1009"/>
      <c r="CL123" s="1010"/>
      <c r="CM123" s="1010"/>
      <c r="CN123" s="1010"/>
      <c r="CO123" s="1011"/>
      <c r="CP123" s="1019" t="s">
        <v>392</v>
      </c>
      <c r="CQ123" s="1020"/>
      <c r="CR123" s="1020"/>
      <c r="CS123" s="1020"/>
      <c r="CT123" s="1020"/>
      <c r="CU123" s="1020"/>
      <c r="CV123" s="1020"/>
      <c r="CW123" s="1020"/>
      <c r="CX123" s="1020"/>
      <c r="CY123" s="1020"/>
      <c r="CZ123" s="1020"/>
      <c r="DA123" s="1020"/>
      <c r="DB123" s="1020"/>
      <c r="DC123" s="1020"/>
      <c r="DD123" s="1020"/>
      <c r="DE123" s="1020"/>
      <c r="DF123" s="1021"/>
      <c r="DG123" s="958" t="s">
        <v>122</v>
      </c>
      <c r="DH123" s="959"/>
      <c r="DI123" s="959"/>
      <c r="DJ123" s="959"/>
      <c r="DK123" s="960"/>
      <c r="DL123" s="961" t="s">
        <v>122</v>
      </c>
      <c r="DM123" s="959"/>
      <c r="DN123" s="959"/>
      <c r="DO123" s="959"/>
      <c r="DP123" s="960"/>
      <c r="DQ123" s="961" t="s">
        <v>122</v>
      </c>
      <c r="DR123" s="959"/>
      <c r="DS123" s="959"/>
      <c r="DT123" s="959"/>
      <c r="DU123" s="960"/>
      <c r="DV123" s="962" t="s">
        <v>122</v>
      </c>
      <c r="DW123" s="963"/>
      <c r="DX123" s="963"/>
      <c r="DY123" s="963"/>
      <c r="DZ123" s="964"/>
    </row>
    <row r="124" spans="1:130" s="230" customFormat="1" ht="26.25" customHeight="1" thickBot="1">
      <c r="A124" s="1057"/>
      <c r="B124" s="949"/>
      <c r="C124" s="922" t="s">
        <v>441</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122</v>
      </c>
      <c r="AB124" s="959"/>
      <c r="AC124" s="959"/>
      <c r="AD124" s="959"/>
      <c r="AE124" s="960"/>
      <c r="AF124" s="961" t="s">
        <v>122</v>
      </c>
      <c r="AG124" s="959"/>
      <c r="AH124" s="959"/>
      <c r="AI124" s="959"/>
      <c r="AJ124" s="960"/>
      <c r="AK124" s="961" t="s">
        <v>122</v>
      </c>
      <c r="AL124" s="959"/>
      <c r="AM124" s="959"/>
      <c r="AN124" s="959"/>
      <c r="AO124" s="960"/>
      <c r="AP124" s="962" t="s">
        <v>122</v>
      </c>
      <c r="AQ124" s="963"/>
      <c r="AR124" s="963"/>
      <c r="AS124" s="963"/>
      <c r="AT124" s="964"/>
      <c r="AU124" s="1059" t="s">
        <v>453</v>
      </c>
      <c r="AV124" s="1060"/>
      <c r="AW124" s="1060"/>
      <c r="AX124" s="1060"/>
      <c r="AY124" s="1060"/>
      <c r="AZ124" s="1060"/>
      <c r="BA124" s="1060"/>
      <c r="BB124" s="1060"/>
      <c r="BC124" s="1060"/>
      <c r="BD124" s="1060"/>
      <c r="BE124" s="1060"/>
      <c r="BF124" s="1060"/>
      <c r="BG124" s="1060"/>
      <c r="BH124" s="1060"/>
      <c r="BI124" s="1060"/>
      <c r="BJ124" s="1060"/>
      <c r="BK124" s="1060"/>
      <c r="BL124" s="1060"/>
      <c r="BM124" s="1060"/>
      <c r="BN124" s="1060"/>
      <c r="BO124" s="1060"/>
      <c r="BP124" s="1061"/>
      <c r="BQ124" s="1062">
        <v>103.7</v>
      </c>
      <c r="BR124" s="1027"/>
      <c r="BS124" s="1027"/>
      <c r="BT124" s="1027"/>
      <c r="BU124" s="1027"/>
      <c r="BV124" s="1027">
        <v>90</v>
      </c>
      <c r="BW124" s="1027"/>
      <c r="BX124" s="1027"/>
      <c r="BY124" s="1027"/>
      <c r="BZ124" s="1027"/>
      <c r="CA124" s="1027">
        <v>81.7</v>
      </c>
      <c r="CB124" s="1027"/>
      <c r="CC124" s="1027"/>
      <c r="CD124" s="1027"/>
      <c r="CE124" s="1027"/>
      <c r="CF124" s="1028"/>
      <c r="CG124" s="1029"/>
      <c r="CH124" s="1029"/>
      <c r="CI124" s="1029"/>
      <c r="CJ124" s="1030"/>
      <c r="CK124" s="1012"/>
      <c r="CL124" s="1012"/>
      <c r="CM124" s="1012"/>
      <c r="CN124" s="1012"/>
      <c r="CO124" s="1013"/>
      <c r="CP124" s="1019" t="s">
        <v>454</v>
      </c>
      <c r="CQ124" s="1020"/>
      <c r="CR124" s="1020"/>
      <c r="CS124" s="1020"/>
      <c r="CT124" s="1020"/>
      <c r="CU124" s="1020"/>
      <c r="CV124" s="1020"/>
      <c r="CW124" s="1020"/>
      <c r="CX124" s="1020"/>
      <c r="CY124" s="1020"/>
      <c r="CZ124" s="1020"/>
      <c r="DA124" s="1020"/>
      <c r="DB124" s="1020"/>
      <c r="DC124" s="1020"/>
      <c r="DD124" s="1020"/>
      <c r="DE124" s="1020"/>
      <c r="DF124" s="1021"/>
      <c r="DG124" s="1004" t="s">
        <v>122</v>
      </c>
      <c r="DH124" s="986"/>
      <c r="DI124" s="986"/>
      <c r="DJ124" s="986"/>
      <c r="DK124" s="987"/>
      <c r="DL124" s="985" t="s">
        <v>122</v>
      </c>
      <c r="DM124" s="986"/>
      <c r="DN124" s="986"/>
      <c r="DO124" s="986"/>
      <c r="DP124" s="987"/>
      <c r="DQ124" s="985" t="s">
        <v>122</v>
      </c>
      <c r="DR124" s="986"/>
      <c r="DS124" s="986"/>
      <c r="DT124" s="986"/>
      <c r="DU124" s="987"/>
      <c r="DV124" s="988" t="s">
        <v>122</v>
      </c>
      <c r="DW124" s="989"/>
      <c r="DX124" s="989"/>
      <c r="DY124" s="989"/>
      <c r="DZ124" s="990"/>
    </row>
    <row r="125" spans="1:130" s="230" customFormat="1" ht="26.25" customHeight="1">
      <c r="A125" s="1057"/>
      <c r="B125" s="949"/>
      <c r="C125" s="922" t="s">
        <v>443</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122</v>
      </c>
      <c r="AB125" s="959"/>
      <c r="AC125" s="959"/>
      <c r="AD125" s="959"/>
      <c r="AE125" s="960"/>
      <c r="AF125" s="961" t="s">
        <v>122</v>
      </c>
      <c r="AG125" s="959"/>
      <c r="AH125" s="959"/>
      <c r="AI125" s="959"/>
      <c r="AJ125" s="960"/>
      <c r="AK125" s="961" t="s">
        <v>122</v>
      </c>
      <c r="AL125" s="959"/>
      <c r="AM125" s="959"/>
      <c r="AN125" s="959"/>
      <c r="AO125" s="960"/>
      <c r="AP125" s="962" t="s">
        <v>122</v>
      </c>
      <c r="AQ125" s="963"/>
      <c r="AR125" s="963"/>
      <c r="AS125" s="963"/>
      <c r="AT125" s="964"/>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22" t="s">
        <v>455</v>
      </c>
      <c r="CL125" s="1007"/>
      <c r="CM125" s="1007"/>
      <c r="CN125" s="1007"/>
      <c r="CO125" s="1008"/>
      <c r="CP125" s="929" t="s">
        <v>456</v>
      </c>
      <c r="CQ125" s="897"/>
      <c r="CR125" s="897"/>
      <c r="CS125" s="897"/>
      <c r="CT125" s="897"/>
      <c r="CU125" s="897"/>
      <c r="CV125" s="897"/>
      <c r="CW125" s="897"/>
      <c r="CX125" s="897"/>
      <c r="CY125" s="897"/>
      <c r="CZ125" s="897"/>
      <c r="DA125" s="897"/>
      <c r="DB125" s="897"/>
      <c r="DC125" s="897"/>
      <c r="DD125" s="897"/>
      <c r="DE125" s="897"/>
      <c r="DF125" s="898"/>
      <c r="DG125" s="930" t="s">
        <v>122</v>
      </c>
      <c r="DH125" s="931"/>
      <c r="DI125" s="931"/>
      <c r="DJ125" s="931"/>
      <c r="DK125" s="931"/>
      <c r="DL125" s="931" t="s">
        <v>122</v>
      </c>
      <c r="DM125" s="931"/>
      <c r="DN125" s="931"/>
      <c r="DO125" s="931"/>
      <c r="DP125" s="931"/>
      <c r="DQ125" s="931" t="s">
        <v>122</v>
      </c>
      <c r="DR125" s="931"/>
      <c r="DS125" s="931"/>
      <c r="DT125" s="931"/>
      <c r="DU125" s="931"/>
      <c r="DV125" s="932" t="s">
        <v>122</v>
      </c>
      <c r="DW125" s="932"/>
      <c r="DX125" s="932"/>
      <c r="DY125" s="932"/>
      <c r="DZ125" s="933"/>
    </row>
    <row r="126" spans="1:130" s="230" customFormat="1" ht="26.25" customHeight="1" thickBot="1">
      <c r="A126" s="1057"/>
      <c r="B126" s="949"/>
      <c r="C126" s="922" t="s">
        <v>445</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t="s">
        <v>122</v>
      </c>
      <c r="AB126" s="959"/>
      <c r="AC126" s="959"/>
      <c r="AD126" s="959"/>
      <c r="AE126" s="960"/>
      <c r="AF126" s="961" t="s">
        <v>122</v>
      </c>
      <c r="AG126" s="959"/>
      <c r="AH126" s="959"/>
      <c r="AI126" s="959"/>
      <c r="AJ126" s="960"/>
      <c r="AK126" s="961" t="s">
        <v>122</v>
      </c>
      <c r="AL126" s="959"/>
      <c r="AM126" s="959"/>
      <c r="AN126" s="959"/>
      <c r="AO126" s="960"/>
      <c r="AP126" s="962" t="s">
        <v>122</v>
      </c>
      <c r="AQ126" s="963"/>
      <c r="AR126" s="963"/>
      <c r="AS126" s="963"/>
      <c r="AT126" s="964"/>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23"/>
      <c r="CL126" s="1010"/>
      <c r="CM126" s="1010"/>
      <c r="CN126" s="1010"/>
      <c r="CO126" s="1011"/>
      <c r="CP126" s="922" t="s">
        <v>457</v>
      </c>
      <c r="CQ126" s="923"/>
      <c r="CR126" s="923"/>
      <c r="CS126" s="923"/>
      <c r="CT126" s="923"/>
      <c r="CU126" s="923"/>
      <c r="CV126" s="923"/>
      <c r="CW126" s="923"/>
      <c r="CX126" s="923"/>
      <c r="CY126" s="923"/>
      <c r="CZ126" s="923"/>
      <c r="DA126" s="923"/>
      <c r="DB126" s="923"/>
      <c r="DC126" s="923"/>
      <c r="DD126" s="923"/>
      <c r="DE126" s="923"/>
      <c r="DF126" s="924"/>
      <c r="DG126" s="925" t="s">
        <v>122</v>
      </c>
      <c r="DH126" s="926"/>
      <c r="DI126" s="926"/>
      <c r="DJ126" s="926"/>
      <c r="DK126" s="926"/>
      <c r="DL126" s="926" t="s">
        <v>122</v>
      </c>
      <c r="DM126" s="926"/>
      <c r="DN126" s="926"/>
      <c r="DO126" s="926"/>
      <c r="DP126" s="926"/>
      <c r="DQ126" s="926" t="s">
        <v>122</v>
      </c>
      <c r="DR126" s="926"/>
      <c r="DS126" s="926"/>
      <c r="DT126" s="926"/>
      <c r="DU126" s="926"/>
      <c r="DV126" s="927" t="s">
        <v>122</v>
      </c>
      <c r="DW126" s="927"/>
      <c r="DX126" s="927"/>
      <c r="DY126" s="927"/>
      <c r="DZ126" s="928"/>
    </row>
    <row r="127" spans="1:130" s="230" customFormat="1" ht="26.25" customHeight="1">
      <c r="A127" s="1058"/>
      <c r="B127" s="951"/>
      <c r="C127" s="973" t="s">
        <v>458</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t="s">
        <v>122</v>
      </c>
      <c r="AB127" s="959"/>
      <c r="AC127" s="959"/>
      <c r="AD127" s="959"/>
      <c r="AE127" s="960"/>
      <c r="AF127" s="961" t="s">
        <v>122</v>
      </c>
      <c r="AG127" s="959"/>
      <c r="AH127" s="959"/>
      <c r="AI127" s="959"/>
      <c r="AJ127" s="960"/>
      <c r="AK127" s="961" t="s">
        <v>122</v>
      </c>
      <c r="AL127" s="959"/>
      <c r="AM127" s="959"/>
      <c r="AN127" s="959"/>
      <c r="AO127" s="960"/>
      <c r="AP127" s="962" t="s">
        <v>122</v>
      </c>
      <c r="AQ127" s="963"/>
      <c r="AR127" s="963"/>
      <c r="AS127" s="963"/>
      <c r="AT127" s="964"/>
      <c r="AU127" s="232"/>
      <c r="AV127" s="232"/>
      <c r="AW127" s="232"/>
      <c r="AX127" s="1031" t="s">
        <v>459</v>
      </c>
      <c r="AY127" s="1032"/>
      <c r="AZ127" s="1032"/>
      <c r="BA127" s="1032"/>
      <c r="BB127" s="1032"/>
      <c r="BC127" s="1032"/>
      <c r="BD127" s="1032"/>
      <c r="BE127" s="1033"/>
      <c r="BF127" s="1034" t="s">
        <v>460</v>
      </c>
      <c r="BG127" s="1032"/>
      <c r="BH127" s="1032"/>
      <c r="BI127" s="1032"/>
      <c r="BJ127" s="1032"/>
      <c r="BK127" s="1032"/>
      <c r="BL127" s="1033"/>
      <c r="BM127" s="1034" t="s">
        <v>461</v>
      </c>
      <c r="BN127" s="1032"/>
      <c r="BO127" s="1032"/>
      <c r="BP127" s="1032"/>
      <c r="BQ127" s="1032"/>
      <c r="BR127" s="1032"/>
      <c r="BS127" s="1033"/>
      <c r="BT127" s="1034" t="s">
        <v>462</v>
      </c>
      <c r="BU127" s="1032"/>
      <c r="BV127" s="1032"/>
      <c r="BW127" s="1032"/>
      <c r="BX127" s="1032"/>
      <c r="BY127" s="1032"/>
      <c r="BZ127" s="1055"/>
      <c r="CA127" s="232"/>
      <c r="CB127" s="232"/>
      <c r="CC127" s="232"/>
      <c r="CD127" s="255"/>
      <c r="CE127" s="255"/>
      <c r="CF127" s="255"/>
      <c r="CG127" s="232"/>
      <c r="CH127" s="232"/>
      <c r="CI127" s="232"/>
      <c r="CJ127" s="254"/>
      <c r="CK127" s="1023"/>
      <c r="CL127" s="1010"/>
      <c r="CM127" s="1010"/>
      <c r="CN127" s="1010"/>
      <c r="CO127" s="1011"/>
      <c r="CP127" s="922" t="s">
        <v>463</v>
      </c>
      <c r="CQ127" s="923"/>
      <c r="CR127" s="923"/>
      <c r="CS127" s="923"/>
      <c r="CT127" s="923"/>
      <c r="CU127" s="923"/>
      <c r="CV127" s="923"/>
      <c r="CW127" s="923"/>
      <c r="CX127" s="923"/>
      <c r="CY127" s="923"/>
      <c r="CZ127" s="923"/>
      <c r="DA127" s="923"/>
      <c r="DB127" s="923"/>
      <c r="DC127" s="923"/>
      <c r="DD127" s="923"/>
      <c r="DE127" s="923"/>
      <c r="DF127" s="924"/>
      <c r="DG127" s="925" t="s">
        <v>122</v>
      </c>
      <c r="DH127" s="926"/>
      <c r="DI127" s="926"/>
      <c r="DJ127" s="926"/>
      <c r="DK127" s="926"/>
      <c r="DL127" s="926" t="s">
        <v>122</v>
      </c>
      <c r="DM127" s="926"/>
      <c r="DN127" s="926"/>
      <c r="DO127" s="926"/>
      <c r="DP127" s="926"/>
      <c r="DQ127" s="926" t="s">
        <v>122</v>
      </c>
      <c r="DR127" s="926"/>
      <c r="DS127" s="926"/>
      <c r="DT127" s="926"/>
      <c r="DU127" s="926"/>
      <c r="DV127" s="927" t="s">
        <v>122</v>
      </c>
      <c r="DW127" s="927"/>
      <c r="DX127" s="927"/>
      <c r="DY127" s="927"/>
      <c r="DZ127" s="928"/>
    </row>
    <row r="128" spans="1:130" s="230" customFormat="1" ht="26.25" customHeight="1" thickBot="1">
      <c r="A128" s="1041" t="s">
        <v>464</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465</v>
      </c>
      <c r="X128" s="1043"/>
      <c r="Y128" s="1043"/>
      <c r="Z128" s="1044"/>
      <c r="AA128" s="1045">
        <v>3252242</v>
      </c>
      <c r="AB128" s="1046"/>
      <c r="AC128" s="1046"/>
      <c r="AD128" s="1046"/>
      <c r="AE128" s="1047"/>
      <c r="AF128" s="1048">
        <v>3093514</v>
      </c>
      <c r="AG128" s="1046"/>
      <c r="AH128" s="1046"/>
      <c r="AI128" s="1046"/>
      <c r="AJ128" s="1047"/>
      <c r="AK128" s="1048">
        <v>2916028</v>
      </c>
      <c r="AL128" s="1046"/>
      <c r="AM128" s="1046"/>
      <c r="AN128" s="1046"/>
      <c r="AO128" s="1047"/>
      <c r="AP128" s="1049"/>
      <c r="AQ128" s="1050"/>
      <c r="AR128" s="1050"/>
      <c r="AS128" s="1050"/>
      <c r="AT128" s="1051"/>
      <c r="AU128" s="232"/>
      <c r="AV128" s="232"/>
      <c r="AW128" s="232"/>
      <c r="AX128" s="896" t="s">
        <v>466</v>
      </c>
      <c r="AY128" s="897"/>
      <c r="AZ128" s="897"/>
      <c r="BA128" s="897"/>
      <c r="BB128" s="897"/>
      <c r="BC128" s="897"/>
      <c r="BD128" s="897"/>
      <c r="BE128" s="898"/>
      <c r="BF128" s="1052" t="s">
        <v>122</v>
      </c>
      <c r="BG128" s="1053"/>
      <c r="BH128" s="1053"/>
      <c r="BI128" s="1053"/>
      <c r="BJ128" s="1053"/>
      <c r="BK128" s="1053"/>
      <c r="BL128" s="1054"/>
      <c r="BM128" s="1052">
        <v>11.25</v>
      </c>
      <c r="BN128" s="1053"/>
      <c r="BO128" s="1053"/>
      <c r="BP128" s="1053"/>
      <c r="BQ128" s="1053"/>
      <c r="BR128" s="1053"/>
      <c r="BS128" s="1054"/>
      <c r="BT128" s="1052">
        <v>20</v>
      </c>
      <c r="BU128" s="1053"/>
      <c r="BV128" s="1053"/>
      <c r="BW128" s="1053"/>
      <c r="BX128" s="1053"/>
      <c r="BY128" s="1053"/>
      <c r="BZ128" s="1076"/>
      <c r="CA128" s="255"/>
      <c r="CB128" s="255"/>
      <c r="CC128" s="255"/>
      <c r="CD128" s="255"/>
      <c r="CE128" s="255"/>
      <c r="CF128" s="255"/>
      <c r="CG128" s="232"/>
      <c r="CH128" s="232"/>
      <c r="CI128" s="232"/>
      <c r="CJ128" s="254"/>
      <c r="CK128" s="1024"/>
      <c r="CL128" s="1025"/>
      <c r="CM128" s="1025"/>
      <c r="CN128" s="1025"/>
      <c r="CO128" s="1026"/>
      <c r="CP128" s="1035" t="s">
        <v>467</v>
      </c>
      <c r="CQ128" s="726"/>
      <c r="CR128" s="726"/>
      <c r="CS128" s="726"/>
      <c r="CT128" s="726"/>
      <c r="CU128" s="726"/>
      <c r="CV128" s="726"/>
      <c r="CW128" s="726"/>
      <c r="CX128" s="726"/>
      <c r="CY128" s="726"/>
      <c r="CZ128" s="726"/>
      <c r="DA128" s="726"/>
      <c r="DB128" s="726"/>
      <c r="DC128" s="726"/>
      <c r="DD128" s="726"/>
      <c r="DE128" s="726"/>
      <c r="DF128" s="1036"/>
      <c r="DG128" s="1037" t="s">
        <v>122</v>
      </c>
      <c r="DH128" s="1038"/>
      <c r="DI128" s="1038"/>
      <c r="DJ128" s="1038"/>
      <c r="DK128" s="1038"/>
      <c r="DL128" s="1038" t="s">
        <v>122</v>
      </c>
      <c r="DM128" s="1038"/>
      <c r="DN128" s="1038"/>
      <c r="DO128" s="1038"/>
      <c r="DP128" s="1038"/>
      <c r="DQ128" s="1038" t="s">
        <v>122</v>
      </c>
      <c r="DR128" s="1038"/>
      <c r="DS128" s="1038"/>
      <c r="DT128" s="1038"/>
      <c r="DU128" s="1038"/>
      <c r="DV128" s="1039" t="s">
        <v>122</v>
      </c>
      <c r="DW128" s="1039"/>
      <c r="DX128" s="1039"/>
      <c r="DY128" s="1039"/>
      <c r="DZ128" s="1040"/>
    </row>
    <row r="129" spans="1:131" s="230" customFormat="1" ht="26.25" customHeight="1">
      <c r="A129" s="934" t="s">
        <v>102</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468</v>
      </c>
      <c r="X129" s="1071"/>
      <c r="Y129" s="1071"/>
      <c r="Z129" s="1072"/>
      <c r="AA129" s="958">
        <v>82315330</v>
      </c>
      <c r="AB129" s="959"/>
      <c r="AC129" s="959"/>
      <c r="AD129" s="959"/>
      <c r="AE129" s="960"/>
      <c r="AF129" s="961">
        <v>81083056</v>
      </c>
      <c r="AG129" s="959"/>
      <c r="AH129" s="959"/>
      <c r="AI129" s="959"/>
      <c r="AJ129" s="960"/>
      <c r="AK129" s="961">
        <v>82177434</v>
      </c>
      <c r="AL129" s="959"/>
      <c r="AM129" s="959"/>
      <c r="AN129" s="959"/>
      <c r="AO129" s="960"/>
      <c r="AP129" s="1073"/>
      <c r="AQ129" s="1074"/>
      <c r="AR129" s="1074"/>
      <c r="AS129" s="1074"/>
      <c r="AT129" s="1075"/>
      <c r="AU129" s="233"/>
      <c r="AV129" s="233"/>
      <c r="AW129" s="233"/>
      <c r="AX129" s="1065" t="s">
        <v>469</v>
      </c>
      <c r="AY129" s="923"/>
      <c r="AZ129" s="923"/>
      <c r="BA129" s="923"/>
      <c r="BB129" s="923"/>
      <c r="BC129" s="923"/>
      <c r="BD129" s="923"/>
      <c r="BE129" s="924"/>
      <c r="BF129" s="1066" t="s">
        <v>122</v>
      </c>
      <c r="BG129" s="1067"/>
      <c r="BH129" s="1067"/>
      <c r="BI129" s="1067"/>
      <c r="BJ129" s="1067"/>
      <c r="BK129" s="1067"/>
      <c r="BL129" s="1068"/>
      <c r="BM129" s="1066">
        <v>16.25</v>
      </c>
      <c r="BN129" s="1067"/>
      <c r="BO129" s="1067"/>
      <c r="BP129" s="1067"/>
      <c r="BQ129" s="1067"/>
      <c r="BR129" s="1067"/>
      <c r="BS129" s="1068"/>
      <c r="BT129" s="1066">
        <v>30</v>
      </c>
      <c r="BU129" s="1067"/>
      <c r="BV129" s="1067"/>
      <c r="BW129" s="1067"/>
      <c r="BX129" s="1067"/>
      <c r="BY129" s="1067"/>
      <c r="BZ129" s="106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c r="A130" s="934" t="s">
        <v>470</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471</v>
      </c>
      <c r="X130" s="1071"/>
      <c r="Y130" s="1071"/>
      <c r="Z130" s="1072"/>
      <c r="AA130" s="958">
        <v>9334527</v>
      </c>
      <c r="AB130" s="959"/>
      <c r="AC130" s="959"/>
      <c r="AD130" s="959"/>
      <c r="AE130" s="960"/>
      <c r="AF130" s="961">
        <v>9183896</v>
      </c>
      <c r="AG130" s="959"/>
      <c r="AH130" s="959"/>
      <c r="AI130" s="959"/>
      <c r="AJ130" s="960"/>
      <c r="AK130" s="961">
        <v>9203332</v>
      </c>
      <c r="AL130" s="959"/>
      <c r="AM130" s="959"/>
      <c r="AN130" s="959"/>
      <c r="AO130" s="960"/>
      <c r="AP130" s="1073"/>
      <c r="AQ130" s="1074"/>
      <c r="AR130" s="1074"/>
      <c r="AS130" s="1074"/>
      <c r="AT130" s="1075"/>
      <c r="AU130" s="233"/>
      <c r="AV130" s="233"/>
      <c r="AW130" s="233"/>
      <c r="AX130" s="1065" t="s">
        <v>472</v>
      </c>
      <c r="AY130" s="923"/>
      <c r="AZ130" s="923"/>
      <c r="BA130" s="923"/>
      <c r="BB130" s="923"/>
      <c r="BC130" s="923"/>
      <c r="BD130" s="923"/>
      <c r="BE130" s="924"/>
      <c r="BF130" s="1101">
        <v>9.8000000000000007</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473</v>
      </c>
      <c r="X131" s="1108"/>
      <c r="Y131" s="1108"/>
      <c r="Z131" s="1109"/>
      <c r="AA131" s="1004">
        <v>72980803</v>
      </c>
      <c r="AB131" s="986"/>
      <c r="AC131" s="986"/>
      <c r="AD131" s="986"/>
      <c r="AE131" s="987"/>
      <c r="AF131" s="985">
        <v>71899160</v>
      </c>
      <c r="AG131" s="986"/>
      <c r="AH131" s="986"/>
      <c r="AI131" s="986"/>
      <c r="AJ131" s="987"/>
      <c r="AK131" s="985">
        <v>72974102</v>
      </c>
      <c r="AL131" s="986"/>
      <c r="AM131" s="986"/>
      <c r="AN131" s="986"/>
      <c r="AO131" s="987"/>
      <c r="AP131" s="1110"/>
      <c r="AQ131" s="1111"/>
      <c r="AR131" s="1111"/>
      <c r="AS131" s="1111"/>
      <c r="AT131" s="1112"/>
      <c r="AU131" s="233"/>
      <c r="AV131" s="233"/>
      <c r="AW131" s="233"/>
      <c r="AX131" s="1083" t="s">
        <v>474</v>
      </c>
      <c r="AY131" s="726"/>
      <c r="AZ131" s="726"/>
      <c r="BA131" s="726"/>
      <c r="BB131" s="726"/>
      <c r="BC131" s="726"/>
      <c r="BD131" s="726"/>
      <c r="BE131" s="1036"/>
      <c r="BF131" s="1084">
        <v>81.7</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c r="A132" s="1090" t="s">
        <v>475</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476</v>
      </c>
      <c r="W132" s="1094"/>
      <c r="X132" s="1094"/>
      <c r="Y132" s="1094"/>
      <c r="Z132" s="1095"/>
      <c r="AA132" s="1096">
        <v>9.8491612919999998</v>
      </c>
      <c r="AB132" s="1097"/>
      <c r="AC132" s="1097"/>
      <c r="AD132" s="1097"/>
      <c r="AE132" s="1098"/>
      <c r="AF132" s="1099">
        <v>9.5291113280000008</v>
      </c>
      <c r="AG132" s="1097"/>
      <c r="AH132" s="1097"/>
      <c r="AI132" s="1097"/>
      <c r="AJ132" s="1098"/>
      <c r="AK132" s="1099">
        <v>10.20614409</v>
      </c>
      <c r="AL132" s="1097"/>
      <c r="AM132" s="1097"/>
      <c r="AN132" s="1097"/>
      <c r="AO132" s="1098"/>
      <c r="AP132" s="1001"/>
      <c r="AQ132" s="1002"/>
      <c r="AR132" s="1002"/>
      <c r="AS132" s="1002"/>
      <c r="AT132" s="110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477</v>
      </c>
      <c r="W133" s="1077"/>
      <c r="X133" s="1077"/>
      <c r="Y133" s="1077"/>
      <c r="Z133" s="1078"/>
      <c r="AA133" s="1079">
        <v>9.9</v>
      </c>
      <c r="AB133" s="1080"/>
      <c r="AC133" s="1080"/>
      <c r="AD133" s="1080"/>
      <c r="AE133" s="1081"/>
      <c r="AF133" s="1079">
        <v>9.5</v>
      </c>
      <c r="AG133" s="1080"/>
      <c r="AH133" s="1080"/>
      <c r="AI133" s="1080"/>
      <c r="AJ133" s="1081"/>
      <c r="AK133" s="1079">
        <v>9.8000000000000007</v>
      </c>
      <c r="AL133" s="1080"/>
      <c r="AM133" s="1080"/>
      <c r="AN133" s="1080"/>
      <c r="AO133" s="1081"/>
      <c r="AP133" s="1028"/>
      <c r="AQ133" s="1029"/>
      <c r="AR133" s="1029"/>
      <c r="AS133" s="1029"/>
      <c r="AT133" s="1082"/>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69Hcy9y/uNo40shXEZ8t6Ekcol1cdIzdk2WbD1crGJq7SQQ8RiW2lTLf18qUEmq8m3fVDfGLNVRy1NxmGujcjQ==" saltValue="zXKXYFlQuK0X6RBsazsdM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cols>
    <col min="1" max="120" width="2.75" style="260" customWidth="1"/>
    <col min="121" max="121" width="0" style="259" hidden="1" customWidth="1"/>
    <col min="122" max="16384" width="9" style="259" hidden="1"/>
  </cols>
  <sheetData>
    <row r="1" spans="1:120">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row r="3" spans="1:120"/>
    <row r="4" spans="1:120"/>
    <row r="5" spans="1:120"/>
    <row r="6" spans="1:120"/>
    <row r="7" spans="1:120"/>
    <row r="8" spans="1:120"/>
    <row r="9" spans="1:120"/>
    <row r="10" spans="1:120"/>
    <row r="11" spans="1:120"/>
    <row r="12" spans="1:120"/>
    <row r="13" spans="1:120"/>
    <row r="14" spans="1:120"/>
    <row r="15" spans="1:120"/>
    <row r="16" spans="1:120">
      <c r="DP16" s="259"/>
    </row>
    <row r="17" spans="119:120">
      <c r="DP17" s="259"/>
    </row>
    <row r="18" spans="119:120"/>
    <row r="19" spans="119:120"/>
    <row r="20" spans="119:120">
      <c r="DO20" s="259"/>
      <c r="DP20" s="259"/>
    </row>
    <row r="21" spans="119:120">
      <c r="DP21" s="259"/>
    </row>
    <row r="22" spans="119:120"/>
    <row r="23" spans="119:120">
      <c r="DO23" s="259"/>
      <c r="DP23" s="259"/>
    </row>
    <row r="24" spans="119:120">
      <c r="DP24" s="259"/>
    </row>
    <row r="25" spans="119:120">
      <c r="DP25" s="259"/>
    </row>
    <row r="26" spans="119:120">
      <c r="DO26" s="259"/>
      <c r="DP26" s="259"/>
    </row>
    <row r="27" spans="119:120"/>
    <row r="28" spans="119:120">
      <c r="DO28" s="259"/>
      <c r="DP28" s="259"/>
    </row>
    <row r="29" spans="119:120">
      <c r="DP29" s="259"/>
    </row>
    <row r="30" spans="119:120"/>
    <row r="31" spans="119:120">
      <c r="DO31" s="259"/>
      <c r="DP31" s="259"/>
    </row>
    <row r="32" spans="119:120"/>
    <row r="33" spans="98:120">
      <c r="DO33" s="259"/>
      <c r="DP33" s="259"/>
    </row>
    <row r="34" spans="98:120">
      <c r="DM34" s="259"/>
    </row>
    <row r="35" spans="98:120">
      <c r="CT35" s="259"/>
      <c r="CU35" s="259"/>
      <c r="CV35" s="259"/>
      <c r="CY35" s="259"/>
      <c r="CZ35" s="259"/>
      <c r="DA35" s="259"/>
      <c r="DD35" s="259"/>
      <c r="DE35" s="259"/>
      <c r="DF35" s="259"/>
      <c r="DI35" s="259"/>
      <c r="DJ35" s="259"/>
      <c r="DK35" s="259"/>
      <c r="DM35" s="259"/>
      <c r="DN35" s="259"/>
      <c r="DO35" s="259"/>
      <c r="DP35" s="259"/>
    </row>
    <row r="36" spans="98:120"/>
    <row r="37" spans="98:120">
      <c r="CW37" s="259"/>
      <c r="DB37" s="259"/>
      <c r="DG37" s="259"/>
      <c r="DL37" s="259"/>
      <c r="DP37" s="259"/>
    </row>
    <row r="38" spans="98:120">
      <c r="CT38" s="259"/>
      <c r="CU38" s="259"/>
      <c r="CV38" s="259"/>
      <c r="CW38" s="259"/>
      <c r="CY38" s="259"/>
      <c r="CZ38" s="259"/>
      <c r="DA38" s="259"/>
      <c r="DB38" s="259"/>
      <c r="DD38" s="259"/>
      <c r="DE38" s="259"/>
      <c r="DF38" s="259"/>
      <c r="DG38" s="259"/>
      <c r="DI38" s="259"/>
      <c r="DJ38" s="259"/>
      <c r="DK38" s="259"/>
      <c r="DL38" s="259"/>
      <c r="DN38" s="259"/>
      <c r="DO38" s="259"/>
      <c r="DP38" s="259"/>
    </row>
    <row r="39" spans="98:120"/>
    <row r="40" spans="98:120"/>
    <row r="41" spans="98:120"/>
    <row r="42" spans="98:120"/>
    <row r="43" spans="98:120"/>
    <row r="44" spans="98:120"/>
    <row r="45" spans="98:120"/>
    <row r="46" spans="98:120"/>
    <row r="47" spans="98:120"/>
    <row r="48" spans="98:120"/>
    <row r="49" spans="22:120">
      <c r="DN49" s="259"/>
      <c r="DO49" s="259"/>
      <c r="DP49" s="259"/>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59"/>
      <c r="CS63" s="259"/>
      <c r="CX63" s="259"/>
      <c r="DC63" s="259"/>
      <c r="DH63" s="259"/>
    </row>
    <row r="64" spans="22:120">
      <c r="V64" s="259"/>
    </row>
    <row r="65" spans="15:120">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c r="Q66" s="259"/>
      <c r="S66" s="259"/>
      <c r="U66" s="259"/>
      <c r="DM66" s="259"/>
    </row>
    <row r="67" spans="15:120">
      <c r="O67" s="259"/>
      <c r="P67" s="259"/>
      <c r="R67" s="259"/>
      <c r="T67" s="259"/>
      <c r="Y67" s="259"/>
      <c r="CT67" s="259"/>
      <c r="CV67" s="259"/>
      <c r="CW67" s="259"/>
      <c r="CY67" s="259"/>
      <c r="DA67" s="259"/>
      <c r="DB67" s="259"/>
      <c r="DD67" s="259"/>
      <c r="DF67" s="259"/>
      <c r="DG67" s="259"/>
      <c r="DI67" s="259"/>
      <c r="DK67" s="259"/>
      <c r="DL67" s="259"/>
      <c r="DN67" s="259"/>
      <c r="DO67" s="259"/>
      <c r="DP67" s="259"/>
    </row>
    <row r="68" spans="15:120"/>
    <row r="69" spans="15:120"/>
    <row r="70" spans="15:120"/>
    <row r="71" spans="15:120"/>
    <row r="72" spans="15:120">
      <c r="DP72" s="259"/>
    </row>
    <row r="73" spans="15:120">
      <c r="DP73" s="259"/>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59"/>
      <c r="CX96" s="259"/>
      <c r="DC96" s="259"/>
      <c r="DH96" s="259"/>
    </row>
    <row r="97" spans="24:120">
      <c r="CS97" s="259"/>
      <c r="CX97" s="259"/>
      <c r="DC97" s="259"/>
      <c r="DH97" s="259"/>
      <c r="DP97" s="260" t="s">
        <v>478</v>
      </c>
    </row>
    <row r="98" spans="24:120" hidden="1">
      <c r="CS98" s="259"/>
      <c r="CX98" s="259"/>
      <c r="DC98" s="259"/>
      <c r="DH98" s="259"/>
    </row>
    <row r="99" spans="24:120" hidden="1">
      <c r="CS99" s="259"/>
      <c r="CX99" s="259"/>
      <c r="DC99" s="259"/>
      <c r="DH99" s="259"/>
    </row>
    <row r="101" spans="24:120" ht="12" hidden="1" customHeight="1">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c r="CU102" s="259"/>
      <c r="CZ102" s="259"/>
      <c r="DE102" s="259"/>
      <c r="DJ102" s="259"/>
      <c r="DM102" s="259"/>
    </row>
    <row r="103" spans="24:120" hidden="1">
      <c r="CT103" s="259"/>
      <c r="CV103" s="259"/>
      <c r="CW103" s="259"/>
      <c r="CY103" s="259"/>
      <c r="DA103" s="259"/>
      <c r="DB103" s="259"/>
      <c r="DD103" s="259"/>
      <c r="DF103" s="259"/>
      <c r="DG103" s="259"/>
      <c r="DI103" s="259"/>
      <c r="DK103" s="259"/>
      <c r="DL103" s="259"/>
      <c r="DM103" s="259"/>
      <c r="DN103" s="259"/>
      <c r="DO103" s="259"/>
      <c r="DP103" s="259"/>
    </row>
    <row r="104" spans="24:120" hidden="1">
      <c r="CV104" s="259"/>
      <c r="CW104" s="259"/>
      <c r="DA104" s="259"/>
      <c r="DB104" s="259"/>
      <c r="DF104" s="259"/>
      <c r="DG104" s="259"/>
      <c r="DK104" s="259"/>
      <c r="DL104" s="259"/>
      <c r="DN104" s="259"/>
      <c r="DO104" s="259"/>
      <c r="DP104" s="259"/>
    </row>
    <row r="105" spans="24:120" ht="12.75" hidden="1" customHeight="1"/>
  </sheetData>
  <sheetProtection algorithmName="SHA-512" hashValue="JG/1SaIf5FrCUX9DRwkjg5aETT5cxLYKsb1TbYllL7ff0iN3h6wcdIjsmXcfu/H6Z+XinLwvFgK7R5ol8UX/jQ==" saltValue="fG09UQ7ltKp5yl2/qHyTz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cols>
    <col min="1" max="116" width="2.625" style="260" customWidth="1"/>
    <col min="117" max="16384" width="9" style="259" hidden="1"/>
  </cols>
  <sheetData>
    <row r="1" spans="2:116">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row r="3" spans="2:116"/>
    <row r="4" spans="2:116">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row r="7" spans="2:116"/>
    <row r="8" spans="2:116"/>
    <row r="9" spans="2:116"/>
    <row r="10" spans="2:116"/>
    <row r="11" spans="2:116"/>
    <row r="12" spans="2:116"/>
    <row r="13" spans="2:116"/>
    <row r="14" spans="2:116"/>
    <row r="15" spans="2:116"/>
    <row r="16" spans="2:116"/>
    <row r="17" spans="9:116"/>
    <row r="18" spans="9:116">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row r="20" spans="9:116"/>
    <row r="21" spans="9:116">
      <c r="DL21" s="259"/>
    </row>
    <row r="22" spans="9:116">
      <c r="DI22" s="259"/>
      <c r="DJ22" s="259"/>
      <c r="DK22" s="259"/>
      <c r="DL22" s="259"/>
    </row>
    <row r="23" spans="9:116">
      <c r="CY23" s="259"/>
      <c r="CZ23" s="259"/>
      <c r="DA23" s="259"/>
      <c r="DB23" s="259"/>
      <c r="DC23" s="259"/>
      <c r="DD23" s="259"/>
      <c r="DE23" s="259"/>
      <c r="DF23" s="259"/>
      <c r="DG23" s="259"/>
      <c r="DH23" s="259"/>
      <c r="DI23" s="259"/>
      <c r="DJ23" s="259"/>
      <c r="DK23" s="259"/>
      <c r="DL23" s="259"/>
    </row>
    <row r="24" spans="9:116"/>
    <row r="25" spans="9:116"/>
    <row r="26" spans="9:116"/>
    <row r="27" spans="9:116"/>
    <row r="28" spans="9:116"/>
    <row r="29" spans="9:116"/>
    <row r="30" spans="9:116"/>
    <row r="31" spans="9:116"/>
    <row r="32" spans="9:116"/>
    <row r="33" spans="15:116"/>
    <row r="34" spans="15:116"/>
    <row r="35" spans="15:116">
      <c r="CZ35" s="259"/>
      <c r="DA35" s="259"/>
      <c r="DB35" s="259"/>
      <c r="DC35" s="259"/>
      <c r="DD35" s="259"/>
      <c r="DE35" s="259"/>
      <c r="DF35" s="259"/>
      <c r="DG35" s="259"/>
      <c r="DH35" s="259"/>
      <c r="DI35" s="259"/>
      <c r="DJ35" s="259"/>
      <c r="DK35" s="259"/>
      <c r="DL35" s="259"/>
    </row>
    <row r="36" spans="15:116"/>
    <row r="37" spans="15:116">
      <c r="DL37" s="259"/>
    </row>
    <row r="38" spans="15:116">
      <c r="DI38" s="259"/>
      <c r="DJ38" s="259"/>
      <c r="DK38" s="259"/>
      <c r="DL38" s="259"/>
    </row>
    <row r="39" spans="15:116"/>
    <row r="40" spans="15:116"/>
    <row r="41" spans="15:116"/>
    <row r="42" spans="15:116"/>
    <row r="43" spans="15:116">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c r="DL44" s="259"/>
    </row>
    <row r="45" spans="15:116"/>
    <row r="46" spans="15:116">
      <c r="DA46" s="259"/>
      <c r="DB46" s="259"/>
      <c r="DC46" s="259"/>
      <c r="DD46" s="259"/>
      <c r="DE46" s="259"/>
      <c r="DF46" s="259"/>
      <c r="DG46" s="259"/>
      <c r="DH46" s="259"/>
      <c r="DI46" s="259"/>
      <c r="DJ46" s="259"/>
      <c r="DK46" s="259"/>
      <c r="DL46" s="259"/>
    </row>
    <row r="47" spans="15:116"/>
    <row r="48" spans="15:116"/>
    <row r="49" spans="104:116"/>
    <row r="50" spans="104:116">
      <c r="CZ50" s="259"/>
      <c r="DA50" s="259"/>
      <c r="DB50" s="259"/>
      <c r="DC50" s="259"/>
      <c r="DD50" s="259"/>
      <c r="DE50" s="259"/>
      <c r="DF50" s="259"/>
      <c r="DG50" s="259"/>
      <c r="DH50" s="259"/>
      <c r="DI50" s="259"/>
      <c r="DJ50" s="259"/>
      <c r="DK50" s="259"/>
      <c r="DL50" s="259"/>
    </row>
    <row r="51" spans="104:116"/>
    <row r="52" spans="104:116"/>
    <row r="53" spans="104:116">
      <c r="DL53" s="259"/>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59"/>
      <c r="DD67" s="259"/>
      <c r="DE67" s="259"/>
      <c r="DF67" s="259"/>
      <c r="DG67" s="259"/>
      <c r="DH67" s="259"/>
      <c r="DI67" s="259"/>
      <c r="DJ67" s="259"/>
      <c r="DK67" s="259"/>
      <c r="DL67" s="259"/>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T1yzn0Cy1gdshmt2BouWr14KTj6SnbtCviSMMbdLUblBY9a///VrYyF17prO9OwSQc6RJSyZ3ZbvZOLuf8cI0A==" saltValue="PMbbcaS+RgBme+GNevqED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c r="AS1" s="262"/>
      <c r="AT1" s="262"/>
    </row>
    <row r="2" spans="1:46">
      <c r="AS2" s="262"/>
      <c r="AT2" s="262"/>
    </row>
    <row r="3" spans="1:46">
      <c r="AS3" s="262"/>
      <c r="AT3" s="262"/>
    </row>
    <row r="4" spans="1:46">
      <c r="AS4" s="262"/>
      <c r="AT4" s="262"/>
    </row>
    <row r="5" spans="1:46" ht="17.25">
      <c r="A5" s="263" t="s">
        <v>479</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480</v>
      </c>
      <c r="AL6" s="267"/>
      <c r="AM6" s="267"/>
      <c r="AN6" s="267"/>
      <c r="AO6" s="262"/>
      <c r="AP6" s="262"/>
      <c r="AQ6" s="262"/>
      <c r="AR6" s="262"/>
    </row>
    <row r="7" spans="1:46" ht="13.5" customHeight="1">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4" t="s">
        <v>481</v>
      </c>
      <c r="AP7" s="272"/>
      <c r="AQ7" s="273" t="s">
        <v>482</v>
      </c>
      <c r="AR7" s="274"/>
    </row>
    <row r="8" spans="1:46">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15"/>
      <c r="AP8" s="278" t="s">
        <v>483</v>
      </c>
      <c r="AQ8" s="279" t="s">
        <v>484</v>
      </c>
      <c r="AR8" s="280" t="s">
        <v>485</v>
      </c>
    </row>
    <row r="9" spans="1:46">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16" t="s">
        <v>486</v>
      </c>
      <c r="AL9" s="1117"/>
      <c r="AM9" s="1117"/>
      <c r="AN9" s="1118"/>
      <c r="AO9" s="281">
        <v>24486020</v>
      </c>
      <c r="AP9" s="281">
        <v>70083</v>
      </c>
      <c r="AQ9" s="282">
        <v>62936</v>
      </c>
      <c r="AR9" s="283">
        <v>11.4</v>
      </c>
    </row>
    <row r="10" spans="1:46" ht="13.5" customHeight="1">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16" t="s">
        <v>487</v>
      </c>
      <c r="AL10" s="1117"/>
      <c r="AM10" s="1117"/>
      <c r="AN10" s="1118"/>
      <c r="AO10" s="284">
        <v>16118</v>
      </c>
      <c r="AP10" s="284">
        <v>46</v>
      </c>
      <c r="AQ10" s="285">
        <v>1734</v>
      </c>
      <c r="AR10" s="286">
        <v>-97.3</v>
      </c>
    </row>
    <row r="11" spans="1:46" ht="13.5" customHeight="1">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16" t="s">
        <v>488</v>
      </c>
      <c r="AL11" s="1117"/>
      <c r="AM11" s="1117"/>
      <c r="AN11" s="1118"/>
      <c r="AO11" s="284">
        <v>53134</v>
      </c>
      <c r="AP11" s="284">
        <v>152</v>
      </c>
      <c r="AQ11" s="285">
        <v>694</v>
      </c>
      <c r="AR11" s="286">
        <v>-78.099999999999994</v>
      </c>
    </row>
    <row r="12" spans="1:46" ht="13.5" customHeight="1">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16" t="s">
        <v>489</v>
      </c>
      <c r="AL12" s="1117"/>
      <c r="AM12" s="1117"/>
      <c r="AN12" s="1118"/>
      <c r="AO12" s="284" t="s">
        <v>490</v>
      </c>
      <c r="AP12" s="284" t="s">
        <v>490</v>
      </c>
      <c r="AQ12" s="285">
        <v>24</v>
      </c>
      <c r="AR12" s="286" t="s">
        <v>490</v>
      </c>
    </row>
    <row r="13" spans="1:46" ht="13.5" customHeight="1">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16" t="s">
        <v>491</v>
      </c>
      <c r="AL13" s="1117"/>
      <c r="AM13" s="1117"/>
      <c r="AN13" s="1118"/>
      <c r="AO13" s="284">
        <v>284115</v>
      </c>
      <c r="AP13" s="284">
        <v>813</v>
      </c>
      <c r="AQ13" s="285">
        <v>1996</v>
      </c>
      <c r="AR13" s="286">
        <v>-59.3</v>
      </c>
    </row>
    <row r="14" spans="1:46" ht="13.5" customHeight="1">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16" t="s">
        <v>492</v>
      </c>
      <c r="AL14" s="1117"/>
      <c r="AM14" s="1117"/>
      <c r="AN14" s="1118"/>
      <c r="AO14" s="284">
        <v>428168</v>
      </c>
      <c r="AP14" s="284">
        <v>1225</v>
      </c>
      <c r="AQ14" s="285">
        <v>1351</v>
      </c>
      <c r="AR14" s="286">
        <v>-9.3000000000000007</v>
      </c>
    </row>
    <row r="15" spans="1:46" ht="13.5" customHeight="1">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19" t="s">
        <v>493</v>
      </c>
      <c r="AL15" s="1120"/>
      <c r="AM15" s="1120"/>
      <c r="AN15" s="1121"/>
      <c r="AO15" s="284">
        <v>-919384</v>
      </c>
      <c r="AP15" s="284">
        <v>-2631</v>
      </c>
      <c r="AQ15" s="285">
        <v>-1933</v>
      </c>
      <c r="AR15" s="286">
        <v>36.1</v>
      </c>
    </row>
    <row r="16" spans="1:46">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19" t="s">
        <v>177</v>
      </c>
      <c r="AL16" s="1120"/>
      <c r="AM16" s="1120"/>
      <c r="AN16" s="1121"/>
      <c r="AO16" s="284">
        <v>24348171</v>
      </c>
      <c r="AP16" s="284">
        <v>69689</v>
      </c>
      <c r="AQ16" s="285">
        <v>66802</v>
      </c>
      <c r="AR16" s="286">
        <v>4.3</v>
      </c>
    </row>
    <row r="17" spans="1:46">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494</v>
      </c>
      <c r="AL19" s="262"/>
      <c r="AM19" s="262"/>
      <c r="AN19" s="262"/>
      <c r="AO19" s="262"/>
      <c r="AP19" s="262"/>
      <c r="AQ19" s="262"/>
      <c r="AR19" s="262"/>
    </row>
    <row r="20" spans="1:46">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495</v>
      </c>
      <c r="AP20" s="293" t="s">
        <v>496</v>
      </c>
      <c r="AQ20" s="294" t="s">
        <v>497</v>
      </c>
      <c r="AR20" s="295"/>
    </row>
    <row r="21" spans="1:46" s="301" customFormat="1">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22" t="s">
        <v>498</v>
      </c>
      <c r="AL21" s="1123"/>
      <c r="AM21" s="1123"/>
      <c r="AN21" s="1124"/>
      <c r="AO21" s="297">
        <v>7.03</v>
      </c>
      <c r="AP21" s="298">
        <v>6.52</v>
      </c>
      <c r="AQ21" s="299">
        <v>0.51</v>
      </c>
      <c r="AR21" s="267"/>
      <c r="AS21" s="300"/>
      <c r="AT21" s="296"/>
    </row>
    <row r="22" spans="1:46" s="301" customFormat="1">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22" t="s">
        <v>499</v>
      </c>
      <c r="AL22" s="1123"/>
      <c r="AM22" s="1123"/>
      <c r="AN22" s="1124"/>
      <c r="AO22" s="302">
        <v>98.9</v>
      </c>
      <c r="AP22" s="303">
        <v>99.2</v>
      </c>
      <c r="AQ22" s="304">
        <v>-0.3</v>
      </c>
      <c r="AR22" s="288"/>
      <c r="AS22" s="300"/>
      <c r="AT22" s="296"/>
    </row>
    <row r="23" spans="1:46" s="301" customFormat="1">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c r="A26" s="1113" t="s">
        <v>500</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67"/>
    </row>
    <row r="27" spans="1:46">
      <c r="A27" s="309"/>
      <c r="AO27" s="262"/>
      <c r="AP27" s="262"/>
      <c r="AQ27" s="262"/>
      <c r="AR27" s="262"/>
      <c r="AS27" s="262"/>
      <c r="AT27" s="262"/>
    </row>
    <row r="28" spans="1:46" ht="17.25">
      <c r="A28" s="263" t="s">
        <v>501</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502</v>
      </c>
      <c r="AL29" s="267"/>
      <c r="AM29" s="267"/>
      <c r="AN29" s="267"/>
      <c r="AO29" s="262"/>
      <c r="AP29" s="262"/>
      <c r="AQ29" s="262"/>
      <c r="AR29" s="262"/>
      <c r="AS29" s="311"/>
    </row>
    <row r="30" spans="1:46" ht="13.5" customHeight="1">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4" t="s">
        <v>481</v>
      </c>
      <c r="AP30" s="272"/>
      <c r="AQ30" s="273" t="s">
        <v>482</v>
      </c>
      <c r="AR30" s="274"/>
    </row>
    <row r="31" spans="1:46">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15"/>
      <c r="AP31" s="278" t="s">
        <v>483</v>
      </c>
      <c r="AQ31" s="279" t="s">
        <v>484</v>
      </c>
      <c r="AR31" s="280" t="s">
        <v>485</v>
      </c>
    </row>
    <row r="32" spans="1:46" ht="27" customHeight="1">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30" t="s">
        <v>503</v>
      </c>
      <c r="AL32" s="1131"/>
      <c r="AM32" s="1131"/>
      <c r="AN32" s="1132"/>
      <c r="AO32" s="312">
        <v>18471178</v>
      </c>
      <c r="AP32" s="312">
        <v>52868</v>
      </c>
      <c r="AQ32" s="313">
        <v>37417</v>
      </c>
      <c r="AR32" s="314">
        <v>41.3</v>
      </c>
    </row>
    <row r="33" spans="1:46" ht="13.5" customHeight="1">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30" t="s">
        <v>504</v>
      </c>
      <c r="AL33" s="1131"/>
      <c r="AM33" s="1131"/>
      <c r="AN33" s="1132"/>
      <c r="AO33" s="312" t="s">
        <v>490</v>
      </c>
      <c r="AP33" s="312" t="s">
        <v>490</v>
      </c>
      <c r="AQ33" s="313" t="s">
        <v>490</v>
      </c>
      <c r="AR33" s="314" t="s">
        <v>490</v>
      </c>
    </row>
    <row r="34" spans="1:46" ht="27" customHeight="1">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30" t="s">
        <v>505</v>
      </c>
      <c r="AL34" s="1131"/>
      <c r="AM34" s="1131"/>
      <c r="AN34" s="1132"/>
      <c r="AO34" s="312" t="s">
        <v>490</v>
      </c>
      <c r="AP34" s="312" t="s">
        <v>490</v>
      </c>
      <c r="AQ34" s="313">
        <v>46</v>
      </c>
      <c r="AR34" s="314" t="s">
        <v>490</v>
      </c>
    </row>
    <row r="35" spans="1:46" ht="27" customHeight="1">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30" t="s">
        <v>506</v>
      </c>
      <c r="AL35" s="1131"/>
      <c r="AM35" s="1131"/>
      <c r="AN35" s="1132"/>
      <c r="AO35" s="312">
        <v>1092390</v>
      </c>
      <c r="AP35" s="312">
        <v>3127</v>
      </c>
      <c r="AQ35" s="313">
        <v>8245</v>
      </c>
      <c r="AR35" s="314">
        <v>-62.1</v>
      </c>
    </row>
    <row r="36" spans="1:46" ht="27" customHeight="1">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30" t="s">
        <v>507</v>
      </c>
      <c r="AL36" s="1131"/>
      <c r="AM36" s="1131"/>
      <c r="AN36" s="1132"/>
      <c r="AO36" s="312" t="s">
        <v>490</v>
      </c>
      <c r="AP36" s="312" t="s">
        <v>490</v>
      </c>
      <c r="AQ36" s="313">
        <v>440</v>
      </c>
      <c r="AR36" s="314" t="s">
        <v>490</v>
      </c>
    </row>
    <row r="37" spans="1:46" ht="13.5" customHeight="1">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30" t="s">
        <v>508</v>
      </c>
      <c r="AL37" s="1131"/>
      <c r="AM37" s="1131"/>
      <c r="AN37" s="1132"/>
      <c r="AO37" s="312">
        <v>3634</v>
      </c>
      <c r="AP37" s="312">
        <v>10</v>
      </c>
      <c r="AQ37" s="313">
        <v>558</v>
      </c>
      <c r="AR37" s="314">
        <v>-98.2</v>
      </c>
    </row>
    <row r="38" spans="1:46" ht="27" customHeight="1">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33" t="s">
        <v>509</v>
      </c>
      <c r="AL38" s="1134"/>
      <c r="AM38" s="1134"/>
      <c r="AN38" s="1135"/>
      <c r="AO38" s="315" t="s">
        <v>490</v>
      </c>
      <c r="AP38" s="315" t="s">
        <v>490</v>
      </c>
      <c r="AQ38" s="316">
        <v>1</v>
      </c>
      <c r="AR38" s="304" t="s">
        <v>490</v>
      </c>
      <c r="AS38" s="311"/>
    </row>
    <row r="39" spans="1:46">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33" t="s">
        <v>510</v>
      </c>
      <c r="AL39" s="1134"/>
      <c r="AM39" s="1134"/>
      <c r="AN39" s="1135"/>
      <c r="AO39" s="312">
        <v>-2916028</v>
      </c>
      <c r="AP39" s="312">
        <v>-8346</v>
      </c>
      <c r="AQ39" s="313">
        <v>-7933</v>
      </c>
      <c r="AR39" s="314">
        <v>5.2</v>
      </c>
      <c r="AS39" s="311"/>
    </row>
    <row r="40" spans="1:46" ht="27" customHeight="1">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30" t="s">
        <v>511</v>
      </c>
      <c r="AL40" s="1131"/>
      <c r="AM40" s="1131"/>
      <c r="AN40" s="1132"/>
      <c r="AO40" s="312">
        <v>-9203332</v>
      </c>
      <c r="AP40" s="312">
        <v>-26342</v>
      </c>
      <c r="AQ40" s="313">
        <v>-28055</v>
      </c>
      <c r="AR40" s="314">
        <v>-6.1</v>
      </c>
      <c r="AS40" s="311"/>
    </row>
    <row r="41" spans="1:46">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36" t="s">
        <v>287</v>
      </c>
      <c r="AL41" s="1137"/>
      <c r="AM41" s="1137"/>
      <c r="AN41" s="1138"/>
      <c r="AO41" s="312">
        <v>7447842</v>
      </c>
      <c r="AP41" s="312">
        <v>21317</v>
      </c>
      <c r="AQ41" s="313">
        <v>10719</v>
      </c>
      <c r="AR41" s="314">
        <v>98.9</v>
      </c>
      <c r="AS41" s="311"/>
    </row>
    <row r="42" spans="1:46">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c r="A47" s="321" t="s">
        <v>512</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513</v>
      </c>
      <c r="AL48" s="322"/>
      <c r="AM48" s="322"/>
      <c r="AN48" s="322"/>
      <c r="AO48" s="322"/>
      <c r="AP48" s="322"/>
      <c r="AQ48" s="323"/>
      <c r="AR48" s="322"/>
    </row>
    <row r="49" spans="1:44" ht="13.5" customHeight="1">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25" t="s">
        <v>481</v>
      </c>
      <c r="AN49" s="1127" t="s">
        <v>514</v>
      </c>
      <c r="AO49" s="1128"/>
      <c r="AP49" s="1128"/>
      <c r="AQ49" s="1128"/>
      <c r="AR49" s="1129"/>
    </row>
    <row r="50" spans="1:44">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26"/>
      <c r="AN50" s="328" t="s">
        <v>515</v>
      </c>
      <c r="AO50" s="329" t="s">
        <v>516</v>
      </c>
      <c r="AP50" s="330" t="s">
        <v>517</v>
      </c>
      <c r="AQ50" s="331" t="s">
        <v>518</v>
      </c>
      <c r="AR50" s="332" t="s">
        <v>519</v>
      </c>
    </row>
    <row r="51" spans="1:44">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520</v>
      </c>
      <c r="AL51" s="325"/>
      <c r="AM51" s="333">
        <v>12000034</v>
      </c>
      <c r="AN51" s="334">
        <v>33705</v>
      </c>
      <c r="AO51" s="335">
        <v>21</v>
      </c>
      <c r="AP51" s="336">
        <v>51849</v>
      </c>
      <c r="AQ51" s="337">
        <v>11.6</v>
      </c>
      <c r="AR51" s="338">
        <v>9.4</v>
      </c>
    </row>
    <row r="52" spans="1:44">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521</v>
      </c>
      <c r="AM52" s="341">
        <v>5184198</v>
      </c>
      <c r="AN52" s="342">
        <v>14561</v>
      </c>
      <c r="AO52" s="343">
        <v>9</v>
      </c>
      <c r="AP52" s="344">
        <v>26326</v>
      </c>
      <c r="AQ52" s="345">
        <v>9.6</v>
      </c>
      <c r="AR52" s="346">
        <v>-0.6</v>
      </c>
    </row>
    <row r="53" spans="1:44">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522</v>
      </c>
      <c r="AL53" s="325"/>
      <c r="AM53" s="333">
        <v>21613293</v>
      </c>
      <c r="AN53" s="334">
        <v>60930</v>
      </c>
      <c r="AO53" s="335">
        <v>80.8</v>
      </c>
      <c r="AP53" s="336">
        <v>52191</v>
      </c>
      <c r="AQ53" s="337">
        <v>0.7</v>
      </c>
      <c r="AR53" s="338">
        <v>80.099999999999994</v>
      </c>
    </row>
    <row r="54" spans="1:44">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521</v>
      </c>
      <c r="AM54" s="341">
        <v>10048317</v>
      </c>
      <c r="AN54" s="342">
        <v>28327</v>
      </c>
      <c r="AO54" s="343">
        <v>94.5</v>
      </c>
      <c r="AP54" s="344">
        <v>26807</v>
      </c>
      <c r="AQ54" s="345">
        <v>1.8</v>
      </c>
      <c r="AR54" s="346">
        <v>92.7</v>
      </c>
    </row>
    <row r="55" spans="1:44">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523</v>
      </c>
      <c r="AL55" s="325"/>
      <c r="AM55" s="333">
        <v>15206459</v>
      </c>
      <c r="AN55" s="334">
        <v>43059</v>
      </c>
      <c r="AO55" s="335">
        <v>-29.3</v>
      </c>
      <c r="AP55" s="336">
        <v>48105</v>
      </c>
      <c r="AQ55" s="337">
        <v>-7.8</v>
      </c>
      <c r="AR55" s="338">
        <v>-21.5</v>
      </c>
    </row>
    <row r="56" spans="1:44">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521</v>
      </c>
      <c r="AM56" s="341">
        <v>9157777</v>
      </c>
      <c r="AN56" s="342">
        <v>25931</v>
      </c>
      <c r="AO56" s="343">
        <v>-8.5</v>
      </c>
      <c r="AP56" s="344">
        <v>24072</v>
      </c>
      <c r="AQ56" s="345">
        <v>-10.199999999999999</v>
      </c>
      <c r="AR56" s="346">
        <v>1.7</v>
      </c>
    </row>
    <row r="57" spans="1:44">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524</v>
      </c>
      <c r="AL57" s="325"/>
      <c r="AM57" s="333">
        <v>9282391</v>
      </c>
      <c r="AN57" s="334">
        <v>26414</v>
      </c>
      <c r="AO57" s="335">
        <v>-38.700000000000003</v>
      </c>
      <c r="AP57" s="336">
        <v>47446</v>
      </c>
      <c r="AQ57" s="337">
        <v>-1.4</v>
      </c>
      <c r="AR57" s="338">
        <v>-37.299999999999997</v>
      </c>
    </row>
    <row r="58" spans="1:44">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521</v>
      </c>
      <c r="AM58" s="341">
        <v>4422334</v>
      </c>
      <c r="AN58" s="342">
        <v>12584</v>
      </c>
      <c r="AO58" s="343">
        <v>-51.5</v>
      </c>
      <c r="AP58" s="344">
        <v>24371</v>
      </c>
      <c r="AQ58" s="345">
        <v>1.2</v>
      </c>
      <c r="AR58" s="346">
        <v>-52.7</v>
      </c>
    </row>
    <row r="59" spans="1:44">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525</v>
      </c>
      <c r="AL59" s="325"/>
      <c r="AM59" s="333">
        <v>14433336</v>
      </c>
      <c r="AN59" s="334">
        <v>41311</v>
      </c>
      <c r="AO59" s="335">
        <v>56.4</v>
      </c>
      <c r="AP59" s="336">
        <v>48387</v>
      </c>
      <c r="AQ59" s="337">
        <v>2</v>
      </c>
      <c r="AR59" s="338">
        <v>54.4</v>
      </c>
    </row>
    <row r="60" spans="1:44">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521</v>
      </c>
      <c r="AM60" s="341">
        <v>9089613</v>
      </c>
      <c r="AN60" s="342">
        <v>26016</v>
      </c>
      <c r="AO60" s="343">
        <v>106.7</v>
      </c>
      <c r="AP60" s="344">
        <v>25592</v>
      </c>
      <c r="AQ60" s="345">
        <v>5</v>
      </c>
      <c r="AR60" s="346">
        <v>101.7</v>
      </c>
    </row>
    <row r="61" spans="1:44">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526</v>
      </c>
      <c r="AL61" s="347"/>
      <c r="AM61" s="348">
        <v>14507103</v>
      </c>
      <c r="AN61" s="349">
        <v>41084</v>
      </c>
      <c r="AO61" s="350">
        <v>18</v>
      </c>
      <c r="AP61" s="351">
        <v>49596</v>
      </c>
      <c r="AQ61" s="352">
        <v>1</v>
      </c>
      <c r="AR61" s="338">
        <v>17</v>
      </c>
    </row>
    <row r="62" spans="1:44">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521</v>
      </c>
      <c r="AM62" s="341">
        <v>7580448</v>
      </c>
      <c r="AN62" s="342">
        <v>21484</v>
      </c>
      <c r="AO62" s="343">
        <v>30</v>
      </c>
      <c r="AP62" s="344">
        <v>25434</v>
      </c>
      <c r="AQ62" s="345">
        <v>1.5</v>
      </c>
      <c r="AR62" s="346">
        <v>28.5</v>
      </c>
    </row>
    <row r="63" spans="1:44">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c r="AK67" s="262"/>
      <c r="AL67" s="262"/>
      <c r="AM67" s="262"/>
      <c r="AN67" s="262"/>
      <c r="AO67" s="262"/>
      <c r="AP67" s="262"/>
      <c r="AQ67" s="262"/>
      <c r="AR67" s="262"/>
      <c r="AS67" s="262"/>
      <c r="AT67" s="262"/>
    </row>
    <row r="68" spans="1:46" ht="13.5" hidden="1" customHeight="1">
      <c r="AK68" s="262"/>
      <c r="AL68" s="262"/>
      <c r="AM68" s="262"/>
      <c r="AN68" s="262"/>
      <c r="AO68" s="262"/>
      <c r="AP68" s="262"/>
      <c r="AQ68" s="262"/>
      <c r="AR68" s="262"/>
    </row>
    <row r="69" spans="1:46" ht="13.5" hidden="1" customHeight="1">
      <c r="AK69" s="262"/>
      <c r="AL69" s="262"/>
      <c r="AM69" s="262"/>
      <c r="AN69" s="262"/>
      <c r="AO69" s="262"/>
      <c r="AP69" s="262"/>
      <c r="AQ69" s="262"/>
      <c r="AR69" s="262"/>
    </row>
    <row r="70" spans="1:46" hidden="1">
      <c r="AK70" s="262"/>
      <c r="AL70" s="262"/>
      <c r="AM70" s="262"/>
      <c r="AN70" s="262"/>
      <c r="AO70" s="262"/>
      <c r="AP70" s="262"/>
      <c r="AQ70" s="262"/>
      <c r="AR70" s="262"/>
    </row>
    <row r="71" spans="1:46" hidden="1">
      <c r="AK71" s="262"/>
      <c r="AL71" s="262"/>
      <c r="AM71" s="262"/>
      <c r="AN71" s="262"/>
      <c r="AO71" s="262"/>
      <c r="AP71" s="262"/>
      <c r="AQ71" s="262"/>
      <c r="AR71" s="262"/>
    </row>
    <row r="72" spans="1:46" hidden="1">
      <c r="AK72" s="262"/>
      <c r="AL72" s="262"/>
      <c r="AM72" s="262"/>
      <c r="AN72" s="262"/>
      <c r="AO72" s="262"/>
      <c r="AP72" s="262"/>
      <c r="AQ72" s="262"/>
      <c r="AR72" s="262"/>
    </row>
    <row r="73" spans="1:46" hidden="1">
      <c r="AK73" s="262"/>
      <c r="AL73" s="262"/>
      <c r="AM73" s="262"/>
      <c r="AN73" s="262"/>
      <c r="AO73" s="262"/>
      <c r="AP73" s="262"/>
      <c r="AQ73" s="262"/>
      <c r="AR73" s="262"/>
    </row>
  </sheetData>
  <sheetProtection algorithmName="SHA-512" hashValue="u+Nas3RVqoQazETt31b56veDTGkcYE7bLr1JdOzPwfefoQL5GT0mLGkopT6bU86Z1TWRSzd01f5BeL7XKYpRUw==" saltValue="fA8SI+tvMpMaVoBY5fuYu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cols>
    <col min="1" max="125" width="2.5" style="260" customWidth="1"/>
    <col min="126" max="16384" width="9" style="259" hidden="1"/>
  </cols>
  <sheetData>
    <row r="1" spans="2:125" ht="13.5" customHeight="1">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c r="B2" s="259"/>
      <c r="DG2" s="259"/>
    </row>
    <row r="3" spans="2:12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row r="5" spans="2:125"/>
    <row r="6" spans="2:125"/>
    <row r="7" spans="2:125"/>
    <row r="8" spans="2:125"/>
    <row r="9" spans="2:125">
      <c r="DU9" s="259"/>
    </row>
    <row r="10" spans="2:125"/>
    <row r="11" spans="2:125"/>
    <row r="12" spans="2:125"/>
    <row r="13" spans="2:125"/>
    <row r="14" spans="2:125"/>
    <row r="15" spans="2:125"/>
    <row r="16" spans="2:125"/>
    <row r="17" spans="125:125">
      <c r="DU17" s="259"/>
    </row>
    <row r="18" spans="125:125"/>
    <row r="19" spans="125:125"/>
    <row r="20" spans="125:125">
      <c r="DU20" s="259"/>
    </row>
    <row r="21" spans="125:125">
      <c r="DU21" s="259"/>
    </row>
    <row r="22" spans="125:125"/>
    <row r="23" spans="125:125"/>
    <row r="24" spans="125:125"/>
    <row r="25" spans="125:125"/>
    <row r="26" spans="125:125"/>
    <row r="27" spans="125:125"/>
    <row r="28" spans="125:125">
      <c r="DU28" s="259"/>
    </row>
    <row r="29" spans="125:125"/>
    <row r="30" spans="125:125"/>
    <row r="31" spans="125:125"/>
    <row r="32" spans="125:125"/>
    <row r="33" spans="2:125">
      <c r="B33" s="259"/>
      <c r="G33" s="259"/>
      <c r="I33" s="259"/>
    </row>
    <row r="34" spans="2:125">
      <c r="C34" s="259"/>
      <c r="P34" s="259"/>
      <c r="DE34" s="259"/>
      <c r="DH34" s="259"/>
    </row>
    <row r="35" spans="2:125">
      <c r="D35" s="259"/>
      <c r="E35" s="259"/>
      <c r="DG35" s="259"/>
      <c r="DJ35" s="259"/>
      <c r="DP35" s="259"/>
      <c r="DQ35" s="259"/>
      <c r="DR35" s="259"/>
      <c r="DS35" s="259"/>
      <c r="DT35" s="259"/>
      <c r="DU35" s="259"/>
    </row>
    <row r="36" spans="2:12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c r="DU37" s="259"/>
    </row>
    <row r="38" spans="2:125">
      <c r="DT38" s="259"/>
      <c r="DU38" s="259"/>
    </row>
    <row r="39" spans="2:125"/>
    <row r="40" spans="2:125">
      <c r="DH40" s="259"/>
    </row>
    <row r="41" spans="2:125">
      <c r="DE41" s="259"/>
    </row>
    <row r="42" spans="2:125">
      <c r="DG42" s="259"/>
      <c r="DJ42" s="259"/>
    </row>
    <row r="43" spans="2:12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c r="DU44" s="259"/>
    </row>
    <row r="45" spans="2:125"/>
    <row r="46" spans="2:125"/>
    <row r="47" spans="2:125"/>
    <row r="48" spans="2:125">
      <c r="DT48" s="259"/>
      <c r="DU48" s="259"/>
    </row>
    <row r="49" spans="120:125">
      <c r="DU49" s="259"/>
    </row>
    <row r="50" spans="120:125">
      <c r="DU50" s="259"/>
    </row>
    <row r="51" spans="120:125">
      <c r="DP51" s="259"/>
      <c r="DQ51" s="259"/>
      <c r="DR51" s="259"/>
      <c r="DS51" s="259"/>
      <c r="DT51" s="259"/>
      <c r="DU51" s="259"/>
    </row>
    <row r="52" spans="120:125"/>
    <row r="53" spans="120:125"/>
    <row r="54" spans="120:125">
      <c r="DU54" s="259"/>
    </row>
    <row r="55" spans="120:125"/>
    <row r="56" spans="120:125"/>
    <row r="57" spans="120:125"/>
    <row r="58" spans="120:125">
      <c r="DU58" s="259"/>
    </row>
    <row r="59" spans="120:125"/>
    <row r="60" spans="120:125"/>
    <row r="61" spans="120:125"/>
    <row r="62" spans="120:125"/>
    <row r="63" spans="120:125">
      <c r="DU63" s="259"/>
    </row>
    <row r="64" spans="120:125">
      <c r="DT64" s="259"/>
      <c r="DU64" s="259"/>
    </row>
    <row r="65" spans="123:125"/>
    <row r="66" spans="123:125"/>
    <row r="67" spans="123:125"/>
    <row r="68" spans="123:125"/>
    <row r="69" spans="123:125">
      <c r="DS69" s="259"/>
      <c r="DT69" s="259"/>
      <c r="DU69" s="259"/>
    </row>
    <row r="70" spans="123:125"/>
    <row r="71" spans="123:125"/>
    <row r="72" spans="123:125"/>
    <row r="73" spans="123:125"/>
    <row r="74" spans="123:125"/>
    <row r="75" spans="123:125"/>
    <row r="76" spans="123:125"/>
    <row r="77" spans="123:125"/>
    <row r="78" spans="123:125"/>
    <row r="79" spans="123:125"/>
    <row r="80" spans="123:125"/>
    <row r="81" spans="116:125"/>
    <row r="82" spans="116:125">
      <c r="DL82" s="259"/>
    </row>
    <row r="83" spans="116:125">
      <c r="DM83" s="259"/>
      <c r="DN83" s="259"/>
      <c r="DO83" s="259"/>
      <c r="DP83" s="259"/>
      <c r="DQ83" s="259"/>
      <c r="DR83" s="259"/>
      <c r="DS83" s="259"/>
      <c r="DT83" s="259"/>
      <c r="DU83" s="259"/>
    </row>
    <row r="84" spans="116:125"/>
    <row r="85" spans="116:125"/>
    <row r="86" spans="116:125"/>
    <row r="87" spans="116:125"/>
    <row r="88" spans="116:125">
      <c r="DU88" s="259"/>
    </row>
    <row r="89" spans="116:125"/>
    <row r="90" spans="116:125"/>
    <row r="91" spans="116:125"/>
    <row r="92" spans="116:125" ht="13.5" customHeight="1"/>
    <row r="93" spans="116:125" ht="13.5" customHeight="1"/>
    <row r="94" spans="116:125" ht="13.5" customHeight="1">
      <c r="DS94" s="259"/>
      <c r="DT94" s="259"/>
      <c r="DU94" s="259"/>
    </row>
    <row r="95" spans="116:125" ht="13.5" customHeight="1">
      <c r="DU95" s="259"/>
    </row>
    <row r="96" spans="116:125" ht="13.5" customHeight="1"/>
    <row r="97" spans="124:125" ht="13.5" customHeight="1"/>
    <row r="98" spans="124:125" ht="13.5" customHeight="1"/>
    <row r="99" spans="124:125" ht="13.5" customHeight="1"/>
    <row r="100" spans="124:125" ht="13.5" customHeight="1"/>
    <row r="101" spans="124:125" ht="13.5" customHeight="1">
      <c r="DU101" s="259"/>
    </row>
    <row r="102" spans="124:125" ht="13.5" customHeight="1"/>
    <row r="103" spans="124:125" ht="13.5" customHeight="1"/>
    <row r="104" spans="124:125" ht="13.5" customHeight="1">
      <c r="DT104" s="259"/>
      <c r="DU104" s="259"/>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59" t="s">
        <v>478</v>
      </c>
    </row>
    <row r="120" spans="125:125" ht="13.5" hidden="1" customHeight="1"/>
    <row r="121" spans="125:125" ht="13.5" hidden="1" customHeight="1">
      <c r="DU121" s="259"/>
    </row>
  </sheetData>
  <sheetProtection algorithmName="SHA-512" hashValue="xt8fdmJp1iyYQk+jCA+idWvZjHpocb9wWJ9Qzbbup1fZ/Re6XKu6c0ScILcIkQXMtdMeUtM4dQMKjOHr+3SM6A==" saltValue="FiCBeI6q/2sFgjJUGugh7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cols>
    <col min="1" max="125" width="2.5" style="260" customWidth="1"/>
    <col min="126" max="142" width="0" style="259" hidden="1" customWidth="1"/>
    <col min="143" max="16384" width="9" style="259" hidden="1"/>
  </cols>
  <sheetData>
    <row r="1" spans="1:125" ht="13.5" customHeight="1">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c r="B2" s="259"/>
      <c r="T2" s="259"/>
    </row>
    <row r="3" spans="1:12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59"/>
      <c r="G33" s="259"/>
      <c r="I33" s="259"/>
    </row>
    <row r="34" spans="2:125">
      <c r="C34" s="259"/>
      <c r="P34" s="259"/>
      <c r="R34" s="259"/>
      <c r="U34" s="259"/>
    </row>
    <row r="35" spans="2:12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c r="F36" s="259"/>
      <c r="H36" s="259"/>
      <c r="J36" s="259"/>
      <c r="K36" s="259"/>
      <c r="L36" s="259"/>
      <c r="M36" s="259"/>
      <c r="N36" s="259"/>
      <c r="O36" s="259"/>
      <c r="Q36" s="259"/>
      <c r="S36" s="259"/>
      <c r="V36" s="259"/>
    </row>
    <row r="37" spans="2:125"/>
    <row r="38" spans="2:125"/>
    <row r="39" spans="2:125"/>
    <row r="40" spans="2:125">
      <c r="U40" s="259"/>
    </row>
    <row r="41" spans="2:125">
      <c r="R41" s="259"/>
    </row>
    <row r="42" spans="2:12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c r="Q43" s="259"/>
      <c r="S43" s="259"/>
      <c r="V43" s="259"/>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60" t="s">
        <v>478</v>
      </c>
    </row>
  </sheetData>
  <sheetProtection algorithmName="SHA-512" hashValue="J42KcMpVFwB1FF6hnGsRsfatM6Fp4ZY3hTMYnQpTDhU96xCez56B/4oGyZ8M3/k+FDFsQURXORQEIx8xl7PPNg==" saltValue="X8tyghHRWsBqqPOaQeGmK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528</v>
      </c>
      <c r="G46" s="8" t="s">
        <v>529</v>
      </c>
      <c r="H46" s="8" t="s">
        <v>530</v>
      </c>
      <c r="I46" s="8" t="s">
        <v>531</v>
      </c>
      <c r="J46" s="9" t="s">
        <v>532</v>
      </c>
    </row>
    <row r="47" spans="2:10" ht="57.75" customHeight="1">
      <c r="B47" s="10"/>
      <c r="C47" s="1139" t="s">
        <v>3</v>
      </c>
      <c r="D47" s="1139"/>
      <c r="E47" s="1140"/>
      <c r="F47" s="11">
        <v>1.88</v>
      </c>
      <c r="G47" s="12">
        <v>2.86</v>
      </c>
      <c r="H47" s="12">
        <v>4.42</v>
      </c>
      <c r="I47" s="12">
        <v>3.5</v>
      </c>
      <c r="J47" s="13">
        <v>6.13</v>
      </c>
    </row>
    <row r="48" spans="2:10" ht="57.75" customHeight="1">
      <c r="B48" s="14"/>
      <c r="C48" s="1141" t="s">
        <v>4</v>
      </c>
      <c r="D48" s="1141"/>
      <c r="E48" s="1142"/>
      <c r="F48" s="15">
        <v>0.78</v>
      </c>
      <c r="G48" s="16">
        <v>2.92</v>
      </c>
      <c r="H48" s="16">
        <v>6.68</v>
      </c>
      <c r="I48" s="16">
        <v>4.8099999999999996</v>
      </c>
      <c r="J48" s="17">
        <v>4.58</v>
      </c>
    </row>
    <row r="49" spans="2:10" ht="57.75" customHeight="1" thickBot="1">
      <c r="B49" s="18"/>
      <c r="C49" s="1143" t="s">
        <v>5</v>
      </c>
      <c r="D49" s="1143"/>
      <c r="E49" s="1144"/>
      <c r="F49" s="19">
        <v>0.17</v>
      </c>
      <c r="G49" s="20">
        <v>2.69</v>
      </c>
      <c r="H49" s="20">
        <v>3.9</v>
      </c>
      <c r="I49" s="20" t="s">
        <v>533</v>
      </c>
      <c r="J49" s="21" t="s">
        <v>534</v>
      </c>
    </row>
    <row r="50" spans="2:10"/>
  </sheetData>
  <sheetProtection algorithmName="SHA-512" hashValue="61a9lw+TnEjn5tAFMmF9k9jUCHbQGg5VIHX/D/o/ByxKBoNfCsdU8PtqnYhr2Ku48lYYLqmIqfQrXteLLqMUtg==" saltValue="NGQCwKiKlbcYVnvbShpcs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奈良市役所</cp:lastModifiedBy>
  <cp:lastPrinted>2025-03-27T07:34:12Z</cp:lastPrinted>
  <dcterms:created xsi:type="dcterms:W3CDTF">2025-02-19T03:43:23Z</dcterms:created>
  <dcterms:modified xsi:type="dcterms:W3CDTF">2025-03-27T07:34:17Z</dcterms:modified>
  <cp:category/>
</cp:coreProperties>
</file>