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js-fil001.nara.local\共有\200100財政課\●財務調査係●\【 ⑥ 各種照会・回答 】\　① 県【市町村振興課】\財政状況資料集☆\R6（R7末照会）\"/>
    </mc:Choice>
  </mc:AlternateContent>
  <xr:revisionPtr revIDLastSave="0" documentId="13_ncr:1_{E6F02D27-4B4E-4755-8712-4D6FC2479261}" xr6:coauthVersionLast="47" xr6:coauthVersionMax="47" xr10:uidLastSave="{00000000-0000-0000-0000-000000000000}"/>
  <bookViews>
    <workbookView xWindow="-120" yWindow="-120" windowWidth="20730" windowHeight="1104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O36"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BE37" i="10"/>
  <c r="AM37" i="10"/>
  <c r="U37" i="10"/>
  <c r="BE36" i="10"/>
  <c r="BE35" i="10"/>
  <c r="BE34" i="10"/>
  <c r="C34" i="10"/>
  <c r="C35" i="10" s="1"/>
  <c r="U34" i="10" l="1"/>
  <c r="U35" i="10" s="1"/>
  <c r="U36" i="10" s="1"/>
  <c r="C36" i="10"/>
  <c r="C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 r="AM36" i="10" s="1"/>
  <c r="BW34" i="10"/>
  <c r="BW35" i="10" s="1"/>
  <c r="BW36" i="10" s="1"/>
  <c r="BW37" i="10" s="1"/>
  <c r="CO34" i="10" l="1"/>
  <c r="CO35" i="10" s="1"/>
  <c r="CO36" i="10" s="1"/>
  <c r="CO37" i="10" s="1"/>
</calcChain>
</file>

<file path=xl/sharedStrings.xml><?xml version="1.0" encoding="utf-8"?>
<sst xmlns="http://schemas.openxmlformats.org/spreadsheetml/2006/main" count="1073" uniqueCount="568">
  <si>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</si>
  <si>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</si>
  <si>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</si>
  <si>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</si>
  <si>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</si>
  <si>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</si>
  <si>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</si>
  <si>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</si>
  <si>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</si>
  <si>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</si>
  <si>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</si>
  <si>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</si>
  <si>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</si>
  <si>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</si>
  <si>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</si>
  <si>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</si>
  <si>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</si>
  <si>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</si>
  <si>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</si>
  <si>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</si>
  <si>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</si>
  <si>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</si>
  <si>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</si>
  <si>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</si>
  <si>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</si>
  <si>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</si>
  <si>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</si>
  <si>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</si>
  <si>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</si>
  <si>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</si>
  <si>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</si>
  <si>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</si>
  <si>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</si>
  <si>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</si>
  <si>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</si>
  <si>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</si>
  <si>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</si>
  <si>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</si>
  <si>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</si>
  <si>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</si>
  <si>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</si>
  <si>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</si>
  <si>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</si>
  <si>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</si>
  <si>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</si>
  <si>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</si>
  <si>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</si>
  <si>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</si>
  <si>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</si>
  <si>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</si>
  <si>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</si>
  <si>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</si>
  <si>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</si>
  <si>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</si>
  <si>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</si>
  <si>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</si>
  <si>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</si>
  <si>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</si>
  <si>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</si>
  <si>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</si>
  <si>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</si>
  <si>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</si>
  <si>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</si>
  <si>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</si>
  <si>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</si>
  <si>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</si>
  <si>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</si>
  <si>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</si>
  <si>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</si>
  <si>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</si>
  <si>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</si>
  <si>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</si>
  <si>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</si>
  <si>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</si>
  <si>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</si>
  <si>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</si>
  <si>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</si>
  <si>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</si>
  <si>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</si>
  <si>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奈良県</t>
    <phoneticPr fontId="5"/>
  </si>
  <si>
    <t>市町村類型</t>
    <phoneticPr fontId="5"/>
  </si>
  <si>
    <t>中核市</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</si>
  <si>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</si>
  <si>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</si>
  <si>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</si>
  <si>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</si>
  <si>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</si>
  <si>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</si>
  <si>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</si>
  <si>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</si>
  <si>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</si>
  <si>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</si>
  <si>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</si>
  <si>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</si>
  <si>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奈良市</t>
    <phoneticPr fontId="5"/>
  </si>
  <si>
    <t>地方交付税種地</t>
    <rPh sb="0" eb="2">
      <t>チホウ</t>
    </rPh>
    <rPh sb="2" eb="5">
      <t>コウフゼイ</t>
    </rPh>
    <rPh sb="5" eb="6">
      <t>シュ</t>
    </rPh>
    <rPh sb="6" eb="7">
      <t>チ</t>
    </rPh>
    <phoneticPr fontId="5"/>
  </si>
  <si>
    <t>1-6</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</si>
  <si>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</si>
  <si>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</si>
  <si>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</si>
  <si>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</si>
  <si>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</si>
  <si>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</si>
  <si>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</si>
  <si>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</si>
  <si>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</si>
  <si>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</si>
  <si>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</si>
  <si>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</si>
  <si>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</si>
  <si>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</si>
  <si>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</si>
  <si>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</si>
  <si>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</si>
  <si>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</si>
  <si>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</si>
  <si>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</si>
  <si>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</si>
  <si>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-1.6</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</si>
  <si>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</si>
  <si>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</si>
  <si>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</si>
  <si>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</si>
  <si>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</si>
  <si>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</si>
  <si>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</si>
  <si>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</si>
  <si>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</si>
  <si>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</si>
  <si>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</si>
  <si>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</si>
  <si>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</si>
  <si>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</si>
  <si>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</si>
  <si>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</si>
  <si>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</si>
  <si>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</si>
  <si>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</si>
  <si>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</si>
  <si>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</si>
  <si>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</si>
  <si>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-0.6</t>
    <phoneticPr fontId="5"/>
  </si>
  <si>
    <t>基準財政需要額</t>
    <phoneticPr fontId="25"/>
  </si>
  <si>
    <t>うち日本人(％)</t>
    <phoneticPr fontId="5"/>
  </si>
  <si>
    <t>-0.7</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</si>
  <si>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</si>
  <si>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</si>
  <si>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</si>
  <si>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</si>
  <si>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</si>
  <si>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</si>
  <si>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</si>
  <si>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</si>
  <si>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</si>
  <si>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</si>
  <si>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</si>
  <si>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</si>
  <si>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</si>
  <si>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</si>
  <si>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</si>
  <si>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</si>
  <si>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</si>
  <si>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</si>
  <si>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</si>
  <si>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</si>
  <si>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</si>
  <si>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</si>
  <si>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</si>
  <si>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</si>
  <si>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</si>
  <si>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</si>
  <si>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</si>
  <si>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</si>
  <si>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</si>
  <si>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</si>
  <si>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</si>
  <si>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</si>
  <si>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</si>
  <si>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</si>
  <si>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</si>
  <si>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</si>
  <si>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</si>
  <si>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</si>
  <si>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</si>
  <si>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</si>
  <si>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</si>
  <si>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</si>
  <si>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</si>
  <si>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</si>
  <si>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</si>
  <si>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</si>
  <si>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</si>
  <si>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</si>
  <si>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</si>
  <si>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</si>
  <si>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</si>
  <si>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</si>
  <si>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</si>
  <si>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</si>
  <si>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</si>
  <si>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</si>
  <si>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</si>
  <si>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</si>
  <si>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奈良県奈良市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</si>
  <si>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</si>
  <si>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</si>
  <si>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</si>
  <si>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</si>
  <si>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</si>
  <si>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</si>
  <si>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</si>
  <si>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</si>
  <si>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</si>
  <si>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</si>
  <si>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</si>
  <si>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</si>
  <si>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</si>
  <si>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</si>
  <si>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</si>
  <si>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</si>
  <si>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</si>
  <si>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</si>
  <si>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</si>
  <si>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</si>
  <si>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</si>
  <si>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</si>
  <si>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</si>
  <si>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</si>
  <si>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</si>
  <si>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</si>
  <si>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</si>
  <si>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</si>
  <si>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</si>
  <si>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</si>
  <si>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</si>
  <si>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</si>
  <si>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</si>
  <si>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</si>
  <si>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</si>
  <si>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</si>
  <si>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</si>
  <si>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</si>
  <si>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</si>
  <si>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</si>
  <si>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</si>
  <si>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</si>
  <si>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</si>
  <si>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</si>
  <si>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</si>
  <si>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</si>
  <si>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</si>
  <si>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</si>
  <si>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</si>
  <si>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</si>
  <si>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</si>
  <si>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</si>
  <si>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</si>
  <si>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</si>
  <si>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</si>
  <si>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</si>
  <si>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</si>
  <si>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</si>
  <si>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</si>
  <si>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</si>
  <si>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</si>
  <si>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</si>
  <si>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</si>
  <si>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</si>
  <si>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</si>
  <si>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</si>
  <si>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</si>
  <si>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</si>
  <si>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</si>
  <si>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</si>
  <si>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</si>
  <si>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</si>
  <si>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</si>
  <si>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</si>
  <si>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</si>
  <si>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</si>
  <si>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</si>
  <si>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</si>
  <si>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</si>
  <si>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</si>
  <si>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</si>
  <si>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</si>
  <si>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</si>
  <si>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</si>
  <si>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</si>
  <si>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</si>
  <si>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</si>
  <si>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</si>
  <si>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</si>
  <si>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</si>
  <si>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</si>
  <si>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</si>
  <si>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</si>
  <si>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</si>
  <si>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</si>
  <si>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</si>
  <si>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</si>
  <si>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</si>
  <si>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</si>
  <si>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</si>
  <si>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</si>
  <si>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</si>
  <si>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</si>
  <si>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</si>
  <si>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</si>
  <si>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</si>
  <si>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</si>
  <si>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</si>
  <si>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</si>
  <si>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</si>
  <si>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</si>
  <si>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</si>
  <si>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</si>
  <si>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</si>
  <si>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</si>
  <si>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</si>
  <si>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</si>
  <si>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</si>
  <si>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</si>
  <si>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</si>
  <si>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</si>
  <si>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</si>
  <si>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</si>
  <si>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</si>
  <si>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</si>
  <si>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</si>
  <si>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</si>
  <si>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宅地造成</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</si>
  <si>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</si>
  <si>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</si>
  <si>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</si>
  <si>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</si>
  <si>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</si>
  <si>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</si>
  <si>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</si>
  <si>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</si>
  <si>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</si>
  <si>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</si>
  <si>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</si>
  <si>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</si>
  <si>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</si>
  <si>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</si>
  <si>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</si>
  <si>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</si>
  <si>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</si>
  <si>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</si>
  <si>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</si>
  <si>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</si>
  <si>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</si>
  <si>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</si>
  <si>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奈良県奈良市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</si>
  <si>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</si>
  <si>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</si>
  <si>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</si>
  <si>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</si>
  <si>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</si>
  <si>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</si>
  <si>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</si>
  <si>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</si>
  <si>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</si>
  <si>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</si>
  <si>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</si>
  <si>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</si>
  <si>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</si>
  <si>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</si>
  <si>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</si>
  <si>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</si>
  <si>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</si>
  <si>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</si>
  <si>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</si>
  <si>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</si>
  <si>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住宅新築資金等貸付金特別会計</t>
    <phoneticPr fontId="5"/>
  </si>
  <si>
    <t>土地区画整理事業特別会計</t>
    <phoneticPr fontId="5"/>
  </si>
  <si>
    <t>母子父子寡婦福祉資金貸付金特別会計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</si>
  <si>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</si>
  <si>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</si>
  <si>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</si>
  <si>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</si>
  <si>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</si>
  <si>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</si>
  <si>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</si>
  <si>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</si>
  <si>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</si>
  <si>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</si>
  <si>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</si>
  <si>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</si>
  <si>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</si>
  <si>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</si>
  <si>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</si>
  <si>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</si>
  <si>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</si>
  <si>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</si>
  <si>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下水道事業会計</t>
    <phoneticPr fontId="5"/>
  </si>
  <si>
    <t>病院事業会計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</si>
  <si>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</si>
  <si>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</si>
  <si>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</si>
  <si>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</si>
  <si>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</si>
  <si>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</si>
  <si>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</si>
  <si>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</si>
  <si>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</si>
  <si>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</si>
  <si>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</si>
  <si>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</si>
  <si>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</si>
  <si>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</si>
  <si>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</si>
  <si>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</si>
  <si>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</si>
  <si>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</si>
  <si>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</si>
  <si>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</si>
  <si>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</si>
  <si>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</si>
  <si>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</si>
  <si>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</si>
  <si>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</si>
  <si>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</si>
  <si>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</si>
  <si>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</si>
  <si>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</si>
  <si>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</si>
  <si>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</si>
  <si>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</si>
  <si>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</si>
  <si>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</si>
  <si>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</si>
  <si>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</si>
  <si>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</si>
  <si>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</si>
  <si>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</si>
  <si>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</si>
  <si>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</si>
  <si>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</si>
  <si>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</si>
  <si>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</si>
  <si>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</si>
  <si>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</si>
  <si>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</si>
  <si>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</si>
  <si>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</si>
  <si>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</si>
  <si>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</si>
  <si>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</si>
  <si>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</si>
  <si>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</si>
  <si>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</si>
  <si>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</si>
  <si>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</si>
  <si>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</si>
  <si>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</si>
  <si>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</si>
  <si>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</si>
  <si>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</si>
  <si>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</si>
  <si>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</si>
  <si>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</si>
  <si>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</si>
  <si>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</si>
  <si>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</si>
  <si>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</si>
  <si>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</si>
  <si>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</si>
  <si>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</si>
  <si>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</si>
  <si>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</si>
  <si>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</si>
  <si>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</si>
  <si>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</si>
  <si>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</si>
  <si>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</si>
  <si>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</si>
  <si>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</si>
  <si>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</si>
  <si>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</si>
  <si>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</si>
  <si>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</si>
  <si>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</si>
  <si>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</si>
  <si>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</si>
  <si>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</si>
  <si>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</si>
  <si>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</si>
  <si>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</si>
  <si>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</si>
  <si>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</si>
  <si>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</si>
  <si>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</si>
  <si>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</si>
  <si>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</si>
  <si>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</si>
  <si>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</si>
  <si>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</si>
  <si>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</si>
  <si>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</si>
  <si>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</si>
  <si>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</si>
  <si>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</si>
  <si>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</si>
  <si>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</si>
  <si>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</si>
  <si>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</si>
  <si>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</si>
  <si>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</si>
  <si>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</si>
  <si>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</si>
  <si>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</si>
  <si>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</si>
  <si>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</si>
  <si>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</si>
  <si>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</si>
  <si>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</si>
  <si>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</si>
  <si>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</si>
  <si>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</si>
  <si>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</si>
  <si>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</si>
  <si>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</si>
  <si>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</si>
  <si>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</si>
  <si>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</si>
  <si>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</si>
  <si>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</si>
  <si>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</si>
  <si>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</si>
  <si>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</si>
  <si>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</si>
  <si>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6.26</t>
  </si>
  <si>
    <t>▲ 0.16</t>
  </si>
  <si>
    <t>▲ 0.47</t>
  </si>
  <si>
    <t>水道事業会計</t>
  </si>
  <si>
    <t>一般会計</t>
  </si>
  <si>
    <t>下水道事業会計</t>
  </si>
  <si>
    <t>介護保険特別会計</t>
  </si>
  <si>
    <t>国民健康保険特別会計</t>
  </si>
  <si>
    <t>病院事業会計</t>
  </si>
  <si>
    <t>後期高齢者医療特別会計</t>
  </si>
  <si>
    <t>住宅新築資金等貸付金特別会計</t>
  </si>
  <si>
    <t>▲ 0.68</t>
  </si>
  <si>
    <t>その他会計（赤字）</t>
  </si>
  <si>
    <t>その他会計（黒字）</t>
  </si>
  <si>
    <t>R02</t>
    <phoneticPr fontId="5"/>
  </si>
  <si>
    <t>R03</t>
    <phoneticPr fontId="5"/>
  </si>
  <si>
    <t>R04</t>
    <phoneticPr fontId="5"/>
  </si>
  <si>
    <t>R05</t>
    <phoneticPr fontId="5"/>
  </si>
  <si>
    <t>R06</t>
    <phoneticPr fontId="5"/>
  </si>
  <si>
    <t>地域振興基金</t>
    <phoneticPr fontId="5"/>
  </si>
  <si>
    <t>地元公共事業積立基金</t>
    <phoneticPr fontId="38"/>
  </si>
  <si>
    <t>心のふるさと応援基金</t>
    <phoneticPr fontId="38"/>
  </si>
  <si>
    <t>教育振興基金</t>
    <phoneticPr fontId="38"/>
  </si>
  <si>
    <t>観光振興基金</t>
    <rPh sb="0" eb="2">
      <t>カンコウ</t>
    </rPh>
    <rPh sb="2" eb="4">
      <t>シンコウ</t>
    </rPh>
    <rPh sb="4" eb="6">
      <t>キキン</t>
    </rPh>
    <phoneticPr fontId="38"/>
  </si>
  <si>
    <t>-</t>
    <phoneticPr fontId="2"/>
  </si>
  <si>
    <t>奈良市清美公社</t>
    <rPh sb="0" eb="3">
      <t>ナラシ</t>
    </rPh>
    <rPh sb="3" eb="5">
      <t>セイビ</t>
    </rPh>
    <rPh sb="5" eb="7">
      <t>コウシャ</t>
    </rPh>
    <phoneticPr fontId="38"/>
  </si>
  <si>
    <t>奈良市市街地開発株式会社</t>
    <rPh sb="0" eb="3">
      <t>ナラシ</t>
    </rPh>
    <rPh sb="3" eb="6">
      <t>シガイチ</t>
    </rPh>
    <rPh sb="6" eb="8">
      <t>カイハツ</t>
    </rPh>
    <rPh sb="8" eb="12">
      <t>カブシキガイシャ</t>
    </rPh>
    <phoneticPr fontId="38"/>
  </si>
  <si>
    <t>奈良市生涯学習財団</t>
    <rPh sb="0" eb="3">
      <t>ナラシ</t>
    </rPh>
    <rPh sb="3" eb="5">
      <t>ショウガイ</t>
    </rPh>
    <rPh sb="5" eb="7">
      <t>ガクシュウ</t>
    </rPh>
    <rPh sb="7" eb="9">
      <t>ザイダン</t>
    </rPh>
    <phoneticPr fontId="38"/>
  </si>
  <si>
    <t>奈良市総合財団</t>
    <rPh sb="0" eb="3">
      <t>ナラシ</t>
    </rPh>
    <rPh sb="3" eb="5">
      <t>ソウゴウ</t>
    </rPh>
    <rPh sb="5" eb="7">
      <t>ザイダン</t>
    </rPh>
    <phoneticPr fontId="38"/>
  </si>
  <si>
    <t>奈良県市町村総合事務組合</t>
    <rPh sb="0" eb="2">
      <t>ナラ</t>
    </rPh>
    <rPh sb="2" eb="3">
      <t>ケン</t>
    </rPh>
    <rPh sb="3" eb="6">
      <t>シチョウソン</t>
    </rPh>
    <rPh sb="6" eb="8">
      <t>ソウゴウ</t>
    </rPh>
    <rPh sb="8" eb="10">
      <t>ジム</t>
    </rPh>
    <rPh sb="10" eb="12">
      <t>クミアイ</t>
    </rPh>
    <phoneticPr fontId="38"/>
  </si>
  <si>
    <t>山辺環境衛生組合</t>
  </si>
  <si>
    <t>奈良県住宅新築資金等貸付金回収管理組合</t>
    <rPh sb="0" eb="3">
      <t>ナラケン</t>
    </rPh>
    <rPh sb="3" eb="5">
      <t>ジュウタク</t>
    </rPh>
    <rPh sb="5" eb="7">
      <t>シンチク</t>
    </rPh>
    <rPh sb="7" eb="9">
      <t>シキン</t>
    </rPh>
    <rPh sb="9" eb="10">
      <t>ナド</t>
    </rPh>
    <rPh sb="10" eb="12">
      <t>カシツケ</t>
    </rPh>
    <rPh sb="12" eb="13">
      <t>キン</t>
    </rPh>
    <rPh sb="13" eb="15">
      <t>カイシュウ</t>
    </rPh>
    <rPh sb="15" eb="17">
      <t>カンリ</t>
    </rPh>
    <rPh sb="17" eb="19">
      <t>クミアイ</t>
    </rPh>
    <phoneticPr fontId="38"/>
  </si>
  <si>
    <t>奈良県後期高齢者医療広域連合</t>
    <rPh sb="0" eb="3">
      <t>ナラケン</t>
    </rPh>
    <rPh sb="3" eb="5">
      <t>コウキ</t>
    </rPh>
    <rPh sb="5" eb="8">
      <t>コウレイシャ</t>
    </rPh>
    <rPh sb="8" eb="10">
      <t>イリョウ</t>
    </rPh>
    <rPh sb="10" eb="12">
      <t>コウイキ</t>
    </rPh>
    <rPh sb="12" eb="14">
      <t>レンゴウ</t>
    </rPh>
    <phoneticPr fontId="38"/>
  </si>
  <si>
    <t>-</t>
    <phoneticPr fontId="38"/>
  </si>
  <si>
    <t xml:space="preserve">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</si>
</sst>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2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8" xfId="15"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03" xfId="12" applyNumberFormat="1" applyFont="1" applyBorder="1" applyAlignment="1" applyProtection="1">
      <alignment horizontal="right" vertical="center" shrinkToFit="1"/>
      <protection locked="0"/>
    </xf>
    <xf numFmtId="177" fontId="34" fillId="0" borderId="99" xfId="12" applyNumberFormat="1" applyFont="1" applyBorder="1" applyAlignment="1" applyProtection="1">
      <alignment horizontal="right" vertical="center" shrinkToFit="1"/>
      <protection locked="0"/>
    </xf>
    <xf numFmtId="177" fontId="34" fillId="0" borderId="107"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30" xfId="12" applyNumberFormat="1" applyFont="1" applyFill="1" applyBorder="1" applyAlignment="1" applyProtection="1">
      <alignment horizontal="right" vertical="center" shrinkToFit="1"/>
      <protection locked="0"/>
    </xf>
    <xf numFmtId="177" fontId="34" fillId="8" borderId="184" xfId="12" applyNumberFormat="1" applyFont="1" applyFill="1" applyBorder="1" applyAlignment="1" applyProtection="1">
      <alignment horizontal="righ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52191</c:v>
                </c:pt>
                <c:pt idx="1">
                  <c:v>48105</c:v>
                </c:pt>
                <c:pt idx="2">
                  <c:v>47446</c:v>
                </c:pt>
                <c:pt idx="3">
                  <c:v>48387</c:v>
                </c:pt>
                <c:pt idx="4">
                  <c:v>49684</c:v>
                </c:pt>
              </c:numCache>
            </c:numRef>
          </c:val>
          <c:smooth val="0"/>
          <c:extLst>
            <c:ext xmlns:c16="http://schemas.microsoft.com/office/drawing/2014/chart" uri="{C3380CC4-5D6E-409C-BE32-E72D297353CC}">
              <c16:uniqueId val="{00000000-E03E-446F-9226-8048A6162830}"/>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60930</c:v>
                </c:pt>
                <c:pt idx="1">
                  <c:v>43059</c:v>
                </c:pt>
                <c:pt idx="2">
                  <c:v>26414</c:v>
                </c:pt>
                <c:pt idx="3">
                  <c:v>41311</c:v>
                </c:pt>
                <c:pt idx="4">
                  <c:v>42139</c:v>
                </c:pt>
              </c:numCache>
            </c:numRef>
          </c:val>
          <c:smooth val="0"/>
          <c:extLst>
            <c:ext xmlns:c16="http://schemas.microsoft.com/office/drawing/2014/chart" uri="{C3380CC4-5D6E-409C-BE32-E72D297353CC}">
              <c16:uniqueId val="{00000001-E03E-446F-9226-8048A6162830}"/>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2.92</c:v>
                </c:pt>
                <c:pt idx="1">
                  <c:v>6.68</c:v>
                </c:pt>
                <c:pt idx="2">
                  <c:v>4.8099999999999996</c:v>
                </c:pt>
                <c:pt idx="3">
                  <c:v>4.58</c:v>
                </c:pt>
                <c:pt idx="4">
                  <c:v>3.98</c:v>
                </c:pt>
              </c:numCache>
            </c:numRef>
          </c:val>
          <c:extLst>
            <c:ext xmlns:c16="http://schemas.microsoft.com/office/drawing/2014/chart" uri="{C3380CC4-5D6E-409C-BE32-E72D297353CC}">
              <c16:uniqueId val="{00000000-2C67-4DF5-8319-02363F91EE65}"/>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2.86</c:v>
                </c:pt>
                <c:pt idx="1">
                  <c:v>4.42</c:v>
                </c:pt>
                <c:pt idx="2">
                  <c:v>3.5</c:v>
                </c:pt>
                <c:pt idx="3">
                  <c:v>6.13</c:v>
                </c:pt>
                <c:pt idx="4">
                  <c:v>8.34</c:v>
                </c:pt>
              </c:numCache>
            </c:numRef>
          </c:val>
          <c:extLst>
            <c:ext xmlns:c16="http://schemas.microsoft.com/office/drawing/2014/chart" uri="{C3380CC4-5D6E-409C-BE32-E72D297353CC}">
              <c16:uniqueId val="{00000001-2C67-4DF5-8319-02363F91EE65}"/>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2.69</c:v>
                </c:pt>
                <c:pt idx="1">
                  <c:v>3.9</c:v>
                </c:pt>
                <c:pt idx="2">
                  <c:v>-6.26</c:v>
                </c:pt>
                <c:pt idx="3">
                  <c:v>-0.16</c:v>
                </c:pt>
                <c:pt idx="4">
                  <c:v>-0.47</c:v>
                </c:pt>
              </c:numCache>
            </c:numRef>
          </c:val>
          <c:smooth val="0"/>
          <c:extLst>
            <c:ext xmlns:c16="http://schemas.microsoft.com/office/drawing/2014/chart" uri="{C3380CC4-5D6E-409C-BE32-E72D297353CC}">
              <c16:uniqueId val="{00000002-2C67-4DF5-8319-02363F91EE65}"/>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335A-4461-9B5A-5A232164E8DB}"/>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335A-4461-9B5A-5A232164E8DB}"/>
            </c:ext>
          </c:extLst>
        </c:ser>
        <c:ser>
          <c:idx val="2"/>
          <c:order val="2"/>
          <c:tx>
            <c:strRef>
              <c:f>データシート!$A$29</c:f>
              <c:strCache>
                <c:ptCount val="1"/>
                <c:pt idx="0">
                  <c:v>住宅新築資金等貸付金特別会計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0.68</c:v>
                </c:pt>
                <c:pt idx="1">
                  <c:v>#N/A</c:v>
                </c:pt>
                <c:pt idx="2">
                  <c:v>#N/A</c:v>
                </c:pt>
                <c:pt idx="3">
                  <c:v>0</c:v>
                </c:pt>
                <c:pt idx="4">
                  <c:v>#N/A</c:v>
                </c:pt>
                <c:pt idx="5">
                  <c:v>0.01</c:v>
                </c:pt>
                <c:pt idx="6">
                  <c:v>#N/A</c:v>
                </c:pt>
                <c:pt idx="7">
                  <c:v>0.01</c:v>
                </c:pt>
                <c:pt idx="8">
                  <c:v>#N/A</c:v>
                </c:pt>
                <c:pt idx="9">
                  <c:v>0.01</c:v>
                </c:pt>
              </c:numCache>
            </c:numRef>
          </c:val>
          <c:extLst>
            <c:ext xmlns:c16="http://schemas.microsoft.com/office/drawing/2014/chart" uri="{C3380CC4-5D6E-409C-BE32-E72D297353CC}">
              <c16:uniqueId val="{00000002-335A-4461-9B5A-5A232164E8DB}"/>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0.01</c:v>
                </c:pt>
                <c:pt idx="2">
                  <c:v>#N/A</c:v>
                </c:pt>
                <c:pt idx="3">
                  <c:v>0.02</c:v>
                </c:pt>
                <c:pt idx="4">
                  <c:v>#N/A</c:v>
                </c:pt>
                <c:pt idx="5">
                  <c:v>0.02</c:v>
                </c:pt>
                <c:pt idx="6">
                  <c:v>#N/A</c:v>
                </c:pt>
                <c:pt idx="7">
                  <c:v>0.03</c:v>
                </c:pt>
                <c:pt idx="8">
                  <c:v>#N/A</c:v>
                </c:pt>
                <c:pt idx="9">
                  <c:v>0.03</c:v>
                </c:pt>
              </c:numCache>
            </c:numRef>
          </c:val>
          <c:extLst>
            <c:ext xmlns:c16="http://schemas.microsoft.com/office/drawing/2014/chart" uri="{C3380CC4-5D6E-409C-BE32-E72D297353CC}">
              <c16:uniqueId val="{00000003-335A-4461-9B5A-5A232164E8DB}"/>
            </c:ext>
          </c:extLst>
        </c:ser>
        <c:ser>
          <c:idx val="4"/>
          <c:order val="4"/>
          <c:tx>
            <c:strRef>
              <c:f>データシート!$A$31</c:f>
              <c:strCache>
                <c:ptCount val="1"/>
                <c:pt idx="0">
                  <c:v>病院事業会計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0.04</c:v>
                </c:pt>
                <c:pt idx="2">
                  <c:v>#N/A</c:v>
                </c:pt>
                <c:pt idx="3">
                  <c:v>0.04</c:v>
                </c:pt>
                <c:pt idx="4">
                  <c:v>#N/A</c:v>
                </c:pt>
                <c:pt idx="5">
                  <c:v>0.04</c:v>
                </c:pt>
                <c:pt idx="6">
                  <c:v>#N/A</c:v>
                </c:pt>
                <c:pt idx="7">
                  <c:v>0.04</c:v>
                </c:pt>
                <c:pt idx="8">
                  <c:v>#N/A</c:v>
                </c:pt>
                <c:pt idx="9">
                  <c:v>0.03</c:v>
                </c:pt>
              </c:numCache>
            </c:numRef>
          </c:val>
          <c:extLst>
            <c:ext xmlns:c16="http://schemas.microsoft.com/office/drawing/2014/chart" uri="{C3380CC4-5D6E-409C-BE32-E72D297353CC}">
              <c16:uniqueId val="{00000004-335A-4461-9B5A-5A232164E8DB}"/>
            </c:ext>
          </c:extLst>
        </c:ser>
        <c:ser>
          <c:idx val="5"/>
          <c:order val="5"/>
          <c:tx>
            <c:strRef>
              <c:f>データシート!$A$32</c:f>
              <c:strCache>
                <c:ptCount val="1"/>
                <c:pt idx="0">
                  <c:v>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0.42</c:v>
                </c:pt>
                <c:pt idx="2">
                  <c:v>#N/A</c:v>
                </c:pt>
                <c:pt idx="3">
                  <c:v>7.0000000000000007E-2</c:v>
                </c:pt>
                <c:pt idx="4">
                  <c:v>#N/A</c:v>
                </c:pt>
                <c:pt idx="5">
                  <c:v>0.06</c:v>
                </c:pt>
                <c:pt idx="6">
                  <c:v>#N/A</c:v>
                </c:pt>
                <c:pt idx="7">
                  <c:v>0.09</c:v>
                </c:pt>
                <c:pt idx="8">
                  <c:v>#N/A</c:v>
                </c:pt>
                <c:pt idx="9">
                  <c:v>0.18</c:v>
                </c:pt>
              </c:numCache>
            </c:numRef>
          </c:val>
          <c:extLst>
            <c:ext xmlns:c16="http://schemas.microsoft.com/office/drawing/2014/chart" uri="{C3380CC4-5D6E-409C-BE32-E72D297353CC}">
              <c16:uniqueId val="{00000005-335A-4461-9B5A-5A232164E8DB}"/>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0.78</c:v>
                </c:pt>
                <c:pt idx="2">
                  <c:v>#N/A</c:v>
                </c:pt>
                <c:pt idx="3">
                  <c:v>1.04</c:v>
                </c:pt>
                <c:pt idx="4">
                  <c:v>#N/A</c:v>
                </c:pt>
                <c:pt idx="5">
                  <c:v>1.0900000000000001</c:v>
                </c:pt>
                <c:pt idx="6">
                  <c:v>#N/A</c:v>
                </c:pt>
                <c:pt idx="7">
                  <c:v>0.39</c:v>
                </c:pt>
                <c:pt idx="8">
                  <c:v>#N/A</c:v>
                </c:pt>
                <c:pt idx="9">
                  <c:v>0.45</c:v>
                </c:pt>
              </c:numCache>
            </c:numRef>
          </c:val>
          <c:extLst>
            <c:ext xmlns:c16="http://schemas.microsoft.com/office/drawing/2014/chart" uri="{C3380CC4-5D6E-409C-BE32-E72D297353CC}">
              <c16:uniqueId val="{00000006-335A-4461-9B5A-5A232164E8DB}"/>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2.21</c:v>
                </c:pt>
                <c:pt idx="2">
                  <c:v>#N/A</c:v>
                </c:pt>
                <c:pt idx="3">
                  <c:v>2.1800000000000002</c:v>
                </c:pt>
                <c:pt idx="4">
                  <c:v>#N/A</c:v>
                </c:pt>
                <c:pt idx="5">
                  <c:v>2.37</c:v>
                </c:pt>
                <c:pt idx="6">
                  <c:v>#N/A</c:v>
                </c:pt>
                <c:pt idx="7">
                  <c:v>2.2599999999999998</c:v>
                </c:pt>
                <c:pt idx="8">
                  <c:v>#N/A</c:v>
                </c:pt>
                <c:pt idx="9">
                  <c:v>1.74</c:v>
                </c:pt>
              </c:numCache>
            </c:numRef>
          </c:val>
          <c:extLst>
            <c:ext xmlns:c16="http://schemas.microsoft.com/office/drawing/2014/chart" uri="{C3380CC4-5D6E-409C-BE32-E72D297353CC}">
              <c16:uniqueId val="{00000007-335A-4461-9B5A-5A232164E8DB}"/>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3.6</c:v>
                </c:pt>
                <c:pt idx="2">
                  <c:v>#N/A</c:v>
                </c:pt>
                <c:pt idx="3">
                  <c:v>6.68</c:v>
                </c:pt>
                <c:pt idx="4">
                  <c:v>#N/A</c:v>
                </c:pt>
                <c:pt idx="5">
                  <c:v>4.79</c:v>
                </c:pt>
                <c:pt idx="6">
                  <c:v>#N/A</c:v>
                </c:pt>
                <c:pt idx="7">
                  <c:v>4.5599999999999996</c:v>
                </c:pt>
                <c:pt idx="8">
                  <c:v>#N/A</c:v>
                </c:pt>
                <c:pt idx="9">
                  <c:v>3.96</c:v>
                </c:pt>
              </c:numCache>
            </c:numRef>
          </c:val>
          <c:extLst>
            <c:ext xmlns:c16="http://schemas.microsoft.com/office/drawing/2014/chart" uri="{C3380CC4-5D6E-409C-BE32-E72D297353CC}">
              <c16:uniqueId val="{00000008-335A-4461-9B5A-5A232164E8DB}"/>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8.0299999999999994</c:v>
                </c:pt>
                <c:pt idx="2">
                  <c:v>#N/A</c:v>
                </c:pt>
                <c:pt idx="3">
                  <c:v>8.33</c:v>
                </c:pt>
                <c:pt idx="4">
                  <c:v>#N/A</c:v>
                </c:pt>
                <c:pt idx="5">
                  <c:v>9.64</c:v>
                </c:pt>
                <c:pt idx="6">
                  <c:v>#N/A</c:v>
                </c:pt>
                <c:pt idx="7">
                  <c:v>10.18</c:v>
                </c:pt>
                <c:pt idx="8">
                  <c:v>#N/A</c:v>
                </c:pt>
                <c:pt idx="9">
                  <c:v>10.07</c:v>
                </c:pt>
              </c:numCache>
            </c:numRef>
          </c:val>
          <c:extLst>
            <c:ext xmlns:c16="http://schemas.microsoft.com/office/drawing/2014/chart" uri="{C3380CC4-5D6E-409C-BE32-E72D297353CC}">
              <c16:uniqueId val="{00000009-335A-4461-9B5A-5A232164E8DB}"/>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12886</c:v>
                </c:pt>
                <c:pt idx="5">
                  <c:v>12587</c:v>
                </c:pt>
                <c:pt idx="8">
                  <c:v>12279</c:v>
                </c:pt>
                <c:pt idx="11">
                  <c:v>12120</c:v>
                </c:pt>
                <c:pt idx="14">
                  <c:v>12213</c:v>
                </c:pt>
              </c:numCache>
            </c:numRef>
          </c:val>
          <c:extLst>
            <c:ext xmlns:c16="http://schemas.microsoft.com/office/drawing/2014/chart" uri="{C3380CC4-5D6E-409C-BE32-E72D297353CC}">
              <c16:uniqueId val="{00000000-13C5-4D6D-B224-610E8DE7E87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11</c:v>
                </c:pt>
                <c:pt idx="3">
                  <c:v>0</c:v>
                </c:pt>
                <c:pt idx="6">
                  <c:v>0</c:v>
                </c:pt>
                <c:pt idx="9">
                  <c:v>0</c:v>
                </c:pt>
                <c:pt idx="12">
                  <c:v>0</c:v>
                </c:pt>
              </c:numCache>
            </c:numRef>
          </c:val>
          <c:extLst>
            <c:ext xmlns:c16="http://schemas.microsoft.com/office/drawing/2014/chart" uri="{C3380CC4-5D6E-409C-BE32-E72D297353CC}">
              <c16:uniqueId val="{00000001-13C5-4D6D-B224-610E8DE7E87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4</c:v>
                </c:pt>
                <c:pt idx="3">
                  <c:v>4</c:v>
                </c:pt>
                <c:pt idx="6">
                  <c:v>4</c:v>
                </c:pt>
                <c:pt idx="9">
                  <c:v>4</c:v>
                </c:pt>
                <c:pt idx="12">
                  <c:v>2</c:v>
                </c:pt>
              </c:numCache>
            </c:numRef>
          </c:val>
          <c:extLst>
            <c:ext xmlns:c16="http://schemas.microsoft.com/office/drawing/2014/chart" uri="{C3380CC4-5D6E-409C-BE32-E72D297353CC}">
              <c16:uniqueId val="{00000002-13C5-4D6D-B224-610E8DE7E87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13C5-4D6D-B224-610E8DE7E87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1367</c:v>
                </c:pt>
                <c:pt idx="3">
                  <c:v>1352</c:v>
                </c:pt>
                <c:pt idx="6">
                  <c:v>1198</c:v>
                </c:pt>
                <c:pt idx="9">
                  <c:v>1092</c:v>
                </c:pt>
                <c:pt idx="12">
                  <c:v>868</c:v>
                </c:pt>
              </c:numCache>
            </c:numRef>
          </c:val>
          <c:extLst>
            <c:ext xmlns:c16="http://schemas.microsoft.com/office/drawing/2014/chart" uri="{C3380CC4-5D6E-409C-BE32-E72D297353CC}">
              <c16:uniqueId val="{00000004-13C5-4D6D-B224-610E8DE7E87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3C5-4D6D-B224-610E8DE7E87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13C5-4D6D-B224-610E8DE7E87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17972</c:v>
                </c:pt>
                <c:pt idx="3">
                  <c:v>18419</c:v>
                </c:pt>
                <c:pt idx="6">
                  <c:v>17927</c:v>
                </c:pt>
                <c:pt idx="9">
                  <c:v>18471</c:v>
                </c:pt>
                <c:pt idx="12">
                  <c:v>18752</c:v>
                </c:pt>
              </c:numCache>
            </c:numRef>
          </c:val>
          <c:extLst>
            <c:ext xmlns:c16="http://schemas.microsoft.com/office/drawing/2014/chart" uri="{C3380CC4-5D6E-409C-BE32-E72D297353CC}">
              <c16:uniqueId val="{00000007-13C5-4D6D-B224-610E8DE7E879}"/>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6468</c:v>
                </c:pt>
                <c:pt idx="2">
                  <c:v>#N/A</c:v>
                </c:pt>
                <c:pt idx="3">
                  <c:v>#N/A</c:v>
                </c:pt>
                <c:pt idx="4">
                  <c:v>7188</c:v>
                </c:pt>
                <c:pt idx="5">
                  <c:v>#N/A</c:v>
                </c:pt>
                <c:pt idx="6">
                  <c:v>#N/A</c:v>
                </c:pt>
                <c:pt idx="7">
                  <c:v>6850</c:v>
                </c:pt>
                <c:pt idx="8">
                  <c:v>#N/A</c:v>
                </c:pt>
                <c:pt idx="9">
                  <c:v>#N/A</c:v>
                </c:pt>
                <c:pt idx="10">
                  <c:v>7447</c:v>
                </c:pt>
                <c:pt idx="11">
                  <c:v>#N/A</c:v>
                </c:pt>
                <c:pt idx="12">
                  <c:v>#N/A</c:v>
                </c:pt>
                <c:pt idx="13">
                  <c:v>7409</c:v>
                </c:pt>
                <c:pt idx="14">
                  <c:v>#N/A</c:v>
                </c:pt>
              </c:numCache>
            </c:numRef>
          </c:val>
          <c:smooth val="0"/>
          <c:extLst>
            <c:ext xmlns:c16="http://schemas.microsoft.com/office/drawing/2014/chart" uri="{C3380CC4-5D6E-409C-BE32-E72D297353CC}">
              <c16:uniqueId val="{00000008-13C5-4D6D-B224-610E8DE7E879}"/>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122211</c:v>
                </c:pt>
                <c:pt idx="5">
                  <c:v>121577</c:v>
                </c:pt>
                <c:pt idx="8">
                  <c:v>119199</c:v>
                </c:pt>
                <c:pt idx="11">
                  <c:v>114923</c:v>
                </c:pt>
                <c:pt idx="14">
                  <c:v>109486</c:v>
                </c:pt>
              </c:numCache>
            </c:numRef>
          </c:val>
          <c:extLst>
            <c:ext xmlns:c16="http://schemas.microsoft.com/office/drawing/2014/chart" uri="{C3380CC4-5D6E-409C-BE32-E72D297353CC}">
              <c16:uniqueId val="{00000000-387A-430E-9752-6AB196A4CA8A}"/>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30679</c:v>
                </c:pt>
                <c:pt idx="5">
                  <c:v>28472</c:v>
                </c:pt>
                <c:pt idx="8">
                  <c:v>28183</c:v>
                </c:pt>
                <c:pt idx="11">
                  <c:v>27947</c:v>
                </c:pt>
                <c:pt idx="14">
                  <c:v>27008</c:v>
                </c:pt>
              </c:numCache>
            </c:numRef>
          </c:val>
          <c:extLst>
            <c:ext xmlns:c16="http://schemas.microsoft.com/office/drawing/2014/chart" uri="{C3380CC4-5D6E-409C-BE32-E72D297353CC}">
              <c16:uniqueId val="{00000001-387A-430E-9752-6AB196A4CA8A}"/>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7115</c:v>
                </c:pt>
                <c:pt idx="5">
                  <c:v>11118</c:v>
                </c:pt>
                <c:pt idx="8">
                  <c:v>10396</c:v>
                </c:pt>
                <c:pt idx="11">
                  <c:v>12995</c:v>
                </c:pt>
                <c:pt idx="14">
                  <c:v>15395</c:v>
                </c:pt>
              </c:numCache>
            </c:numRef>
          </c:val>
          <c:extLst>
            <c:ext xmlns:c16="http://schemas.microsoft.com/office/drawing/2014/chart" uri="{C3380CC4-5D6E-409C-BE32-E72D297353CC}">
              <c16:uniqueId val="{00000002-387A-430E-9752-6AB196A4CA8A}"/>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387A-430E-9752-6AB196A4CA8A}"/>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387A-430E-9752-6AB196A4CA8A}"/>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87A-430E-9752-6AB196A4CA8A}"/>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17108</c:v>
                </c:pt>
                <c:pt idx="3">
                  <c:v>16886</c:v>
                </c:pt>
                <c:pt idx="6">
                  <c:v>16207</c:v>
                </c:pt>
                <c:pt idx="9">
                  <c:v>16842</c:v>
                </c:pt>
                <c:pt idx="12">
                  <c:v>17201</c:v>
                </c:pt>
              </c:numCache>
            </c:numRef>
          </c:val>
          <c:extLst>
            <c:ext xmlns:c16="http://schemas.microsoft.com/office/drawing/2014/chart" uri="{C3380CC4-5D6E-409C-BE32-E72D297353CC}">
              <c16:uniqueId val="{00000006-387A-430E-9752-6AB196A4CA8A}"/>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387A-430E-9752-6AB196A4CA8A}"/>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24477</c:v>
                </c:pt>
                <c:pt idx="3">
                  <c:v>19728</c:v>
                </c:pt>
                <c:pt idx="6">
                  <c:v>16738</c:v>
                </c:pt>
                <c:pt idx="9">
                  <c:v>14930</c:v>
                </c:pt>
                <c:pt idx="12">
                  <c:v>12747</c:v>
                </c:pt>
              </c:numCache>
            </c:numRef>
          </c:val>
          <c:extLst>
            <c:ext xmlns:c16="http://schemas.microsoft.com/office/drawing/2014/chart" uri="{C3380CC4-5D6E-409C-BE32-E72D297353CC}">
              <c16:uniqueId val="{00000008-387A-430E-9752-6AB196A4CA8A}"/>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11</c:v>
                </c:pt>
                <c:pt idx="3">
                  <c:v>8</c:v>
                </c:pt>
                <c:pt idx="6">
                  <c:v>5</c:v>
                </c:pt>
                <c:pt idx="9">
                  <c:v>2</c:v>
                </c:pt>
                <c:pt idx="12">
                  <c:v>0</c:v>
                </c:pt>
              </c:numCache>
            </c:numRef>
          </c:val>
          <c:extLst>
            <c:ext xmlns:c16="http://schemas.microsoft.com/office/drawing/2014/chart" uri="{C3380CC4-5D6E-409C-BE32-E72D297353CC}">
              <c16:uniqueId val="{00000009-387A-430E-9752-6AB196A4CA8A}"/>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201045</c:v>
                </c:pt>
                <c:pt idx="3">
                  <c:v>200230</c:v>
                </c:pt>
                <c:pt idx="6">
                  <c:v>189587</c:v>
                </c:pt>
                <c:pt idx="9">
                  <c:v>183737</c:v>
                </c:pt>
                <c:pt idx="12">
                  <c:v>176213</c:v>
                </c:pt>
              </c:numCache>
            </c:numRef>
          </c:val>
          <c:extLst>
            <c:ext xmlns:c16="http://schemas.microsoft.com/office/drawing/2014/chart" uri="{C3380CC4-5D6E-409C-BE32-E72D297353CC}">
              <c16:uniqueId val="{0000000A-387A-430E-9752-6AB196A4CA8A}"/>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82636</c:v>
                </c:pt>
                <c:pt idx="2">
                  <c:v>#N/A</c:v>
                </c:pt>
                <c:pt idx="3">
                  <c:v>#N/A</c:v>
                </c:pt>
                <c:pt idx="4">
                  <c:v>75687</c:v>
                </c:pt>
                <c:pt idx="5">
                  <c:v>#N/A</c:v>
                </c:pt>
                <c:pt idx="6">
                  <c:v>#N/A</c:v>
                </c:pt>
                <c:pt idx="7">
                  <c:v>64758</c:v>
                </c:pt>
                <c:pt idx="8">
                  <c:v>#N/A</c:v>
                </c:pt>
                <c:pt idx="9">
                  <c:v>#N/A</c:v>
                </c:pt>
                <c:pt idx="10">
                  <c:v>59645</c:v>
                </c:pt>
                <c:pt idx="11">
                  <c:v>#N/A</c:v>
                </c:pt>
                <c:pt idx="12">
                  <c:v>#N/A</c:v>
                </c:pt>
                <c:pt idx="13">
                  <c:v>54272</c:v>
                </c:pt>
                <c:pt idx="14">
                  <c:v>#N/A</c:v>
                </c:pt>
              </c:numCache>
            </c:numRef>
          </c:val>
          <c:smooth val="0"/>
          <c:extLst>
            <c:ext xmlns:c16="http://schemas.microsoft.com/office/drawing/2014/chart" uri="{C3380CC4-5D6E-409C-BE32-E72D297353CC}">
              <c16:uniqueId val="{0000000B-387A-430E-9752-6AB196A4CA8A}"/>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2841</c:v>
                </c:pt>
                <c:pt idx="1">
                  <c:v>5041</c:v>
                </c:pt>
                <c:pt idx="2">
                  <c:v>7045</c:v>
                </c:pt>
              </c:numCache>
            </c:numRef>
          </c:val>
          <c:extLst>
            <c:ext xmlns:c16="http://schemas.microsoft.com/office/drawing/2014/chart" uri="{C3380CC4-5D6E-409C-BE32-E72D297353CC}">
              <c16:uniqueId val="{00000000-2B17-4905-80B1-42552378AF92}"/>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1703</c:v>
                </c:pt>
                <c:pt idx="1">
                  <c:v>1724</c:v>
                </c:pt>
                <c:pt idx="2">
                  <c:v>1678</c:v>
                </c:pt>
              </c:numCache>
            </c:numRef>
          </c:val>
          <c:extLst>
            <c:ext xmlns:c16="http://schemas.microsoft.com/office/drawing/2014/chart" uri="{C3380CC4-5D6E-409C-BE32-E72D297353CC}">
              <c16:uniqueId val="{00000001-2B17-4905-80B1-42552378AF92}"/>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6452</c:v>
                </c:pt>
                <c:pt idx="1">
                  <c:v>6411</c:v>
                </c:pt>
                <c:pt idx="2">
                  <c:v>6362</c:v>
                </c:pt>
              </c:numCache>
            </c:numRef>
          </c:val>
          <c:extLst>
            <c:ext xmlns:c16="http://schemas.microsoft.com/office/drawing/2014/chart" uri="{C3380CC4-5D6E-409C-BE32-E72D297353CC}">
              <c16:uniqueId val="{00000002-2B17-4905-80B1-42552378AF92}"/>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奈良県奈良市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実質公債費比率については、単年度では</a:t>
          </a:r>
          <a:r>
            <a:rPr kumimoji="1" lang="en-US" altLang="ja-JP" sz="1400">
              <a:latin typeface="ＭＳ ゴシック" pitchFamily="49" charset="-128"/>
              <a:ea typeface="ＭＳ ゴシック" pitchFamily="49" charset="-128"/>
            </a:rPr>
            <a:t>9.8</a:t>
          </a:r>
          <a:r>
            <a:rPr kumimoji="1" lang="ja-JP" altLang="en-US" sz="1400">
              <a:latin typeface="ＭＳ ゴシック" pitchFamily="49" charset="-128"/>
              <a:ea typeface="ＭＳ ゴシック" pitchFamily="49" charset="-128"/>
            </a:rPr>
            <a:t>％と前年度比</a:t>
          </a:r>
          <a:r>
            <a:rPr kumimoji="1" lang="en-US" altLang="ja-JP" sz="1400">
              <a:latin typeface="ＭＳ ゴシック" pitchFamily="49" charset="-128"/>
              <a:ea typeface="ＭＳ ゴシック" pitchFamily="49" charset="-128"/>
            </a:rPr>
            <a:t>0.4</a:t>
          </a:r>
          <a:r>
            <a:rPr kumimoji="1" lang="ja-JP" altLang="en-US" sz="1400">
              <a:latin typeface="ＭＳ ゴシック" pitchFamily="49" charset="-128"/>
              <a:ea typeface="ＭＳ ゴシック" pitchFamily="49" charset="-128"/>
            </a:rPr>
            <a:t>ポイント改善し、</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カ年平均では</a:t>
          </a:r>
          <a:r>
            <a:rPr kumimoji="1" lang="en-US" altLang="ja-JP" sz="1400">
              <a:latin typeface="ＭＳ ゴシック" pitchFamily="49" charset="-128"/>
              <a:ea typeface="ＭＳ ゴシック" pitchFamily="49" charset="-128"/>
            </a:rPr>
            <a:t>9.8</a:t>
          </a:r>
          <a:r>
            <a:rPr kumimoji="1" lang="ja-JP" altLang="en-US" sz="1400">
              <a:latin typeface="ＭＳ ゴシック" pitchFamily="49" charset="-128"/>
              <a:ea typeface="ＭＳ ゴシック" pitchFamily="49" charset="-128"/>
            </a:rPr>
            <a:t>％と前年度比同率となった。</a:t>
          </a:r>
        </a:p>
        <a:p>
          <a:r>
            <a:rPr kumimoji="1" lang="ja-JP" altLang="en-US" sz="1400">
              <a:latin typeface="ＭＳ ゴシック" pitchFamily="49" charset="-128"/>
              <a:ea typeface="ＭＳ ゴシック" pitchFamily="49" charset="-128"/>
            </a:rPr>
            <a:t>　単年度の比率が改善した主な要因として、分子となる地方債の元利償還金が臨時財政対策債の償還額の増加により増額となったものの、分母となる標準財政規模増額したことが挙げられる。　</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減債基金のうち、実質公債費比率の算定に用いる満期一括償還地方債の償還のために積み立てたものはない。</a:t>
          </a: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奈良県奈良市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将来負担比率については、</a:t>
          </a:r>
          <a:r>
            <a:rPr kumimoji="1" lang="en-US" altLang="ja-JP" sz="1400">
              <a:latin typeface="ＭＳ ゴシック" pitchFamily="49" charset="-128"/>
              <a:ea typeface="ＭＳ ゴシック" pitchFamily="49" charset="-128"/>
            </a:rPr>
            <a:t>72.1</a:t>
          </a:r>
          <a:r>
            <a:rPr kumimoji="1" lang="ja-JP" altLang="en-US" sz="1400">
              <a:latin typeface="ＭＳ ゴシック" pitchFamily="49" charset="-128"/>
              <a:ea typeface="ＭＳ ゴシック" pitchFamily="49" charset="-128"/>
            </a:rPr>
            <a:t>％となり、前年度比</a:t>
          </a:r>
          <a:r>
            <a:rPr kumimoji="1" lang="en-US" altLang="ja-JP" sz="1400">
              <a:latin typeface="ＭＳ ゴシック" pitchFamily="49" charset="-128"/>
              <a:ea typeface="ＭＳ ゴシック" pitchFamily="49" charset="-128"/>
            </a:rPr>
            <a:t>9.6</a:t>
          </a:r>
          <a:r>
            <a:rPr kumimoji="1" lang="ja-JP" altLang="en-US" sz="1400">
              <a:latin typeface="ＭＳ ゴシック" pitchFamily="49" charset="-128"/>
              <a:ea typeface="ＭＳ ゴシック" pitchFamily="49" charset="-128"/>
            </a:rPr>
            <a:t>ポイントの改善となった。</a:t>
          </a:r>
        </a:p>
        <a:p>
          <a:r>
            <a:rPr kumimoji="1" lang="ja-JP" altLang="en-US" sz="1400">
              <a:latin typeface="ＭＳ ゴシック" pitchFamily="49" charset="-128"/>
              <a:ea typeface="ＭＳ ゴシック" pitchFamily="49" charset="-128"/>
            </a:rPr>
            <a:t>　主な要因としては、地方債新規発行額が元金償還額を下回ったことで地方債現在高が減少したこと、公営企業債等繰入見込額が減少したことが挙げられる。</a:t>
          </a:r>
        </a:p>
        <a:p>
          <a:r>
            <a:rPr kumimoji="1" lang="ja-JP" altLang="en-US" sz="1400">
              <a:latin typeface="ＭＳ ゴシック" pitchFamily="49" charset="-128"/>
              <a:ea typeface="ＭＳ ゴシック" pitchFamily="49" charset="-128"/>
            </a:rPr>
            <a:t>　また、将来負担額から控除される充当可能基金が財政調整基金残高の増加に伴い増額となったが、基準財政需要額算入見込額が減少したことで充当可能財源等全体では減少となった。</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奈良県奈良市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６</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年度末の基金残高は、普通会計で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15,085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百万円となっている。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財政調整基金において前年度からの歳計剰余金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2,000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百万円を積み立てたこと等により、基金全体では前年度と比較し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1,910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百万円の増加となった。</a:t>
          </a:r>
          <a:endParaRPr lang="ja-JP" altLang="ja-JP" sz="1300">
            <a:effectLst/>
            <a:latin typeface="ＭＳ ゴシック" panose="020B0609070205080204" pitchFamily="49" charset="-128"/>
            <a:ea typeface="ＭＳ ゴシック" panose="020B0609070205080204" pitchFamily="49" charset="-128"/>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事業の精査、効率的な執行に努めるとともに、財政健全化に向けた取り組みをさらに進め、各基金の使途や目的に十分に活用できるよう、基金の確保に努める。</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t"/>
        <a:lstStyle/>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・地域振興基金：市民の連帯強化や地域振興等に要する経費の財源とすることを使途としている。</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・地元公共事業積立基金：財産区財産であった財産を処分することに伴い発生する金銭を当該財産区住民の福祉を増進する目的をもって行う公共事業の資金とすることを使途としている。</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・心のふるさと応援基金：市民等からの寄附金を財源として、文化財の保存及び活用、観光の振興並びに奈良の魅力を高め、その発展に寄与する事業を使途としている。</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・教育振興基金：市民等からの寄附金を財源として、教育振興を目的とする事業を使途としている。</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・観光振興基金：市民等からの寄附金及び入湯税の一部を財源として、観光施設の整備・誘客促進事業の推進等観光振興事業を使途としている。</a:t>
          </a:r>
        </a:p>
        <a:p>
          <a:endPar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・地域振興基金：新市建設計画に基づく地域振興事業に</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434</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百万円取り崩して充当したことから</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434</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百万円の減少となっている。</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・地元公共事業積立基金：土地売却収入の一部及び利子収入</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58</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百万円を積み立て、また地元公共事業に</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百万円取り崩して充当したことから</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38</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百万円の増加となっている。</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・心のふるさと応援基金：市民からの寄附金</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876</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百万円を積み立て、文化財の保存及び活用事業等に</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519</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百万円取り崩して充当したことから</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357</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百万円の増加となっている。</a:t>
          </a:r>
          <a:b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b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・教育振興基金：利子収入</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百万円を積み立てたことから</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百万円の増加となっている。</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・観光振興基金：</a:t>
          </a:r>
          <a:r>
            <a:rPr kumimoji="1" lang="ja-JP" altLang="en-US" sz="1200" strike="noStrike" baseline="0">
              <a:solidFill>
                <a:schemeClr val="dk1"/>
              </a:solidFill>
              <a:effectLst/>
              <a:latin typeface="ＭＳ ゴシック" panose="020B0609070205080204" pitchFamily="49" charset="-128"/>
              <a:ea typeface="ＭＳ ゴシック" panose="020B0609070205080204" pitchFamily="49" charset="-128"/>
              <a:cs typeface="+mn-cs"/>
            </a:rPr>
            <a:t>寄附金</a:t>
          </a:r>
          <a:r>
            <a:rPr kumimoji="1" lang="en-US" altLang="ja-JP" sz="1200" strike="noStrike" baseline="0">
              <a:solidFill>
                <a:schemeClr val="dk1"/>
              </a:solidFill>
              <a:effectLst/>
              <a:latin typeface="ＭＳ ゴシック" panose="020B0609070205080204" pitchFamily="49" charset="-128"/>
              <a:ea typeface="ＭＳ ゴシック" panose="020B0609070205080204" pitchFamily="49" charset="-128"/>
              <a:cs typeface="+mn-cs"/>
            </a:rPr>
            <a:t>50</a:t>
          </a:r>
          <a:r>
            <a:rPr kumimoji="1" lang="ja-JP" altLang="en-US" sz="1200" strike="noStrike" baseline="0">
              <a:solidFill>
                <a:schemeClr val="dk1"/>
              </a:solidFill>
              <a:effectLst/>
              <a:latin typeface="ＭＳ ゴシック" panose="020B0609070205080204" pitchFamily="49" charset="-128"/>
              <a:ea typeface="ＭＳ ゴシック" panose="020B0609070205080204" pitchFamily="49" charset="-128"/>
              <a:cs typeface="+mn-cs"/>
            </a:rPr>
            <a:t>百万円を積み立て、地域イベント補助事業に</a:t>
          </a:r>
          <a:r>
            <a:rPr kumimoji="1" lang="en-US" altLang="ja-JP" sz="1200" strike="noStrike" baseline="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200" strike="noStrike" baseline="0">
              <a:solidFill>
                <a:schemeClr val="dk1"/>
              </a:solidFill>
              <a:effectLst/>
              <a:latin typeface="ＭＳ ゴシック" panose="020B0609070205080204" pitchFamily="49" charset="-128"/>
              <a:ea typeface="ＭＳ ゴシック" panose="020B0609070205080204" pitchFamily="49" charset="-128"/>
              <a:cs typeface="+mn-cs"/>
            </a:rPr>
            <a:t>百万円取り崩して充当したことから</a:t>
          </a:r>
          <a:r>
            <a:rPr kumimoji="1" lang="en-US" altLang="ja-JP" sz="1200" strike="noStrike" baseline="0">
              <a:solidFill>
                <a:schemeClr val="dk1"/>
              </a:solidFill>
              <a:effectLst/>
              <a:latin typeface="ＭＳ ゴシック" panose="020B0609070205080204" pitchFamily="49" charset="-128"/>
              <a:ea typeface="ＭＳ ゴシック" panose="020B0609070205080204" pitchFamily="49" charset="-128"/>
              <a:cs typeface="+mn-cs"/>
            </a:rPr>
            <a:t>46</a:t>
          </a:r>
          <a:r>
            <a:rPr kumimoji="1" lang="ja-JP" altLang="en-US" sz="1200" strike="noStrike" baseline="0">
              <a:solidFill>
                <a:schemeClr val="dk1"/>
              </a:solidFill>
              <a:effectLst/>
              <a:latin typeface="ＭＳ ゴシック" panose="020B0609070205080204" pitchFamily="49" charset="-128"/>
              <a:ea typeface="ＭＳ ゴシック" panose="020B0609070205080204" pitchFamily="49" charset="-128"/>
              <a:cs typeface="+mn-cs"/>
            </a:rPr>
            <a:t>百万円の増加となっている。</a:t>
          </a:r>
          <a:endParaRPr kumimoji="1" lang="en-US" altLang="ja-JP" sz="1200" strike="noStrike" baseline="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心のふるさと応援基金については、市民からの寄附金を幅広く活用できるよう対象事業の拡充に努め、より市民のニーズに合った事業に充当できるよう図っていく。</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その他の基金についても、特定の財政支出に備えるため一定額を確保していく。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令和６年度末の基金残高は、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7,045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百万円となっており、前年度から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2,004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百万円の増加となっている。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前年度からの歳計剰余金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百万円及び預金利子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百万を積み立てたことが要因である。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事業の精査、効率的な執行に努めるとともに、財政健全化に向けた取組をさらに進め、災害の対応や備え等のために、類似団体に比べて残高の少ない基金の確保に努める。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令和６年度末の基金残高は、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1,678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百万円となっており、前年度から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百万円の減少となっている。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国の補正予算に伴い将来の臨時財政対策債の償還のため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572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百万円を積み立てたが、市債の元金償還のため基金から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618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百万円取り崩したことが減少の要因である。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今後も元金償還に大きな負担が見込まれるため、財政調整基金とともに減債基金についても残高の確保に努める。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奈良県奈良市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347,187
342,080
276.94
162,079,171
157,815,912
3,360,636
84,424,336
175,965,575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9.8
72.1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前年度と比較し、基準財政収入額、基準財政需要額ともに増加したが、基準財政収入額の伸びが基準財政需要額の伸びを下回ったため、単年度、３カ年平均ともに減少となった。</a:t>
          </a:r>
        </a:p>
        <a:p>
          <a:r>
            <a:rPr kumimoji="1" lang="ja-JP" altLang="en-US" sz="1300">
              <a:latin typeface="ＭＳ Ｐゴシック" panose="020B0600070205080204" pitchFamily="50" charset="-128"/>
              <a:ea typeface="ＭＳ Ｐゴシック" panose="020B0600070205080204" pitchFamily="50" charset="-128"/>
            </a:rPr>
            <a:t>　近年低下傾向であり、類似団体平均との差も拡大しているため、財源確保の取組を強化し、また税収入の増加につながるよう戦略的に本市の経済基盤を強化しつつ、人事管理の適正化等による簡素で効率的な行政運営、公債費の縮減等、財政規律の一層の強化により、財政基盤の安定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105228</xdr:rowOff>
    </xdr:from>
    <xdr:to>
      <xdr:col>23</xdr:col>
      <xdr:colOff>133350</xdr:colOff>
      <xdr:row>44</xdr:row>
      <xdr:rowOff>165100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105978"/>
          <a:ext cx="0" cy="16029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20155</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849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105228</xdr:rowOff>
    </xdr:from>
    <xdr:to>
      <xdr:col>24</xdr:col>
      <xdr:colOff>12700</xdr:colOff>
      <xdr:row>35</xdr:row>
      <xdr:rowOff>105228</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105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128815</xdr:rowOff>
    </xdr:from>
    <xdr:to>
      <xdr:col>23</xdr:col>
      <xdr:colOff>133350</xdr:colOff>
      <xdr:row>42</xdr:row>
      <xdr:rowOff>146050</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329715"/>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162577</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020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146050</xdr:rowOff>
    </xdr:from>
    <xdr:to>
      <xdr:col>23</xdr:col>
      <xdr:colOff>184150</xdr:colOff>
      <xdr:row>42</xdr:row>
      <xdr:rowOff>76200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77107</xdr:rowOff>
    </xdr:from>
    <xdr:to>
      <xdr:col>19</xdr:col>
      <xdr:colOff>133350</xdr:colOff>
      <xdr:row>42</xdr:row>
      <xdr:rowOff>128815</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278007"/>
          <a:ext cx="889000" cy="51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146050</xdr:rowOff>
    </xdr:from>
    <xdr:to>
      <xdr:col>19</xdr:col>
      <xdr:colOff>184150</xdr:colOff>
      <xdr:row>42</xdr:row>
      <xdr:rowOff>76200</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86377</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94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42635</xdr:rowOff>
    </xdr:from>
    <xdr:to>
      <xdr:col>15</xdr:col>
      <xdr:colOff>82550</xdr:colOff>
      <xdr:row>42</xdr:row>
      <xdr:rowOff>77107</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243535"/>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51905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8165</xdr:rowOff>
    </xdr:from>
    <xdr:to>
      <xdr:col>11</xdr:col>
      <xdr:colOff>31750</xdr:colOff>
      <xdr:row>42</xdr:row>
      <xdr:rowOff>42635</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209065"/>
          <a:ext cx="889000" cy="34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111578</xdr:rowOff>
    </xdr:from>
    <xdr:to>
      <xdr:col>11</xdr:col>
      <xdr:colOff>82550</xdr:colOff>
      <xdr:row>42</xdr:row>
      <xdr:rowOff>41728</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51905</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77107</xdr:rowOff>
    </xdr:from>
    <xdr:to>
      <xdr:col>7</xdr:col>
      <xdr:colOff>31750</xdr:colOff>
      <xdr:row>42</xdr:row>
      <xdr:rowOff>7257</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17434</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875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95250</xdr:rowOff>
    </xdr:from>
    <xdr:to>
      <xdr:col>23</xdr:col>
      <xdr:colOff>184150</xdr:colOff>
      <xdr:row>43</xdr:row>
      <xdr:rowOff>25400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67327</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268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78015</xdr:rowOff>
    </xdr:from>
    <xdr:to>
      <xdr:col>19</xdr:col>
      <xdr:colOff>184150</xdr:colOff>
      <xdr:row>43</xdr:row>
      <xdr:rowOff>8165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278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164392</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3652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26307</xdr:rowOff>
    </xdr:from>
    <xdr:to>
      <xdr:col>15</xdr:col>
      <xdr:colOff>133350</xdr:colOff>
      <xdr:row>42</xdr:row>
      <xdr:rowOff>127907</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227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112684</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313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163285</xdr:rowOff>
    </xdr:from>
    <xdr:to>
      <xdr:col>11</xdr:col>
      <xdr:colOff>82550</xdr:colOff>
      <xdr:row>42</xdr:row>
      <xdr:rowOff>93435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192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78212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279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128815</xdr:rowOff>
    </xdr:from>
    <xdr:to>
      <xdr:col>7</xdr:col>
      <xdr:colOff>31750</xdr:colOff>
      <xdr:row>42</xdr:row>
      <xdr:rowOff>58965</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158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43742</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前年度と比較し、臨時財政対策債が減少したものの、定額減税分の増加等により地方特例交付金が増加したことや普通交付税が増加したことにより分母が増加した。分子においては定年延長職員の退職による退職手当の増加等による人件費の増加、扶助費や繰出金の増加等により分子全体としても増加し、比率は前年度より</a:t>
          </a:r>
          <a:r>
            <a:rPr kumimoji="1" lang="en-US" altLang="ja-JP" sz="1100">
              <a:latin typeface="ＭＳ Ｐゴシック" panose="020B0600070205080204" pitchFamily="50" charset="-128"/>
              <a:ea typeface="ＭＳ Ｐゴシック" panose="020B0600070205080204" pitchFamily="50" charset="-128"/>
            </a:rPr>
            <a:t>0.2</a:t>
          </a:r>
          <a:r>
            <a:rPr kumimoji="1" lang="ja-JP" altLang="en-US" sz="1100">
              <a:latin typeface="ＭＳ Ｐゴシック" panose="020B0600070205080204" pitchFamily="50" charset="-128"/>
              <a:ea typeface="ＭＳ Ｐゴシック" panose="020B0600070205080204" pitchFamily="50" charset="-128"/>
            </a:rPr>
            <a:t>ポイント悪化し</a:t>
          </a:r>
          <a:r>
            <a:rPr kumimoji="1" lang="en-US" altLang="ja-JP" sz="1100">
              <a:latin typeface="ＭＳ Ｐゴシック" panose="020B0600070205080204" pitchFamily="50" charset="-128"/>
              <a:ea typeface="ＭＳ Ｐゴシック" panose="020B0600070205080204" pitchFamily="50" charset="-128"/>
            </a:rPr>
            <a:t>97.1</a:t>
          </a:r>
          <a:r>
            <a:rPr kumimoji="1" lang="ja-JP" altLang="en-US" sz="1100">
              <a:latin typeface="ＭＳ Ｐゴシック" panose="020B0600070205080204" pitchFamily="50" charset="-128"/>
              <a:ea typeface="ＭＳ Ｐゴシック" panose="020B0600070205080204" pitchFamily="50" charset="-128"/>
            </a:rPr>
            <a:t>％となった。</a:t>
          </a:r>
        </a:p>
        <a:p>
          <a:r>
            <a:rPr kumimoji="1" lang="ja-JP" altLang="en-US" sz="1100">
              <a:latin typeface="ＭＳ Ｐゴシック" panose="020B0600070205080204" pitchFamily="50" charset="-128"/>
              <a:ea typeface="ＭＳ Ｐゴシック" panose="020B0600070205080204" pitchFamily="50" charset="-128"/>
            </a:rPr>
            <a:t>　類似団体平均と比較して依然として高い水準であるため、歳入においては企業誘致や定住促進により税収の確保に努め、歳出においては、人事管理の適正化に取り組むことにより人件費の抑制に努め、市債発行の抑制による公債費の縮減等、義務的経費の縮減に引き続き取り組む。</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76200</xdr:rowOff>
    </xdr:from>
    <xdr:to>
      <xdr:col>23</xdr:col>
      <xdr:colOff>133350</xdr:colOff>
      <xdr:row>67</xdr:row>
      <xdr:rowOff>152400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10191750"/>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124477</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61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152400</xdr:rowOff>
    </xdr:from>
    <xdr:to>
      <xdr:col>24</xdr:col>
      <xdr:colOff>12700</xdr:colOff>
      <xdr:row>67</xdr:row>
      <xdr:rowOff>152400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63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162577</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93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76200</xdr:rowOff>
    </xdr:from>
    <xdr:to>
      <xdr:col>24</xdr:col>
      <xdr:colOff>12700</xdr:colOff>
      <xdr:row>59</xdr:row>
      <xdr:rowOff>76200</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1019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66</xdr:row>
      <xdr:rowOff>158962</xdr:rowOff>
    </xdr:from>
    <xdr:to>
      <xdr:col>23</xdr:col>
      <xdr:colOff>133350</xdr:colOff>
      <xdr:row>66</xdr:row>
      <xdr:rowOff>167005</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114800" y="11474662"/>
          <a:ext cx="8382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147337</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11201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130810</xdr:rowOff>
    </xdr:from>
    <xdr:to>
      <xdr:col>23</xdr:col>
      <xdr:colOff>184150</xdr:colOff>
      <xdr:row>66</xdr:row>
      <xdr:rowOff>60960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1275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66</xdr:row>
      <xdr:rowOff>158962</xdr:rowOff>
    </xdr:from>
    <xdr:to>
      <xdr:col>19</xdr:col>
      <xdr:colOff>133350</xdr:colOff>
      <xdr:row>66</xdr:row>
      <xdr:rowOff>158962</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3225800" y="1147466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122767</xdr:rowOff>
    </xdr:from>
    <xdr:to>
      <xdr:col>19</xdr:col>
      <xdr:colOff>184150</xdr:colOff>
      <xdr:row>66</xdr:row>
      <xdr:rowOff>52917</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1267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63094</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10358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97155</xdr:rowOff>
    </xdr:from>
    <xdr:to>
      <xdr:col>15</xdr:col>
      <xdr:colOff>82550</xdr:colOff>
      <xdr:row>66</xdr:row>
      <xdr:rowOff>158962</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2336800" y="11241405"/>
          <a:ext cx="889000" cy="233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82550</xdr:rowOff>
    </xdr:from>
    <xdr:to>
      <xdr:col>15</xdr:col>
      <xdr:colOff>133350</xdr:colOff>
      <xdr:row>66</xdr:row>
      <xdr:rowOff>12700</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122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22877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99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97155</xdr:rowOff>
    </xdr:from>
    <xdr:to>
      <xdr:col>11</xdr:col>
      <xdr:colOff>31750</xdr:colOff>
      <xdr:row>67</xdr:row>
      <xdr:rowOff>7620</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1241405"/>
          <a:ext cx="889000" cy="253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121285</xdr:rowOff>
    </xdr:from>
    <xdr:to>
      <xdr:col>11</xdr:col>
      <xdr:colOff>82550</xdr:colOff>
      <xdr:row>65</xdr:row>
      <xdr:rowOff>51435</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1094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61612</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0862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110702</xdr:rowOff>
    </xdr:from>
    <xdr:to>
      <xdr:col>7</xdr:col>
      <xdr:colOff>31750</xdr:colOff>
      <xdr:row>66</xdr:row>
      <xdr:rowOff>40852</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1254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51029</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1023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66</xdr:row>
      <xdr:rowOff>116205</xdr:rowOff>
    </xdr:from>
    <xdr:to>
      <xdr:col>23</xdr:col>
      <xdr:colOff>184150</xdr:colOff>
      <xdr:row>67</xdr:row>
      <xdr:rowOff>46355</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1431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66</xdr:row>
      <xdr:rowOff>88282</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1403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66</xdr:row>
      <xdr:rowOff>108162</xdr:rowOff>
    </xdr:from>
    <xdr:to>
      <xdr:col>19</xdr:col>
      <xdr:colOff>184150</xdr:colOff>
      <xdr:row>67</xdr:row>
      <xdr:rowOff>38312</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1423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67</xdr:row>
      <xdr:rowOff>23089</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15102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66</xdr:row>
      <xdr:rowOff>108162</xdr:rowOff>
    </xdr:from>
    <xdr:to>
      <xdr:col>15</xdr:col>
      <xdr:colOff>133350</xdr:colOff>
      <xdr:row>67</xdr:row>
      <xdr:rowOff>38312</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1423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67</xdr:row>
      <xdr:rowOff>23089</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1510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46355</xdr:rowOff>
    </xdr:from>
    <xdr:to>
      <xdr:col>11</xdr:col>
      <xdr:colOff>82550</xdr:colOff>
      <xdr:row>65</xdr:row>
      <xdr:rowOff>147955</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1190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132732</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1276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66</xdr:row>
      <xdr:rowOff>128270</xdr:rowOff>
    </xdr:from>
    <xdr:to>
      <xdr:col>7</xdr:col>
      <xdr:colOff>31750</xdr:colOff>
      <xdr:row>67</xdr:row>
      <xdr:rowOff>58420</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1443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67</xdr:row>
      <xdr:rowOff>43197</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1530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[142,300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160,910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較し、人件費においては定年延長職員の退職に伴う退職手当の増加、物件費においてはシステム標準化経費やプレミアム付商品券発行事業経費の増加等により、人口１人当たりの人件費・物件費等の決算額は</a:t>
          </a:r>
          <a:r>
            <a:rPr kumimoji="1" lang="en-US" altLang="ja-JP" sz="1300">
              <a:latin typeface="ＭＳ Ｐゴシック" panose="020B0600070205080204" pitchFamily="50" charset="-128"/>
              <a:ea typeface="ＭＳ Ｐゴシック" panose="020B0600070205080204" pitchFamily="50" charset="-128"/>
            </a:rPr>
            <a:t>5,800</a:t>
          </a:r>
          <a:r>
            <a:rPr kumimoji="1" lang="ja-JP" altLang="en-US" sz="1300">
              <a:latin typeface="ＭＳ Ｐゴシック" panose="020B0600070205080204" pitchFamily="50" charset="-128"/>
              <a:ea typeface="ＭＳ Ｐゴシック" panose="020B0600070205080204" pitchFamily="50" charset="-128"/>
            </a:rPr>
            <a:t>円の増加となった。</a:t>
          </a:r>
        </a:p>
        <a:p>
          <a:r>
            <a:rPr kumimoji="1" lang="ja-JP" altLang="en-US" sz="1300">
              <a:latin typeface="ＭＳ Ｐゴシック" panose="020B0600070205080204" pitchFamily="50" charset="-128"/>
              <a:ea typeface="ＭＳ Ｐゴシック" panose="020B0600070205080204" pitchFamily="50" charset="-128"/>
            </a:rPr>
            <a:t>　類似団体に比べて高い理由として、幼保施設、清掃業務などの直営比率が高いために、人件費を含めた運営経費が類似団体より高いと考えられる。</a:t>
          </a:r>
        </a:p>
        <a:p>
          <a:r>
            <a:rPr kumimoji="1" lang="ja-JP" altLang="en-US" sz="1300">
              <a:latin typeface="ＭＳ Ｐゴシック" panose="020B0600070205080204" pitchFamily="50" charset="-128"/>
              <a:ea typeface="ＭＳ Ｐゴシック" panose="020B0600070205080204" pitchFamily="50" charset="-128"/>
            </a:rPr>
            <a:t>　幼保施設の民間移管の拡大を進めており、引き続きコスト削減に取り組む。</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91081</xdr:rowOff>
    </xdr:from>
    <xdr:to>
      <xdr:col>23</xdr:col>
      <xdr:colOff>133350</xdr:colOff>
      <xdr:row>89</xdr:row>
      <xdr:rowOff>163415</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807081"/>
          <a:ext cx="0" cy="16153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135492</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394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163415</xdr:rowOff>
    </xdr:from>
    <xdr:to>
      <xdr:col>24</xdr:col>
      <xdr:colOff>12700</xdr:colOff>
      <xdr:row>89</xdr:row>
      <xdr:rowOff>163415</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4224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6008</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550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91081</xdr:rowOff>
    </xdr:from>
    <xdr:to>
      <xdr:col>24</xdr:col>
      <xdr:colOff>12700</xdr:colOff>
      <xdr:row>80</xdr:row>
      <xdr:rowOff>91081</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8070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132821</xdr:rowOff>
    </xdr:from>
    <xdr:to>
      <xdr:col>23</xdr:col>
      <xdr:colOff>133350</xdr:colOff>
      <xdr:row>85</xdr:row>
      <xdr:rowOff>78000</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534621"/>
          <a:ext cx="838200" cy="116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75685</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3060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59158</xdr:rowOff>
    </xdr:from>
    <xdr:to>
      <xdr:col>23</xdr:col>
      <xdr:colOff>184150</xdr:colOff>
      <xdr:row>84</xdr:row>
      <xdr:rowOff>160758</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460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132821</xdr:rowOff>
    </xdr:from>
    <xdr:to>
      <xdr:col>19</xdr:col>
      <xdr:colOff>133350</xdr:colOff>
      <xdr:row>85</xdr:row>
      <xdr:rowOff>10937</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3225800" y="14534621"/>
          <a:ext cx="889000" cy="49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85123</xdr:rowOff>
    </xdr:from>
    <xdr:to>
      <xdr:col>19</xdr:col>
      <xdr:colOff>184150</xdr:colOff>
      <xdr:row>84</xdr:row>
      <xdr:rowOff>15273</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315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25450</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0843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85</xdr:row>
      <xdr:rowOff>10937</xdr:rowOff>
    </xdr:from>
    <xdr:to>
      <xdr:col>15</xdr:col>
      <xdr:colOff>82550</xdr:colOff>
      <xdr:row>85</xdr:row>
      <xdr:rowOff>72992</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flipV="1">
          <a:off x="2336800" y="14584187"/>
          <a:ext cx="889000" cy="62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164009</xdr:rowOff>
    </xdr:from>
    <xdr:to>
      <xdr:col>15</xdr:col>
      <xdr:colOff>133350</xdr:colOff>
      <xdr:row>84</xdr:row>
      <xdr:rowOff>94159</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394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104336</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41632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93717</xdr:rowOff>
    </xdr:from>
    <xdr:to>
      <xdr:col>11</xdr:col>
      <xdr:colOff>31750</xdr:colOff>
      <xdr:row>85</xdr:row>
      <xdr:rowOff>72992</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324067"/>
          <a:ext cx="889000" cy="322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70224</xdr:rowOff>
    </xdr:from>
    <xdr:to>
      <xdr:col>11</xdr:col>
      <xdr:colOff>82550</xdr:colOff>
      <xdr:row>84</xdr:row>
      <xdr:rowOff>374</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300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10551</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4069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80787</xdr:rowOff>
    </xdr:from>
    <xdr:to>
      <xdr:col>7</xdr:col>
      <xdr:colOff>31750</xdr:colOff>
      <xdr:row>83</xdr:row>
      <xdr:rowOff>10937</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139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21114</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908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85</xdr:row>
      <xdr:rowOff>27200</xdr:rowOff>
    </xdr:from>
    <xdr:to>
      <xdr:col>23</xdr:col>
      <xdr:colOff>184150</xdr:colOff>
      <xdr:row>85</xdr:row>
      <xdr:rowOff>128800</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60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170727</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57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82021</xdr:rowOff>
    </xdr:from>
    <xdr:to>
      <xdr:col>19</xdr:col>
      <xdr:colOff>184150</xdr:colOff>
      <xdr:row>85</xdr:row>
      <xdr:rowOff>12171</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483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168398</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45701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131587</xdr:rowOff>
    </xdr:from>
    <xdr:to>
      <xdr:col>15</xdr:col>
      <xdr:colOff>133350</xdr:colOff>
      <xdr:row>85</xdr:row>
      <xdr:rowOff>61737</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533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85</xdr:row>
      <xdr:rowOff>46514</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46197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85</xdr:row>
      <xdr:rowOff>22192</xdr:rowOff>
    </xdr:from>
    <xdr:to>
      <xdr:col>11</xdr:col>
      <xdr:colOff>82550</xdr:colOff>
      <xdr:row>85</xdr:row>
      <xdr:rowOff>123792</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595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85</xdr:row>
      <xdr:rowOff>108569</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4681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42917</xdr:rowOff>
    </xdr:from>
    <xdr:to>
      <xdr:col>7</xdr:col>
      <xdr:colOff>31750</xdr:colOff>
      <xdr:row>83</xdr:row>
      <xdr:rowOff>144517</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273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129294</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4359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令和</a:t>
          </a:r>
          <a:r>
            <a:rPr kumimoji="1" lang="en-US" altLang="ja-JP" sz="1200">
              <a:latin typeface="ＭＳ Ｐゴシック" panose="020B0600070205080204" pitchFamily="50" charset="-128"/>
              <a:ea typeface="ＭＳ Ｐゴシック" panose="020B0600070205080204" pitchFamily="50" charset="-128"/>
            </a:rPr>
            <a:t>2</a:t>
          </a:r>
          <a:r>
            <a:rPr kumimoji="1" lang="ja-JP" altLang="en-US" sz="1200">
              <a:latin typeface="ＭＳ Ｐゴシック" panose="020B0600070205080204" pitchFamily="50" charset="-128"/>
              <a:ea typeface="ＭＳ Ｐゴシック" panose="020B0600070205080204" pitchFamily="50" charset="-128"/>
            </a:rPr>
            <a:t>年度においては給料カットの終了に伴い指数は増加したが、令和</a:t>
          </a:r>
          <a:r>
            <a:rPr kumimoji="1" lang="en-US" altLang="ja-JP" sz="1200">
              <a:latin typeface="ＭＳ Ｐゴシック" panose="020B0600070205080204" pitchFamily="50" charset="-128"/>
              <a:ea typeface="ＭＳ Ｐゴシック" panose="020B0600070205080204" pitchFamily="50" charset="-128"/>
            </a:rPr>
            <a:t>3</a:t>
          </a:r>
          <a:r>
            <a:rPr kumimoji="1" lang="ja-JP" altLang="en-US" sz="1200">
              <a:latin typeface="ＭＳ Ｐゴシック" panose="020B0600070205080204" pitchFamily="50" charset="-128"/>
              <a:ea typeface="ＭＳ Ｐゴシック" panose="020B0600070205080204" pitchFamily="50" charset="-128"/>
            </a:rPr>
            <a:t>年度と同様に</a:t>
          </a:r>
          <a:r>
            <a:rPr kumimoji="1" lang="en-US" altLang="ja-JP" sz="1200">
              <a:latin typeface="ＭＳ Ｐゴシック" panose="020B0600070205080204" pitchFamily="50" charset="-128"/>
              <a:ea typeface="ＭＳ Ｐゴシック" panose="020B0600070205080204" pitchFamily="50" charset="-128"/>
            </a:rPr>
            <a:t>100</a:t>
          </a:r>
          <a:r>
            <a:rPr kumimoji="1" lang="ja-JP" altLang="en-US" sz="1200">
              <a:latin typeface="ＭＳ Ｐゴシック" panose="020B0600070205080204" pitchFamily="50" charset="-128"/>
              <a:ea typeface="ＭＳ Ｐゴシック" panose="020B0600070205080204" pitchFamily="50" charset="-128"/>
            </a:rPr>
            <a:t>を下回る結果となった。</a:t>
          </a:r>
        </a:p>
        <a:p>
          <a:r>
            <a:rPr kumimoji="1" lang="ja-JP" altLang="en-US" sz="1200">
              <a:latin typeface="ＭＳ Ｐゴシック" panose="020B0600070205080204" pitchFamily="50" charset="-128"/>
              <a:ea typeface="ＭＳ Ｐゴシック" panose="020B0600070205080204" pitchFamily="50" charset="-128"/>
            </a:rPr>
            <a:t>　令和</a:t>
          </a:r>
          <a:r>
            <a:rPr kumimoji="1" lang="en-US" altLang="ja-JP" sz="1200">
              <a:latin typeface="ＭＳ Ｐゴシック" panose="020B0600070205080204" pitchFamily="50" charset="-128"/>
              <a:ea typeface="ＭＳ Ｐゴシック" panose="020B0600070205080204" pitchFamily="50" charset="-128"/>
            </a:rPr>
            <a:t>4</a:t>
          </a:r>
          <a:r>
            <a:rPr kumimoji="1" lang="ja-JP" altLang="en-US" sz="1200">
              <a:latin typeface="ＭＳ Ｐゴシック" panose="020B0600070205080204" pitchFamily="50" charset="-128"/>
              <a:ea typeface="ＭＳ Ｐゴシック" panose="020B0600070205080204" pitchFamily="50" charset="-128"/>
            </a:rPr>
            <a:t>年度においては、制度改正等によりさらに低い指数となった。</a:t>
          </a:r>
        </a:p>
        <a:p>
          <a:r>
            <a:rPr kumimoji="1" lang="ja-JP" altLang="en-US" sz="1200">
              <a:latin typeface="ＭＳ Ｐゴシック" panose="020B0600070205080204" pitchFamily="50" charset="-128"/>
              <a:ea typeface="ＭＳ Ｐゴシック" panose="020B0600070205080204" pitchFamily="50" charset="-128"/>
            </a:rPr>
            <a:t>　令和</a:t>
          </a:r>
          <a:r>
            <a:rPr kumimoji="1" lang="en-US" altLang="ja-JP" sz="1200">
              <a:latin typeface="ＭＳ Ｐゴシック" panose="020B0600070205080204" pitchFamily="50" charset="-128"/>
              <a:ea typeface="ＭＳ Ｐゴシック" panose="020B0600070205080204" pitchFamily="50" charset="-128"/>
            </a:rPr>
            <a:t>5</a:t>
          </a:r>
          <a:r>
            <a:rPr kumimoji="1" lang="ja-JP" altLang="en-US" sz="1200">
              <a:latin typeface="ＭＳ Ｐゴシック" panose="020B0600070205080204" pitchFamily="50" charset="-128"/>
              <a:ea typeface="ＭＳ Ｐゴシック" panose="020B0600070205080204" pitchFamily="50" charset="-128"/>
            </a:rPr>
            <a:t>年度は、民間企業での大幅な賃上げを反映した制度改正もあり、指数が上昇することとなった。</a:t>
          </a:r>
        </a:p>
        <a:p>
          <a:r>
            <a:rPr kumimoji="1" lang="ja-JP" altLang="en-US" sz="1200">
              <a:latin typeface="ＭＳ Ｐゴシック" panose="020B0600070205080204" pitchFamily="50" charset="-128"/>
              <a:ea typeface="ＭＳ Ｐゴシック" panose="020B0600070205080204" pitchFamily="50" charset="-128"/>
            </a:rPr>
            <a:t>　令和</a:t>
          </a:r>
          <a:r>
            <a:rPr kumimoji="1" lang="en-US" altLang="ja-JP" sz="1200">
              <a:latin typeface="ＭＳ Ｐゴシック" panose="020B0600070205080204" pitchFamily="50" charset="-128"/>
              <a:ea typeface="ＭＳ Ｐゴシック" panose="020B0600070205080204" pitchFamily="50" charset="-128"/>
            </a:rPr>
            <a:t>6</a:t>
          </a:r>
          <a:r>
            <a:rPr kumimoji="1" lang="ja-JP" altLang="en-US" sz="1200">
              <a:latin typeface="ＭＳ Ｐゴシック" panose="020B0600070205080204" pitchFamily="50" charset="-128"/>
              <a:ea typeface="ＭＳ Ｐゴシック" panose="020B0600070205080204" pitchFamily="50" charset="-128"/>
            </a:rPr>
            <a:t>年度は、独自の給与制度の改定等はなく、変動の要因はあくまで職員構成の変動（採用・退職による給料月額の変動等）による結果である。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79375</xdr:rowOff>
    </xdr:from>
    <xdr:to>
      <xdr:col>85</xdr:col>
      <xdr:colOff>95250</xdr:colOff>
      <xdr:row>90</xdr:row>
      <xdr:rowOff>79375</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50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108602</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36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161925</xdr:rowOff>
    </xdr:from>
    <xdr:to>
      <xdr:col>85</xdr:col>
      <xdr:colOff>95250</xdr:colOff>
      <xdr:row>86</xdr:row>
      <xdr:rowOff>161925</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90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19702</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76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73025</xdr:rowOff>
    </xdr:from>
    <xdr:to>
      <xdr:col>85</xdr:col>
      <xdr:colOff>95250</xdr:colOff>
      <xdr:row>83</xdr:row>
      <xdr:rowOff>73025</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30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102252</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416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79</xdr:row>
      <xdr:rowOff>155575</xdr:rowOff>
    </xdr:from>
    <xdr:to>
      <xdr:col>85</xdr:col>
      <xdr:colOff>95250</xdr:colOff>
      <xdr:row>79</xdr:row>
      <xdr:rowOff>155575</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70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13352</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55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6" name="テキスト ボックス 255">
          <a:extLst>
            <a:ext uri="{FF2B5EF4-FFF2-40B4-BE49-F238E27FC236}">
              <a16:creationId xmlns:a16="http://schemas.microsoft.com/office/drawing/2014/main" id="{00000000-0008-0000-0300-00000001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7" name="給与水準   （国との比較）グラフ枠">
          <a:extLst>
            <a:ext uri="{FF2B5EF4-FFF2-40B4-BE49-F238E27FC236}">
              <a16:creationId xmlns:a16="http://schemas.microsoft.com/office/drawing/2014/main" id="{00000000-0008-0000-0300-00000101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8731</xdr:rowOff>
    </xdr:from>
    <xdr:to>
      <xdr:col>81</xdr:col>
      <xdr:colOff>44450</xdr:colOff>
      <xdr:row>89</xdr:row>
      <xdr:rowOff>54769</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7018000" y="13896181"/>
          <a:ext cx="0" cy="14176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26846</xdr:rowOff>
    </xdr:from>
    <xdr:ext cx="762000" cy="259045"/>
    <xdr:sp macro="" textlink="">
      <xdr:nvSpPr>
        <xdr:cNvPr id="259" name="給与水準   （国との比較）最小値テキスト">
          <a:extLst>
            <a:ext uri="{FF2B5EF4-FFF2-40B4-BE49-F238E27FC236}">
              <a16:creationId xmlns:a16="http://schemas.microsoft.com/office/drawing/2014/main" id="{00000000-0008-0000-0300-000003010000}"/>
            </a:ext>
          </a:extLst>
        </xdr:cNvPr>
        <xdr:cNvSpPr txBox="1"/>
      </xdr:nvSpPr>
      <xdr:spPr>
        <a:xfrm>
          <a:off x="17106900" y="15285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54769</xdr:rowOff>
    </xdr:from>
    <xdr:to>
      <xdr:col>81</xdr:col>
      <xdr:colOff>133350</xdr:colOff>
      <xdr:row>89</xdr:row>
      <xdr:rowOff>54769</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5313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95108</xdr:rowOff>
    </xdr:from>
    <xdr:ext cx="762000" cy="259045"/>
    <xdr:sp macro="" textlink="">
      <xdr:nvSpPr>
        <xdr:cNvPr id="261" name="給与水準   （国との比較）最大値テキスト">
          <a:extLst>
            <a:ext uri="{FF2B5EF4-FFF2-40B4-BE49-F238E27FC236}">
              <a16:creationId xmlns:a16="http://schemas.microsoft.com/office/drawing/2014/main" id="{00000000-0008-0000-0300-000005010000}"/>
            </a:ext>
          </a:extLst>
        </xdr:cNvPr>
        <xdr:cNvSpPr txBox="1"/>
      </xdr:nvSpPr>
      <xdr:spPr>
        <a:xfrm>
          <a:off x="17106900" y="136396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8731</xdr:rowOff>
    </xdr:from>
    <xdr:to>
      <xdr:col>81</xdr:col>
      <xdr:colOff>133350</xdr:colOff>
      <xdr:row>81</xdr:row>
      <xdr:rowOff>8731</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6929100" y="13896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92075</xdr:rowOff>
    </xdr:from>
    <xdr:to>
      <xdr:col>81</xdr:col>
      <xdr:colOff>44450</xdr:colOff>
      <xdr:row>85</xdr:row>
      <xdr:rowOff>167481</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6179800" y="14665325"/>
          <a:ext cx="838200" cy="75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134002</xdr:rowOff>
    </xdr:from>
    <xdr:ext cx="762000" cy="259045"/>
    <xdr:sp macro="" textlink="">
      <xdr:nvSpPr>
        <xdr:cNvPr id="264" name="給与水準   （国との比較）平均値テキスト">
          <a:extLst>
            <a:ext uri="{FF2B5EF4-FFF2-40B4-BE49-F238E27FC236}">
              <a16:creationId xmlns:a16="http://schemas.microsoft.com/office/drawing/2014/main" id="{00000000-0008-0000-0300-000008010000}"/>
            </a:ext>
          </a:extLst>
        </xdr:cNvPr>
        <xdr:cNvSpPr txBox="1"/>
      </xdr:nvSpPr>
      <xdr:spPr>
        <a:xfrm>
          <a:off x="17106900" y="147072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161925</xdr:rowOff>
    </xdr:from>
    <xdr:to>
      <xdr:col>81</xdr:col>
      <xdr:colOff>95250</xdr:colOff>
      <xdr:row>86</xdr:row>
      <xdr:rowOff>92075</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967200" y="147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152400</xdr:rowOff>
    </xdr:from>
    <xdr:to>
      <xdr:col>77</xdr:col>
      <xdr:colOff>44450</xdr:colOff>
      <xdr:row>85</xdr:row>
      <xdr:rowOff>167481</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5290800" y="14725650"/>
          <a:ext cx="889000" cy="15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161925</xdr:rowOff>
    </xdr:from>
    <xdr:to>
      <xdr:col>77</xdr:col>
      <xdr:colOff>95250</xdr:colOff>
      <xdr:row>86</xdr:row>
      <xdr:rowOff>92075</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6129000" y="147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76852</xdr:rowOff>
    </xdr:from>
    <xdr:ext cx="7366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798800" y="148215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152400</xdr:rowOff>
    </xdr:from>
    <xdr:to>
      <xdr:col>72</xdr:col>
      <xdr:colOff>203200</xdr:colOff>
      <xdr:row>86</xdr:row>
      <xdr:rowOff>131763</xdr:rowOff>
    </xdr:to>
    <xdr:cxnSp macro="">
      <xdr:nvCxnSpPr>
        <xdr:cNvPr id="269" name="直線コネクタ 268">
          <a:extLst>
            <a:ext uri="{FF2B5EF4-FFF2-40B4-BE49-F238E27FC236}">
              <a16:creationId xmlns:a16="http://schemas.microsoft.com/office/drawing/2014/main" id="{00000000-0008-0000-0300-00000D010000}"/>
            </a:ext>
          </a:extLst>
        </xdr:cNvPr>
        <xdr:cNvCxnSpPr/>
      </xdr:nvCxnSpPr>
      <xdr:spPr>
        <a:xfrm flipV="1">
          <a:off x="14401800" y="14725650"/>
          <a:ext cx="889000" cy="150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20638</xdr:rowOff>
    </xdr:from>
    <xdr:to>
      <xdr:col>73</xdr:col>
      <xdr:colOff>44450</xdr:colOff>
      <xdr:row>86</xdr:row>
      <xdr:rowOff>122238</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5240000" y="14765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107015</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4909800" y="14851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116681</xdr:rowOff>
    </xdr:from>
    <xdr:to>
      <xdr:col>68</xdr:col>
      <xdr:colOff>152400</xdr:colOff>
      <xdr:row>86</xdr:row>
      <xdr:rowOff>131763</xdr:rowOff>
    </xdr:to>
    <xdr:cxnSp macro="">
      <xdr:nvCxnSpPr>
        <xdr:cNvPr id="272" name="直線コネクタ 271">
          <a:extLst>
            <a:ext uri="{FF2B5EF4-FFF2-40B4-BE49-F238E27FC236}">
              <a16:creationId xmlns:a16="http://schemas.microsoft.com/office/drawing/2014/main" id="{00000000-0008-0000-0300-000010010000}"/>
            </a:ext>
          </a:extLst>
        </xdr:cNvPr>
        <xdr:cNvCxnSpPr/>
      </xdr:nvCxnSpPr>
      <xdr:spPr>
        <a:xfrm>
          <a:off x="13512800" y="14861381"/>
          <a:ext cx="889000" cy="15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65881</xdr:rowOff>
    </xdr:from>
    <xdr:to>
      <xdr:col>68</xdr:col>
      <xdr:colOff>203200</xdr:colOff>
      <xdr:row>86</xdr:row>
      <xdr:rowOff>167481</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4351000" y="14810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6208</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020800" y="14579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96044</xdr:rowOff>
    </xdr:from>
    <xdr:to>
      <xdr:col>64</xdr:col>
      <xdr:colOff>152400</xdr:colOff>
      <xdr:row>87</xdr:row>
      <xdr:rowOff>26194</xdr:rowOff>
    </xdr:to>
    <xdr:sp macro="" textlink="">
      <xdr:nvSpPr>
        <xdr:cNvPr id="275" name="フローチャート: 判断 274">
          <a:extLst>
            <a:ext uri="{FF2B5EF4-FFF2-40B4-BE49-F238E27FC236}">
              <a16:creationId xmlns:a16="http://schemas.microsoft.com/office/drawing/2014/main" id="{00000000-0008-0000-0300-000013010000}"/>
            </a:ext>
          </a:extLst>
        </xdr:cNvPr>
        <xdr:cNvSpPr/>
      </xdr:nvSpPr>
      <xdr:spPr>
        <a:xfrm>
          <a:off x="13462000" y="14840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10971</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3131800" y="14927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41275</xdr:rowOff>
    </xdr:from>
    <xdr:to>
      <xdr:col>81</xdr:col>
      <xdr:colOff>95250</xdr:colOff>
      <xdr:row>85</xdr:row>
      <xdr:rowOff>142875</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967200" y="1461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57802</xdr:rowOff>
    </xdr:from>
    <xdr:ext cx="762000" cy="259045"/>
    <xdr:sp macro="" textlink="">
      <xdr:nvSpPr>
        <xdr:cNvPr id="283" name="給与水準   （国との比較）該当値テキスト">
          <a:extLst>
            <a:ext uri="{FF2B5EF4-FFF2-40B4-BE49-F238E27FC236}">
              <a16:creationId xmlns:a16="http://schemas.microsoft.com/office/drawing/2014/main" id="{00000000-0008-0000-0300-00001B010000}"/>
            </a:ext>
          </a:extLst>
        </xdr:cNvPr>
        <xdr:cNvSpPr txBox="1"/>
      </xdr:nvSpPr>
      <xdr:spPr>
        <a:xfrm>
          <a:off x="17106900" y="14459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116681</xdr:rowOff>
    </xdr:from>
    <xdr:to>
      <xdr:col>77</xdr:col>
      <xdr:colOff>95250</xdr:colOff>
      <xdr:row>86</xdr:row>
      <xdr:rowOff>46831</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6129000" y="14689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57008</xdr:rowOff>
    </xdr:from>
    <xdr:ext cx="7366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5798800" y="144588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101600</xdr:rowOff>
    </xdr:from>
    <xdr:to>
      <xdr:col>73</xdr:col>
      <xdr:colOff>44450</xdr:colOff>
      <xdr:row>86</xdr:row>
      <xdr:rowOff>31750</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52400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41927</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909800" y="1444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80963</xdr:rowOff>
    </xdr:from>
    <xdr:to>
      <xdr:col>68</xdr:col>
      <xdr:colOff>203200</xdr:colOff>
      <xdr:row>87</xdr:row>
      <xdr:rowOff>11113</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4351000" y="14825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167340</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4020800" y="14912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65881</xdr:rowOff>
    </xdr:from>
    <xdr:to>
      <xdr:col>64</xdr:col>
      <xdr:colOff>152400</xdr:colOff>
      <xdr:row>86</xdr:row>
      <xdr:rowOff>167481</xdr:rowOff>
    </xdr:to>
    <xdr:sp macro="" textlink="">
      <xdr:nvSpPr>
        <xdr:cNvPr id="290" name="楕円 289">
          <a:extLst>
            <a:ext uri="{FF2B5EF4-FFF2-40B4-BE49-F238E27FC236}">
              <a16:creationId xmlns:a16="http://schemas.microsoft.com/office/drawing/2014/main" id="{00000000-0008-0000-0300-000022010000}"/>
            </a:ext>
          </a:extLst>
        </xdr:cNvPr>
        <xdr:cNvSpPr/>
      </xdr:nvSpPr>
      <xdr:spPr>
        <a:xfrm>
          <a:off x="13462000" y="14810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6208</xdr:rowOff>
    </xdr:from>
    <xdr:ext cx="762000" cy="259045"/>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131800" y="14579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[6.92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2" name="正方形/長方形 301">
          <a:extLst>
            <a:ext uri="{FF2B5EF4-FFF2-40B4-BE49-F238E27FC236}">
              <a16:creationId xmlns:a16="http://schemas.microsoft.com/office/drawing/2014/main" id="{00000000-0008-0000-0300-00002E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3" name="正方形/長方形 302">
          <a:extLst>
            <a:ext uri="{FF2B5EF4-FFF2-40B4-BE49-F238E27FC236}">
              <a16:creationId xmlns:a16="http://schemas.microsoft.com/office/drawing/2014/main" id="{00000000-0008-0000-0300-00002F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本市においては、定員適正化計画に基づく取組により職員数の適正化を進めているところであるが、類似団体と比較すると依然として人口</a:t>
          </a:r>
          <a:r>
            <a:rPr kumimoji="1" lang="en-US" altLang="ja-JP" sz="1100">
              <a:latin typeface="ＭＳ Ｐゴシック" panose="020B0600070205080204" pitchFamily="50" charset="-128"/>
              <a:ea typeface="ＭＳ Ｐゴシック" panose="020B0600070205080204" pitchFamily="50" charset="-128"/>
            </a:rPr>
            <a:t>1,000</a:t>
          </a:r>
          <a:r>
            <a:rPr kumimoji="1" lang="ja-JP" altLang="en-US" sz="1100">
              <a:latin typeface="ＭＳ Ｐゴシック" panose="020B0600070205080204" pitchFamily="50" charset="-128"/>
              <a:ea typeface="ＭＳ Ｐゴシック" panose="020B0600070205080204" pitchFamily="50" charset="-128"/>
            </a:rPr>
            <a:t>人当たり職員数が多い傾向にある。これらは、保育所・認定こども園・幼稚園などの幼保施設、清掃業務などの直営比率の高さが要因と思われる。また、小学校では、少人数学級や直営の給食調理などが実施されていることのほか、児童相談所の設置や、文化財保護のための人材確保も必要であり、職員数の超過が生じている側面がある。</a:t>
          </a:r>
        </a:p>
        <a:p>
          <a:r>
            <a:rPr kumimoji="1" lang="ja-JP" altLang="en-US" sz="1100">
              <a:latin typeface="ＭＳ Ｐゴシック" panose="020B0600070205080204" pitchFamily="50" charset="-128"/>
              <a:ea typeface="ＭＳ Ｐゴシック" panose="020B0600070205080204" pitchFamily="50" charset="-128"/>
            </a:rPr>
            <a:t>　幼保施設や清掃業務等については民間委託・民間移管の拡大、その他部門についても効率的な組織運営による職員の適正配置を進め、更なる適正化に取り組んでいる。</a:t>
          </a:r>
        </a:p>
        <a:p>
          <a:endParaRPr kumimoji="1" lang="ja-JP" altLang="en-US"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2" name="定員管理の状況グラフ枠">
          <a:extLst>
            <a:ext uri="{FF2B5EF4-FFF2-40B4-BE49-F238E27FC236}">
              <a16:creationId xmlns:a16="http://schemas.microsoft.com/office/drawing/2014/main" id="{00000000-0008-0000-0300-000042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108857</xdr:rowOff>
    </xdr:from>
    <xdr:to>
      <xdr:col>81</xdr:col>
      <xdr:colOff>44450</xdr:colOff>
      <xdr:row>66</xdr:row>
      <xdr:rowOff>85997</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flipV="1">
          <a:off x="17018000" y="9881507"/>
          <a:ext cx="0" cy="15201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58074</xdr:rowOff>
    </xdr:from>
    <xdr:ext cx="762000" cy="259045"/>
    <xdr:sp macro="" textlink="">
      <xdr:nvSpPr>
        <xdr:cNvPr id="324" name="定員管理の状況最小値テキスト">
          <a:extLst>
            <a:ext uri="{FF2B5EF4-FFF2-40B4-BE49-F238E27FC236}">
              <a16:creationId xmlns:a16="http://schemas.microsoft.com/office/drawing/2014/main" id="{00000000-0008-0000-0300-000044010000}"/>
            </a:ext>
          </a:extLst>
        </xdr:cNvPr>
        <xdr:cNvSpPr txBox="1"/>
      </xdr:nvSpPr>
      <xdr:spPr>
        <a:xfrm>
          <a:off x="17106900" y="11373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85997</xdr:rowOff>
    </xdr:from>
    <xdr:to>
      <xdr:col>81</xdr:col>
      <xdr:colOff>133350</xdr:colOff>
      <xdr:row>66</xdr:row>
      <xdr:rowOff>85997</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929100" y="114016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23784</xdr:rowOff>
    </xdr:from>
    <xdr:ext cx="762000" cy="259045"/>
    <xdr:sp macro="" textlink="">
      <xdr:nvSpPr>
        <xdr:cNvPr id="326" name="定員管理の状況最大値テキスト">
          <a:extLst>
            <a:ext uri="{FF2B5EF4-FFF2-40B4-BE49-F238E27FC236}">
              <a16:creationId xmlns:a16="http://schemas.microsoft.com/office/drawing/2014/main" id="{00000000-0008-0000-0300-000046010000}"/>
            </a:ext>
          </a:extLst>
        </xdr:cNvPr>
        <xdr:cNvSpPr txBox="1"/>
      </xdr:nvSpPr>
      <xdr:spPr>
        <a:xfrm>
          <a:off x="17106900" y="9624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108857</xdr:rowOff>
    </xdr:from>
    <xdr:to>
      <xdr:col>81</xdr:col>
      <xdr:colOff>133350</xdr:colOff>
      <xdr:row>57</xdr:row>
      <xdr:rowOff>108857</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6929100" y="9881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136616</xdr:rowOff>
    </xdr:from>
    <xdr:to>
      <xdr:col>81</xdr:col>
      <xdr:colOff>44450</xdr:colOff>
      <xdr:row>62</xdr:row>
      <xdr:rowOff>3084</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flipV="1">
          <a:off x="16179800" y="10595066"/>
          <a:ext cx="838200" cy="37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160037</xdr:rowOff>
    </xdr:from>
    <xdr:ext cx="762000" cy="259045"/>
    <xdr:sp macro="" textlink="">
      <xdr:nvSpPr>
        <xdr:cNvPr id="329" name="定員管理の状況平均値テキスト">
          <a:extLst>
            <a:ext uri="{FF2B5EF4-FFF2-40B4-BE49-F238E27FC236}">
              <a16:creationId xmlns:a16="http://schemas.microsoft.com/office/drawing/2014/main" id="{00000000-0008-0000-0300-000049010000}"/>
            </a:ext>
          </a:extLst>
        </xdr:cNvPr>
        <xdr:cNvSpPr txBox="1"/>
      </xdr:nvSpPr>
      <xdr:spPr>
        <a:xfrm>
          <a:off x="17106900" y="102755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143510</xdr:rowOff>
    </xdr:from>
    <xdr:to>
      <xdr:col>81</xdr:col>
      <xdr:colOff>95250</xdr:colOff>
      <xdr:row>61</xdr:row>
      <xdr:rowOff>73660</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69672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133169</xdr:rowOff>
    </xdr:from>
    <xdr:to>
      <xdr:col>77</xdr:col>
      <xdr:colOff>44450</xdr:colOff>
      <xdr:row>62</xdr:row>
      <xdr:rowOff>3084</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5290800" y="10591619"/>
          <a:ext cx="889000" cy="41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119380</xdr:rowOff>
    </xdr:from>
    <xdr:to>
      <xdr:col>77</xdr:col>
      <xdr:colOff>95250</xdr:colOff>
      <xdr:row>61</xdr:row>
      <xdr:rowOff>49530</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6129000" y="1040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59707</xdr:rowOff>
    </xdr:from>
    <xdr:ext cx="7366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798800" y="10175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133169</xdr:rowOff>
    </xdr:from>
    <xdr:to>
      <xdr:col>72</xdr:col>
      <xdr:colOff>203200</xdr:colOff>
      <xdr:row>61</xdr:row>
      <xdr:rowOff>146957</xdr:rowOff>
    </xdr:to>
    <xdr:cxnSp macro="">
      <xdr:nvCxnSpPr>
        <xdr:cNvPr id="334" name="直線コネクタ 333">
          <a:extLst>
            <a:ext uri="{FF2B5EF4-FFF2-40B4-BE49-F238E27FC236}">
              <a16:creationId xmlns:a16="http://schemas.microsoft.com/office/drawing/2014/main" id="{00000000-0008-0000-0300-00004E010000}"/>
            </a:ext>
          </a:extLst>
        </xdr:cNvPr>
        <xdr:cNvCxnSpPr/>
      </xdr:nvCxnSpPr>
      <xdr:spPr>
        <a:xfrm flipV="1">
          <a:off x="14401800" y="10591619"/>
          <a:ext cx="889000" cy="13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98697</xdr:rowOff>
    </xdr:from>
    <xdr:to>
      <xdr:col>73</xdr:col>
      <xdr:colOff>44450</xdr:colOff>
      <xdr:row>61</xdr:row>
      <xdr:rowOff>28847</xdr:rowOff>
    </xdr:to>
    <xdr:sp macro="" textlink="">
      <xdr:nvSpPr>
        <xdr:cNvPr id="335" name="フローチャート: 判断 334">
          <a:extLst>
            <a:ext uri="{FF2B5EF4-FFF2-40B4-BE49-F238E27FC236}">
              <a16:creationId xmlns:a16="http://schemas.microsoft.com/office/drawing/2014/main" id="{00000000-0008-0000-0300-00004F010000}"/>
            </a:ext>
          </a:extLst>
        </xdr:cNvPr>
        <xdr:cNvSpPr/>
      </xdr:nvSpPr>
      <xdr:spPr>
        <a:xfrm>
          <a:off x="15240000" y="10385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39024</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4909800" y="10154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136616</xdr:rowOff>
    </xdr:from>
    <xdr:to>
      <xdr:col>68</xdr:col>
      <xdr:colOff>152400</xdr:colOff>
      <xdr:row>61</xdr:row>
      <xdr:rowOff>146957</xdr:rowOff>
    </xdr:to>
    <xdr:cxnSp macro="">
      <xdr:nvCxnSpPr>
        <xdr:cNvPr id="337" name="直線コネクタ 336">
          <a:extLst>
            <a:ext uri="{FF2B5EF4-FFF2-40B4-BE49-F238E27FC236}">
              <a16:creationId xmlns:a16="http://schemas.microsoft.com/office/drawing/2014/main" id="{00000000-0008-0000-0300-000051010000}"/>
            </a:ext>
          </a:extLst>
        </xdr:cNvPr>
        <xdr:cNvCxnSpPr/>
      </xdr:nvCxnSpPr>
      <xdr:spPr>
        <a:xfrm>
          <a:off x="13512800" y="10595066"/>
          <a:ext cx="889000" cy="10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81462</xdr:rowOff>
    </xdr:from>
    <xdr:to>
      <xdr:col>68</xdr:col>
      <xdr:colOff>203200</xdr:colOff>
      <xdr:row>61</xdr:row>
      <xdr:rowOff>11612</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4351000" y="1036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21789</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020800" y="101373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67673</xdr:rowOff>
    </xdr:from>
    <xdr:to>
      <xdr:col>64</xdr:col>
      <xdr:colOff>152400</xdr:colOff>
      <xdr:row>60</xdr:row>
      <xdr:rowOff>169273</xdr:rowOff>
    </xdr:to>
    <xdr:sp macro="" textlink="">
      <xdr:nvSpPr>
        <xdr:cNvPr id="340" name="フローチャート: 判断 339">
          <a:extLst>
            <a:ext uri="{FF2B5EF4-FFF2-40B4-BE49-F238E27FC236}">
              <a16:creationId xmlns:a16="http://schemas.microsoft.com/office/drawing/2014/main" id="{00000000-0008-0000-0300-000054010000}"/>
            </a:ext>
          </a:extLst>
        </xdr:cNvPr>
        <xdr:cNvSpPr/>
      </xdr:nvSpPr>
      <xdr:spPr>
        <a:xfrm>
          <a:off x="13462000" y="10354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8000</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3131800" y="101235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85816</xdr:rowOff>
    </xdr:from>
    <xdr:to>
      <xdr:col>81</xdr:col>
      <xdr:colOff>95250</xdr:colOff>
      <xdr:row>62</xdr:row>
      <xdr:rowOff>15966</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6967200" y="10544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57893</xdr:rowOff>
    </xdr:from>
    <xdr:ext cx="762000" cy="259045"/>
    <xdr:sp macro="" textlink="">
      <xdr:nvSpPr>
        <xdr:cNvPr id="348" name="定員管理の状況該当値テキスト">
          <a:extLst>
            <a:ext uri="{FF2B5EF4-FFF2-40B4-BE49-F238E27FC236}">
              <a16:creationId xmlns:a16="http://schemas.microsoft.com/office/drawing/2014/main" id="{00000000-0008-0000-0300-00005C010000}"/>
            </a:ext>
          </a:extLst>
        </xdr:cNvPr>
        <xdr:cNvSpPr txBox="1"/>
      </xdr:nvSpPr>
      <xdr:spPr>
        <a:xfrm>
          <a:off x="17106900" y="10516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123734</xdr:rowOff>
    </xdr:from>
    <xdr:to>
      <xdr:col>77</xdr:col>
      <xdr:colOff>95250</xdr:colOff>
      <xdr:row>62</xdr:row>
      <xdr:rowOff>53884</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6129000" y="10582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38661</xdr:rowOff>
    </xdr:from>
    <xdr:ext cx="7366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5798800" y="106685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82369</xdr:rowOff>
    </xdr:from>
    <xdr:to>
      <xdr:col>73</xdr:col>
      <xdr:colOff>44450</xdr:colOff>
      <xdr:row>62</xdr:row>
      <xdr:rowOff>12519</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5240000" y="10540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168746</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909800" y="10627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96157</xdr:rowOff>
    </xdr:from>
    <xdr:to>
      <xdr:col>68</xdr:col>
      <xdr:colOff>203200</xdr:colOff>
      <xdr:row>62</xdr:row>
      <xdr:rowOff>26307</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4351000" y="1055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11084</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4020800" y="10640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85816</xdr:rowOff>
    </xdr:from>
    <xdr:to>
      <xdr:col>64</xdr:col>
      <xdr:colOff>152400</xdr:colOff>
      <xdr:row>62</xdr:row>
      <xdr:rowOff>15966</xdr:rowOff>
    </xdr:to>
    <xdr:sp macro="" textlink="">
      <xdr:nvSpPr>
        <xdr:cNvPr id="355" name="楕円 354">
          <a:extLst>
            <a:ext uri="{FF2B5EF4-FFF2-40B4-BE49-F238E27FC236}">
              <a16:creationId xmlns:a16="http://schemas.microsoft.com/office/drawing/2014/main" id="{00000000-0008-0000-0300-000063010000}"/>
            </a:ext>
          </a:extLst>
        </xdr:cNvPr>
        <xdr:cNvSpPr/>
      </xdr:nvSpPr>
      <xdr:spPr>
        <a:xfrm>
          <a:off x="13462000" y="10544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743</xdr:rowOff>
    </xdr:from>
    <xdr:ext cx="762000" cy="259045"/>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3131800" y="10630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7" name="正方形/長方形 366">
          <a:extLst>
            <a:ext uri="{FF2B5EF4-FFF2-40B4-BE49-F238E27FC236}">
              <a16:creationId xmlns:a16="http://schemas.microsoft.com/office/drawing/2014/main" id="{00000000-0008-0000-0300-00006F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8" name="正方形/長方形 367">
          <a:extLst>
            <a:ext uri="{FF2B5EF4-FFF2-40B4-BE49-F238E27FC236}">
              <a16:creationId xmlns:a16="http://schemas.microsoft.com/office/drawing/2014/main" id="{00000000-0008-0000-0300-000070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実質公債費比率については、単年度では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9.8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ポイント改善し、３カ年平均については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9.8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％で前年度と同じ比率となった。</a:t>
          </a:r>
        </a:p>
        <a:p>
          <a:r>
            <a:rPr kumimoji="1" lang="ja-JP" altLang="en-US" sz="1300">
              <a:solidFill>
                <a:srgbClr val="FF0000"/>
              </a:solidFill>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地方債の元利償還金は増加しているものの、標準財政規模が増加したことが要因として挙げられる。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影響の大きい土地開発公社解散のための第三セクター等改革推進債の償還が令和１４年度まで継続する見込みであり、類似団体平均よりも依然として高いため、今後も市債発行の抑制により改善に努める。</a:t>
          </a:r>
        </a:p>
      </xdr:txBody>
    </xdr:sp>
    <xdr:clientData/>
  </xdr:twoCellAnchor>
  <xdr:oneCellAnchor>
    <xdr:from>
      <xdr:col>61</xdr:col>
      <xdr:colOff>6350</xdr:colOff>
      <xdr:row>32</xdr:row>
      <xdr:rowOff>101600</xdr:rowOff>
    </xdr:from>
    <xdr:ext cx="298543" cy="225703"/>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80" name="テキスト ボックス 379">
          <a:extLst>
            <a:ext uri="{FF2B5EF4-FFF2-40B4-BE49-F238E27FC236}">
              <a16:creationId xmlns:a16="http://schemas.microsoft.com/office/drawing/2014/main" id="{00000000-0008-0000-0300-00007C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3" name="公債費負担の状況グラフ枠">
          <a:extLst>
            <a:ext uri="{FF2B5EF4-FFF2-40B4-BE49-F238E27FC236}">
              <a16:creationId xmlns:a16="http://schemas.microsoft.com/office/drawing/2014/main" id="{00000000-0008-0000-0300-00007F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22013</xdr:rowOff>
    </xdr:from>
    <xdr:to>
      <xdr:col>81</xdr:col>
      <xdr:colOff>44450</xdr:colOff>
      <xdr:row>44</xdr:row>
      <xdr:rowOff>52494</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7018000" y="6365663"/>
          <a:ext cx="0" cy="123063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24571</xdr:rowOff>
    </xdr:from>
    <xdr:ext cx="762000" cy="259045"/>
    <xdr:sp macro="" textlink="">
      <xdr:nvSpPr>
        <xdr:cNvPr id="385" name="公債費負担の状況最小値テキスト">
          <a:extLst>
            <a:ext uri="{FF2B5EF4-FFF2-40B4-BE49-F238E27FC236}">
              <a16:creationId xmlns:a16="http://schemas.microsoft.com/office/drawing/2014/main" id="{00000000-0008-0000-0300-000081010000}"/>
            </a:ext>
          </a:extLst>
        </xdr:cNvPr>
        <xdr:cNvSpPr txBox="1"/>
      </xdr:nvSpPr>
      <xdr:spPr>
        <a:xfrm>
          <a:off x="17106900" y="7568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52494</xdr:rowOff>
    </xdr:from>
    <xdr:to>
      <xdr:col>81</xdr:col>
      <xdr:colOff>133350</xdr:colOff>
      <xdr:row>44</xdr:row>
      <xdr:rowOff>52494</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929100" y="7596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108390</xdr:rowOff>
    </xdr:from>
    <xdr:ext cx="762000" cy="259045"/>
    <xdr:sp macro="" textlink="">
      <xdr:nvSpPr>
        <xdr:cNvPr id="387" name="公債費負担の状況最大値テキスト">
          <a:extLst>
            <a:ext uri="{FF2B5EF4-FFF2-40B4-BE49-F238E27FC236}">
              <a16:creationId xmlns:a16="http://schemas.microsoft.com/office/drawing/2014/main" id="{00000000-0008-0000-0300-000083010000}"/>
            </a:ext>
          </a:extLst>
        </xdr:cNvPr>
        <xdr:cNvSpPr txBox="1"/>
      </xdr:nvSpPr>
      <xdr:spPr>
        <a:xfrm>
          <a:off x="17106900" y="6109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22013</xdr:rowOff>
    </xdr:from>
    <xdr:to>
      <xdr:col>81</xdr:col>
      <xdr:colOff>133350</xdr:colOff>
      <xdr:row>37</xdr:row>
      <xdr:rowOff>22013</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6929100" y="6365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170180</xdr:rowOff>
    </xdr:from>
    <xdr:to>
      <xdr:col>81</xdr:col>
      <xdr:colOff>44450</xdr:colOff>
      <xdr:row>42</xdr:row>
      <xdr:rowOff>170180</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6179800" y="73710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108814</xdr:rowOff>
    </xdr:from>
    <xdr:ext cx="762000" cy="259045"/>
    <xdr:sp macro="" textlink="">
      <xdr:nvSpPr>
        <xdr:cNvPr id="390" name="公債費負担の状況平均値テキスト">
          <a:extLst>
            <a:ext uri="{FF2B5EF4-FFF2-40B4-BE49-F238E27FC236}">
              <a16:creationId xmlns:a16="http://schemas.microsoft.com/office/drawing/2014/main" id="{00000000-0008-0000-0300-000086010000}"/>
            </a:ext>
          </a:extLst>
        </xdr:cNvPr>
        <xdr:cNvSpPr txBox="1"/>
      </xdr:nvSpPr>
      <xdr:spPr>
        <a:xfrm>
          <a:off x="17106900" y="67953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92287</xdr:rowOff>
    </xdr:from>
    <xdr:to>
      <xdr:col>81</xdr:col>
      <xdr:colOff>95250</xdr:colOff>
      <xdr:row>41</xdr:row>
      <xdr:rowOff>22437</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69672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146050</xdr:rowOff>
    </xdr:from>
    <xdr:to>
      <xdr:col>77</xdr:col>
      <xdr:colOff>44450</xdr:colOff>
      <xdr:row>42</xdr:row>
      <xdr:rowOff>170180</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a:off x="15290800" y="734695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92287</xdr:rowOff>
    </xdr:from>
    <xdr:to>
      <xdr:col>77</xdr:col>
      <xdr:colOff>95250</xdr:colOff>
      <xdr:row>41</xdr:row>
      <xdr:rowOff>22437</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6129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32614</xdr:rowOff>
    </xdr:from>
    <xdr:ext cx="7366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798800" y="67191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146050</xdr:rowOff>
    </xdr:from>
    <xdr:to>
      <xdr:col>72</xdr:col>
      <xdr:colOff>203200</xdr:colOff>
      <xdr:row>43</xdr:row>
      <xdr:rowOff>6773</xdr:rowOff>
    </xdr:to>
    <xdr:cxnSp macro="">
      <xdr:nvCxnSpPr>
        <xdr:cNvPr id="395" name="直線コネクタ 394">
          <a:extLst>
            <a:ext uri="{FF2B5EF4-FFF2-40B4-BE49-F238E27FC236}">
              <a16:creationId xmlns:a16="http://schemas.microsoft.com/office/drawing/2014/main" id="{00000000-0008-0000-0300-00008B010000}"/>
            </a:ext>
          </a:extLst>
        </xdr:cNvPr>
        <xdr:cNvCxnSpPr/>
      </xdr:nvCxnSpPr>
      <xdr:spPr>
        <a:xfrm flipV="1">
          <a:off x="14401800" y="7346950"/>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92287</xdr:rowOff>
    </xdr:from>
    <xdr:to>
      <xdr:col>73</xdr:col>
      <xdr:colOff>44450</xdr:colOff>
      <xdr:row>41</xdr:row>
      <xdr:rowOff>22437</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5240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32614</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909800" y="6719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43</xdr:row>
      <xdr:rowOff>6773</xdr:rowOff>
    </xdr:from>
    <xdr:to>
      <xdr:col>68</xdr:col>
      <xdr:colOff>152400</xdr:colOff>
      <xdr:row>43</xdr:row>
      <xdr:rowOff>38946</xdr:rowOff>
    </xdr:to>
    <xdr:cxnSp macro="">
      <xdr:nvCxnSpPr>
        <xdr:cNvPr id="398" name="直線コネクタ 397">
          <a:extLst>
            <a:ext uri="{FF2B5EF4-FFF2-40B4-BE49-F238E27FC236}">
              <a16:creationId xmlns:a16="http://schemas.microsoft.com/office/drawing/2014/main" id="{00000000-0008-0000-0300-00008E010000}"/>
            </a:ext>
          </a:extLst>
        </xdr:cNvPr>
        <xdr:cNvCxnSpPr/>
      </xdr:nvCxnSpPr>
      <xdr:spPr>
        <a:xfrm flipV="1">
          <a:off x="13512800" y="7379123"/>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92287</xdr:rowOff>
    </xdr:from>
    <xdr:to>
      <xdr:col>68</xdr:col>
      <xdr:colOff>203200</xdr:colOff>
      <xdr:row>41</xdr:row>
      <xdr:rowOff>22437</xdr:rowOff>
    </xdr:to>
    <xdr:sp macro="" textlink="">
      <xdr:nvSpPr>
        <xdr:cNvPr id="399" name="フローチャート: 判断 398">
          <a:extLst>
            <a:ext uri="{FF2B5EF4-FFF2-40B4-BE49-F238E27FC236}">
              <a16:creationId xmlns:a16="http://schemas.microsoft.com/office/drawing/2014/main" id="{00000000-0008-0000-0300-00008F010000}"/>
            </a:ext>
          </a:extLst>
        </xdr:cNvPr>
        <xdr:cNvSpPr/>
      </xdr:nvSpPr>
      <xdr:spPr>
        <a:xfrm>
          <a:off x="14351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32614</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020800" y="6719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108373</xdr:rowOff>
    </xdr:from>
    <xdr:to>
      <xdr:col>64</xdr:col>
      <xdr:colOff>152400</xdr:colOff>
      <xdr:row>41</xdr:row>
      <xdr:rowOff>38523</xdr:rowOff>
    </xdr:to>
    <xdr:sp macro="" textlink="">
      <xdr:nvSpPr>
        <xdr:cNvPr id="401" name="フローチャート: 判断 400">
          <a:extLst>
            <a:ext uri="{FF2B5EF4-FFF2-40B4-BE49-F238E27FC236}">
              <a16:creationId xmlns:a16="http://schemas.microsoft.com/office/drawing/2014/main" id="{00000000-0008-0000-0300-000091010000}"/>
            </a:ext>
          </a:extLst>
        </xdr:cNvPr>
        <xdr:cNvSpPr/>
      </xdr:nvSpPr>
      <xdr:spPr>
        <a:xfrm>
          <a:off x="13462000" y="696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48700</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3131800" y="67352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119380</xdr:rowOff>
    </xdr:from>
    <xdr:to>
      <xdr:col>81</xdr:col>
      <xdr:colOff>95250</xdr:colOff>
      <xdr:row>43</xdr:row>
      <xdr:rowOff>49530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6967200" y="732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91457</xdr:rowOff>
    </xdr:from>
    <xdr:ext cx="762000" cy="259045"/>
    <xdr:sp macro="" textlink="">
      <xdr:nvSpPr>
        <xdr:cNvPr id="409" name="公債費負担の状況該当値テキスト">
          <a:extLst>
            <a:ext uri="{FF2B5EF4-FFF2-40B4-BE49-F238E27FC236}">
              <a16:creationId xmlns:a16="http://schemas.microsoft.com/office/drawing/2014/main" id="{00000000-0008-0000-0300-000099010000}"/>
            </a:ext>
          </a:extLst>
        </xdr:cNvPr>
        <xdr:cNvSpPr txBox="1"/>
      </xdr:nvSpPr>
      <xdr:spPr>
        <a:xfrm>
          <a:off x="17106900" y="729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119380</xdr:rowOff>
    </xdr:from>
    <xdr:to>
      <xdr:col>77</xdr:col>
      <xdr:colOff>95250</xdr:colOff>
      <xdr:row>43</xdr:row>
      <xdr:rowOff>49530</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6129000" y="732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34307</xdr:rowOff>
    </xdr:from>
    <xdr:ext cx="7366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5798800" y="7406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95250</xdr:rowOff>
    </xdr:from>
    <xdr:to>
      <xdr:col>73</xdr:col>
      <xdr:colOff>44450</xdr:colOff>
      <xdr:row>43</xdr:row>
      <xdr:rowOff>25400</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5240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10177</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4909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127423</xdr:rowOff>
    </xdr:from>
    <xdr:to>
      <xdr:col>68</xdr:col>
      <xdr:colOff>203200</xdr:colOff>
      <xdr:row>43</xdr:row>
      <xdr:rowOff>57573</xdr:rowOff>
    </xdr:to>
    <xdr:sp macro="" textlink="">
      <xdr:nvSpPr>
        <xdr:cNvPr id="414" name="楕円 413">
          <a:extLst>
            <a:ext uri="{FF2B5EF4-FFF2-40B4-BE49-F238E27FC236}">
              <a16:creationId xmlns:a16="http://schemas.microsoft.com/office/drawing/2014/main" id="{00000000-0008-0000-0300-00009E010000}"/>
            </a:ext>
          </a:extLst>
        </xdr:cNvPr>
        <xdr:cNvSpPr/>
      </xdr:nvSpPr>
      <xdr:spPr>
        <a:xfrm>
          <a:off x="14351000" y="7328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42350</xdr:rowOff>
    </xdr:from>
    <xdr:ext cx="762000" cy="259045"/>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4020800" y="74147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159596</xdr:rowOff>
    </xdr:from>
    <xdr:to>
      <xdr:col>64</xdr:col>
      <xdr:colOff>152400</xdr:colOff>
      <xdr:row>43</xdr:row>
      <xdr:rowOff>89746</xdr:rowOff>
    </xdr:to>
    <xdr:sp macro="" textlink="">
      <xdr:nvSpPr>
        <xdr:cNvPr id="416" name="楕円 415">
          <a:extLst>
            <a:ext uri="{FF2B5EF4-FFF2-40B4-BE49-F238E27FC236}">
              <a16:creationId xmlns:a16="http://schemas.microsoft.com/office/drawing/2014/main" id="{00000000-0008-0000-0300-0000A0010000}"/>
            </a:ext>
          </a:extLst>
        </xdr:cNvPr>
        <xdr:cNvSpPr/>
      </xdr:nvSpPr>
      <xdr:spPr>
        <a:xfrm>
          <a:off x="13462000" y="7360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74523</xdr:rowOff>
    </xdr:from>
    <xdr:ext cx="762000" cy="259045"/>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3131800" y="7446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[72.1%]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7" name="正方形/長方形 426">
          <a:extLst>
            <a:ext uri="{FF2B5EF4-FFF2-40B4-BE49-F238E27FC236}">
              <a16:creationId xmlns:a16="http://schemas.microsoft.com/office/drawing/2014/main" id="{00000000-0008-0000-0300-0000AB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8" name="正方形/長方形 427">
          <a:extLst>
            <a:ext uri="{FF2B5EF4-FFF2-40B4-BE49-F238E27FC236}">
              <a16:creationId xmlns:a16="http://schemas.microsoft.com/office/drawing/2014/main" id="{00000000-0008-0000-0300-0000AC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9" name="正方形/長方形 428">
          <a:extLst>
            <a:ext uri="{FF2B5EF4-FFF2-40B4-BE49-F238E27FC236}">
              <a16:creationId xmlns:a16="http://schemas.microsoft.com/office/drawing/2014/main" id="{00000000-0008-0000-0300-0000AD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将来負担比率については、</a:t>
          </a:r>
          <a:r>
            <a:rPr kumimoji="1" lang="en-US" altLang="ja-JP" sz="1300">
              <a:latin typeface="ＭＳ Ｐゴシック" panose="020B0600070205080204" pitchFamily="50" charset="-128"/>
              <a:ea typeface="ＭＳ Ｐゴシック" panose="020B0600070205080204" pitchFamily="50" charset="-128"/>
            </a:rPr>
            <a:t>72.1</a:t>
          </a:r>
          <a:r>
            <a:rPr kumimoji="1" lang="ja-JP" altLang="en-US" sz="1300">
              <a:latin typeface="ＭＳ Ｐゴシック" panose="020B0600070205080204" pitchFamily="50" charset="-128"/>
              <a:ea typeface="ＭＳ Ｐゴシック" panose="020B0600070205080204" pitchFamily="50" charset="-128"/>
            </a:rPr>
            <a:t>％となり、前年度比</a:t>
          </a:r>
          <a:r>
            <a:rPr kumimoji="1" lang="en-US" altLang="ja-JP" sz="1300">
              <a:latin typeface="ＭＳ Ｐゴシック" panose="020B0600070205080204" pitchFamily="50" charset="-128"/>
              <a:ea typeface="ＭＳ Ｐゴシック" panose="020B0600070205080204" pitchFamily="50" charset="-128"/>
            </a:rPr>
            <a:t>9.6</a:t>
          </a:r>
          <a:r>
            <a:rPr kumimoji="1" lang="ja-JP" altLang="en-US" sz="1300">
              <a:latin typeface="ＭＳ Ｐゴシック" panose="020B0600070205080204" pitchFamily="50" charset="-128"/>
              <a:ea typeface="ＭＳ Ｐゴシック" panose="020B0600070205080204" pitchFamily="50" charset="-128"/>
            </a:rPr>
            <a:t>ポイントの改善となった。　主な要因としては、地方債新規発行額が元金償還額を下回ったことで地方債現在高が減少したこと、公営企業債等繰入見込額が減少したことが挙げられる。</a:t>
          </a:r>
        </a:p>
        <a:p>
          <a:r>
            <a:rPr kumimoji="1" lang="ja-JP" altLang="en-US" sz="1300">
              <a:latin typeface="ＭＳ Ｐゴシック" panose="020B0600070205080204" pitchFamily="50" charset="-128"/>
              <a:ea typeface="ＭＳ Ｐゴシック" panose="020B0600070205080204" pitchFamily="50" charset="-128"/>
            </a:rPr>
            <a:t>　土地開発公社解散のための第三セクター等改革推進債の償還が今後も続くことで類似団体平均よりも依然として高いといえるが、その差は年々縮小しており、今後も市債発行の抑制や基金残高を確保することで数値の改善に努め、財政の健全化を図る。</a:t>
          </a:r>
        </a:p>
      </xdr:txBody>
    </xdr:sp>
    <xdr:clientData/>
  </xdr:twoCellAnchor>
  <xdr:oneCellAnchor>
    <xdr:from>
      <xdr:col>61</xdr:col>
      <xdr:colOff>6350</xdr:colOff>
      <xdr:row>10</xdr:row>
      <xdr:rowOff>63500</xdr:rowOff>
    </xdr:from>
    <xdr:ext cx="298543" cy="225703"/>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22</xdr:row>
      <xdr:rowOff>132791</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451100"/>
          <a:ext cx="0" cy="14535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104868</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8767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132791</xdr:rowOff>
    </xdr:from>
    <xdr:to>
      <xdr:col>81</xdr:col>
      <xdr:colOff>133350</xdr:colOff>
      <xdr:row>22</xdr:row>
      <xdr:rowOff>132791</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904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18</xdr:row>
      <xdr:rowOff>60909</xdr:rowOff>
    </xdr:from>
    <xdr:to>
      <xdr:col>81</xdr:col>
      <xdr:colOff>44450</xdr:colOff>
      <xdr:row>18</xdr:row>
      <xdr:rowOff>153568</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flipV="1">
          <a:off x="16179800" y="3147009"/>
          <a:ext cx="838200" cy="92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5300</xdr:rowOff>
    </xdr:from>
    <xdr:ext cx="762000" cy="259045"/>
    <xdr:sp macro="" textlink="">
      <xdr:nvSpPr>
        <xdr:cNvPr id="450" name="将来負担の状況平均値テキスト">
          <a:extLst>
            <a:ext uri="{FF2B5EF4-FFF2-40B4-BE49-F238E27FC236}">
              <a16:creationId xmlns:a16="http://schemas.microsoft.com/office/drawing/2014/main" id="{00000000-0008-0000-0300-0000C2010000}"/>
            </a:ext>
          </a:extLst>
        </xdr:cNvPr>
        <xdr:cNvSpPr txBox="1"/>
      </xdr:nvSpPr>
      <xdr:spPr>
        <a:xfrm>
          <a:off x="17106900" y="24056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160223</xdr:rowOff>
    </xdr:from>
    <xdr:to>
      <xdr:col>81</xdr:col>
      <xdr:colOff>95250</xdr:colOff>
      <xdr:row>15</xdr:row>
      <xdr:rowOff>90373</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967200" y="2560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18</xdr:row>
      <xdr:rowOff>153568</xdr:rowOff>
    </xdr:from>
    <xdr:to>
      <xdr:col>77</xdr:col>
      <xdr:colOff>44450</xdr:colOff>
      <xdr:row>19</xdr:row>
      <xdr:rowOff>62230</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flipV="1">
          <a:off x="15290800" y="3239668"/>
          <a:ext cx="889000" cy="80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165049</xdr:rowOff>
    </xdr:from>
    <xdr:to>
      <xdr:col>77</xdr:col>
      <xdr:colOff>95250</xdr:colOff>
      <xdr:row>15</xdr:row>
      <xdr:rowOff>95199</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6129000" y="2565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105376</xdr:rowOff>
    </xdr:from>
    <xdr:ext cx="7366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798800" y="23342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19</xdr:row>
      <xdr:rowOff>62230</xdr:rowOff>
    </xdr:from>
    <xdr:to>
      <xdr:col>72</xdr:col>
      <xdr:colOff>203200</xdr:colOff>
      <xdr:row>20</xdr:row>
      <xdr:rowOff>23013</xdr:rowOff>
    </xdr:to>
    <xdr:cxnSp macro="">
      <xdr:nvCxnSpPr>
        <xdr:cNvPr id="455" name="直線コネクタ 454">
          <a:extLst>
            <a:ext uri="{FF2B5EF4-FFF2-40B4-BE49-F238E27FC236}">
              <a16:creationId xmlns:a16="http://schemas.microsoft.com/office/drawing/2014/main" id="{00000000-0008-0000-0300-0000C7010000}"/>
            </a:ext>
          </a:extLst>
        </xdr:cNvPr>
        <xdr:cNvCxnSpPr/>
      </xdr:nvCxnSpPr>
      <xdr:spPr>
        <a:xfrm flipV="1">
          <a:off x="14401800" y="3319780"/>
          <a:ext cx="889000" cy="132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4216</xdr:rowOff>
    </xdr:from>
    <xdr:to>
      <xdr:col>73</xdr:col>
      <xdr:colOff>44450</xdr:colOff>
      <xdr:row>15</xdr:row>
      <xdr:rowOff>105816</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5240000" y="2575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115993</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909800" y="2344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20</xdr:row>
      <xdr:rowOff>23013</xdr:rowOff>
    </xdr:from>
    <xdr:to>
      <xdr:col>68</xdr:col>
      <xdr:colOff>152400</xdr:colOff>
      <xdr:row>21</xdr:row>
      <xdr:rowOff>5994</xdr:rowOff>
    </xdr:to>
    <xdr:cxnSp macro="">
      <xdr:nvCxnSpPr>
        <xdr:cNvPr id="458" name="直線コネクタ 457">
          <a:extLst>
            <a:ext uri="{FF2B5EF4-FFF2-40B4-BE49-F238E27FC236}">
              <a16:creationId xmlns:a16="http://schemas.microsoft.com/office/drawing/2014/main" id="{00000000-0008-0000-0300-0000CA010000}"/>
            </a:ext>
          </a:extLst>
        </xdr:cNvPr>
        <xdr:cNvCxnSpPr/>
      </xdr:nvCxnSpPr>
      <xdr:spPr>
        <a:xfrm flipV="1">
          <a:off x="13512800" y="3452013"/>
          <a:ext cx="889000" cy="154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54407</xdr:rowOff>
    </xdr:from>
    <xdr:to>
      <xdr:col>68</xdr:col>
      <xdr:colOff>203200</xdr:colOff>
      <xdr:row>15</xdr:row>
      <xdr:rowOff>156007</xdr:rowOff>
    </xdr:to>
    <xdr:sp macro="" textlink="">
      <xdr:nvSpPr>
        <xdr:cNvPr id="459" name="フローチャート: 判断 458">
          <a:extLst>
            <a:ext uri="{FF2B5EF4-FFF2-40B4-BE49-F238E27FC236}">
              <a16:creationId xmlns:a16="http://schemas.microsoft.com/office/drawing/2014/main" id="{00000000-0008-0000-0300-0000CB010000}"/>
            </a:ext>
          </a:extLst>
        </xdr:cNvPr>
        <xdr:cNvSpPr/>
      </xdr:nvSpPr>
      <xdr:spPr>
        <a:xfrm>
          <a:off x="14351000" y="262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166184</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020800" y="239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132588</xdr:rowOff>
    </xdr:from>
    <xdr:to>
      <xdr:col>64</xdr:col>
      <xdr:colOff>152400</xdr:colOff>
      <xdr:row>16</xdr:row>
      <xdr:rowOff>62738</xdr:rowOff>
    </xdr:to>
    <xdr:sp macro="" textlink="">
      <xdr:nvSpPr>
        <xdr:cNvPr id="461" name="フローチャート: 判断 460">
          <a:extLst>
            <a:ext uri="{FF2B5EF4-FFF2-40B4-BE49-F238E27FC236}">
              <a16:creationId xmlns:a16="http://schemas.microsoft.com/office/drawing/2014/main" id="{00000000-0008-0000-0300-0000CD010000}"/>
            </a:ext>
          </a:extLst>
        </xdr:cNvPr>
        <xdr:cNvSpPr/>
      </xdr:nvSpPr>
      <xdr:spPr>
        <a:xfrm>
          <a:off x="13462000" y="2704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72915</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3131800" y="2473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10109</xdr:rowOff>
    </xdr:from>
    <xdr:to>
      <xdr:col>81</xdr:col>
      <xdr:colOff>95250</xdr:colOff>
      <xdr:row>18</xdr:row>
      <xdr:rowOff>111709</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6967200" y="3096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17</xdr:row>
      <xdr:rowOff>153636</xdr:rowOff>
    </xdr:from>
    <xdr:ext cx="762000" cy="259045"/>
    <xdr:sp macro="" textlink="">
      <xdr:nvSpPr>
        <xdr:cNvPr id="469" name="将来負担の状況該当値テキスト">
          <a:extLst>
            <a:ext uri="{FF2B5EF4-FFF2-40B4-BE49-F238E27FC236}">
              <a16:creationId xmlns:a16="http://schemas.microsoft.com/office/drawing/2014/main" id="{00000000-0008-0000-0300-0000D5010000}"/>
            </a:ext>
          </a:extLst>
        </xdr:cNvPr>
        <xdr:cNvSpPr txBox="1"/>
      </xdr:nvSpPr>
      <xdr:spPr>
        <a:xfrm>
          <a:off x="17106900" y="3068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18</xdr:row>
      <xdr:rowOff>102768</xdr:rowOff>
    </xdr:from>
    <xdr:to>
      <xdr:col>77</xdr:col>
      <xdr:colOff>95250</xdr:colOff>
      <xdr:row>19</xdr:row>
      <xdr:rowOff>32918</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6129000" y="3188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19</xdr:row>
      <xdr:rowOff>17696</xdr:rowOff>
    </xdr:from>
    <xdr:ext cx="7366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5798800" y="32752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19</xdr:row>
      <xdr:rowOff>11430</xdr:rowOff>
    </xdr:from>
    <xdr:to>
      <xdr:col>73</xdr:col>
      <xdr:colOff>44450</xdr:colOff>
      <xdr:row>19</xdr:row>
      <xdr:rowOff>113030</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5240000" y="326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19</xdr:row>
      <xdr:rowOff>97807</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4909800" y="335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19</xdr:row>
      <xdr:rowOff>143663</xdr:rowOff>
    </xdr:from>
    <xdr:to>
      <xdr:col>68</xdr:col>
      <xdr:colOff>203200</xdr:colOff>
      <xdr:row>20</xdr:row>
      <xdr:rowOff>73813</xdr:rowOff>
    </xdr:to>
    <xdr:sp macro="" textlink="">
      <xdr:nvSpPr>
        <xdr:cNvPr id="474" name="楕円 473">
          <a:extLst>
            <a:ext uri="{FF2B5EF4-FFF2-40B4-BE49-F238E27FC236}">
              <a16:creationId xmlns:a16="http://schemas.microsoft.com/office/drawing/2014/main" id="{00000000-0008-0000-0300-0000DA010000}"/>
            </a:ext>
          </a:extLst>
        </xdr:cNvPr>
        <xdr:cNvSpPr/>
      </xdr:nvSpPr>
      <xdr:spPr>
        <a:xfrm>
          <a:off x="14351000" y="3401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20</xdr:row>
      <xdr:rowOff>58590</xdr:rowOff>
    </xdr:from>
    <xdr:ext cx="762000" cy="259045"/>
    <xdr:sp macro="" textlink="">
      <xdr:nvSpPr>
        <xdr:cNvPr id="475" name="テキスト ボックス 474">
          <a:extLst>
            <a:ext uri="{FF2B5EF4-FFF2-40B4-BE49-F238E27FC236}">
              <a16:creationId xmlns:a16="http://schemas.microsoft.com/office/drawing/2014/main" id="{00000000-0008-0000-0300-0000DB010000}"/>
            </a:ext>
          </a:extLst>
        </xdr:cNvPr>
        <xdr:cNvSpPr txBox="1"/>
      </xdr:nvSpPr>
      <xdr:spPr>
        <a:xfrm>
          <a:off x="14020800" y="3487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20</xdr:row>
      <xdr:rowOff>126644</xdr:rowOff>
    </xdr:from>
    <xdr:to>
      <xdr:col>64</xdr:col>
      <xdr:colOff>152400</xdr:colOff>
      <xdr:row>21</xdr:row>
      <xdr:rowOff>56794</xdr:rowOff>
    </xdr:to>
    <xdr:sp macro="" textlink="">
      <xdr:nvSpPr>
        <xdr:cNvPr id="476" name="楕円 475">
          <a:extLst>
            <a:ext uri="{FF2B5EF4-FFF2-40B4-BE49-F238E27FC236}">
              <a16:creationId xmlns:a16="http://schemas.microsoft.com/office/drawing/2014/main" id="{00000000-0008-0000-0300-0000DC010000}"/>
            </a:ext>
          </a:extLst>
        </xdr:cNvPr>
        <xdr:cNvSpPr/>
      </xdr:nvSpPr>
      <xdr:spPr>
        <a:xfrm>
          <a:off x="13462000" y="3555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21</xdr:row>
      <xdr:rowOff>41571</xdr:rowOff>
    </xdr:from>
    <xdr:ext cx="762000" cy="259045"/>
    <xdr:sp macro="" textlink="">
      <xdr:nvSpPr>
        <xdr:cNvPr id="477" name="テキスト ボックス 476">
          <a:extLst>
            <a:ext uri="{FF2B5EF4-FFF2-40B4-BE49-F238E27FC236}">
              <a16:creationId xmlns:a16="http://schemas.microsoft.com/office/drawing/2014/main" id="{00000000-0008-0000-0300-0000DD010000}"/>
            </a:ext>
          </a:extLst>
        </xdr:cNvPr>
        <xdr:cNvSpPr txBox="1"/>
      </xdr:nvSpPr>
      <xdr:spPr>
        <a:xfrm>
          <a:off x="13131800" y="3642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奈良県奈良市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347,187
342,080
276.94
162,079,171
157,815,912
3,360,636
84,424,336
175,965,575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9.8
72.1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令和６年度は前年度に比べ</a:t>
          </a:r>
          <a:r>
            <a:rPr kumimoji="1" lang="en-US" altLang="ja-JP" sz="1200">
              <a:latin typeface="ＭＳ Ｐゴシック" panose="020B0600070205080204" pitchFamily="50" charset="-128"/>
              <a:ea typeface="ＭＳ Ｐゴシック" panose="020B0600070205080204" pitchFamily="50" charset="-128"/>
            </a:rPr>
            <a:t>0.8</a:t>
          </a:r>
          <a:r>
            <a:rPr kumimoji="1" lang="ja-JP" altLang="en-US" sz="1200">
              <a:latin typeface="ＭＳ Ｐゴシック" panose="020B0600070205080204" pitchFamily="50" charset="-128"/>
              <a:ea typeface="ＭＳ Ｐゴシック" panose="020B0600070205080204" pitchFamily="50" charset="-128"/>
            </a:rPr>
            <a:t>ポイント増加した。主な要因としては、定年延長職員の退職に伴う退職手当の増加や会計年度職員の勤勉手当等の増加が挙げられるが、類似団体平均との差は縮まった。</a:t>
          </a:r>
        </a:p>
        <a:p>
          <a:r>
            <a:rPr kumimoji="1" lang="ja-JP" altLang="en-US" sz="1200">
              <a:latin typeface="ＭＳ Ｐゴシック" panose="020B0600070205080204" pitchFamily="50" charset="-128"/>
              <a:ea typeface="ＭＳ Ｐゴシック" panose="020B0600070205080204" pitchFamily="50" charset="-128"/>
            </a:rPr>
            <a:t>　類似団体と比較し高い要因は、令和４年度から新たに児童相談所を設置したこと、また幼保施設、清掃業務などの直営比率が高く職員数が多いことが考えられる。幼保施設や清掃業務等については民間委託・民間移管の拡大、その他部門についても効率的な組織運営による職員の適正配置を進め、今後も人件費の削減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39370</xdr:rowOff>
    </xdr:from>
    <xdr:to>
      <xdr:col>24</xdr:col>
      <xdr:colOff>25400</xdr:colOff>
      <xdr:row>40</xdr:row>
      <xdr:rowOff>35560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97220"/>
          <a:ext cx="0" cy="119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7637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865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35560</xdr:rowOff>
    </xdr:from>
    <xdr:to>
      <xdr:col>24</xdr:col>
      <xdr:colOff>114300</xdr:colOff>
      <xdr:row>40</xdr:row>
      <xdr:rowOff>35560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89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125747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40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39370</xdr:rowOff>
    </xdr:from>
    <xdr:to>
      <xdr:col>24</xdr:col>
      <xdr:colOff>114300</xdr:colOff>
      <xdr:row>33</xdr:row>
      <xdr:rowOff>39370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97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153670</xdr:rowOff>
    </xdr:from>
    <xdr:to>
      <xdr:col>24</xdr:col>
      <xdr:colOff>25400</xdr:colOff>
      <xdr:row>38</xdr:row>
      <xdr:rowOff>43180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49732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12717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84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153670</xdr:rowOff>
    </xdr:from>
    <xdr:to>
      <xdr:col>19</xdr:col>
      <xdr:colOff>187325</xdr:colOff>
      <xdr:row>38</xdr:row>
      <xdr:rowOff>58420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49732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76200</xdr:rowOff>
    </xdr:from>
    <xdr:to>
      <xdr:col>20</xdr:col>
      <xdr:colOff>38100</xdr:colOff>
      <xdr:row>37</xdr:row>
      <xdr:rowOff>6350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16527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17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168910</xdr:rowOff>
    </xdr:from>
    <xdr:to>
      <xdr:col>15</xdr:col>
      <xdr:colOff>98425</xdr:colOff>
      <xdr:row>38</xdr:row>
      <xdr:rowOff>58420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51256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114300</xdr:rowOff>
    </xdr:from>
    <xdr:to>
      <xdr:col>15</xdr:col>
      <xdr:colOff>149225</xdr:colOff>
      <xdr:row>37</xdr:row>
      <xdr:rowOff>44450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54627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168910</xdr:rowOff>
    </xdr:from>
    <xdr:to>
      <xdr:col>11</xdr:col>
      <xdr:colOff>9525</xdr:colOff>
      <xdr:row>39</xdr:row>
      <xdr:rowOff>77470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512560"/>
          <a:ext cx="889000" cy="25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16527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3810</xdr:rowOff>
    </xdr:from>
    <xdr:to>
      <xdr:col>6</xdr:col>
      <xdr:colOff>171450</xdr:colOff>
      <xdr:row>37</xdr:row>
      <xdr:rowOff>105410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115587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11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163830</xdr:rowOff>
    </xdr:from>
    <xdr:to>
      <xdr:col>24</xdr:col>
      <xdr:colOff>76200</xdr:colOff>
      <xdr:row>38</xdr:row>
      <xdr:rowOff>93980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507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135907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47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102870</xdr:rowOff>
    </xdr:from>
    <xdr:to>
      <xdr:col>20</xdr:col>
      <xdr:colOff>38100</xdr:colOff>
      <xdr:row>38</xdr:row>
      <xdr:rowOff>33020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446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17797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532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7620</xdr:rowOff>
    </xdr:from>
    <xdr:to>
      <xdr:col>15</xdr:col>
      <xdr:colOff>149225</xdr:colOff>
      <xdr:row>38</xdr:row>
      <xdr:rowOff>109220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52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93997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60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118110</xdr:rowOff>
    </xdr:from>
    <xdr:to>
      <xdr:col>11</xdr:col>
      <xdr:colOff>60325</xdr:colOff>
      <xdr:row>38</xdr:row>
      <xdr:rowOff>48260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46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33037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54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26670</xdr:rowOff>
    </xdr:from>
    <xdr:to>
      <xdr:col>6</xdr:col>
      <xdr:colOff>171450</xdr:colOff>
      <xdr:row>39</xdr:row>
      <xdr:rowOff>128270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713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113047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79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元年度までは、幼保施設等における非正規職員の雇用が多いことなどから類似団体平均に比べ高止まりしていたが、令和２年度に会計年度任用職員制度の導入により人件費に振り替わり、令和３年度まで類似団体と同水準となっていた。</a:t>
          </a:r>
        </a:p>
        <a:p>
          <a:r>
            <a:rPr kumimoji="1" lang="ja-JP" altLang="en-US" sz="1300">
              <a:latin typeface="ＭＳ Ｐゴシック" panose="020B0600070205080204" pitchFamily="50" charset="-128"/>
              <a:ea typeface="ＭＳ Ｐゴシック" panose="020B0600070205080204" pitchFamily="50" charset="-128"/>
            </a:rPr>
            <a:t>　令和６年度は給食食材の調達経費や庁内</a:t>
          </a:r>
          <a:r>
            <a:rPr kumimoji="1" lang="en-US" altLang="ja-JP" sz="1300">
              <a:latin typeface="ＭＳ Ｐゴシック" panose="020B0600070205080204" pitchFamily="50" charset="-128"/>
              <a:ea typeface="ＭＳ Ｐゴシック" panose="020B0600070205080204" pitchFamily="50" charset="-128"/>
            </a:rPr>
            <a:t>DX</a:t>
          </a:r>
          <a:r>
            <a:rPr kumimoji="1" lang="ja-JP" altLang="en-US" sz="1300">
              <a:latin typeface="ＭＳ Ｐゴシック" panose="020B0600070205080204" pitchFamily="50" charset="-128"/>
              <a:ea typeface="ＭＳ Ｐゴシック" panose="020B0600070205080204" pitchFamily="50" charset="-128"/>
            </a:rPr>
            <a:t>推進のための整備など、一般財源負担が増え前年度に比べ</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ポイント増加し、類似団体平均との差は広がった。</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58420</xdr:rowOff>
    </xdr:from>
    <xdr:to>
      <xdr:col>82</xdr:col>
      <xdr:colOff>107950</xdr:colOff>
      <xdr:row>21</xdr:row>
      <xdr:rowOff>100330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458720"/>
          <a:ext cx="0" cy="1242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72407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67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100330</xdr:rowOff>
    </xdr:from>
    <xdr:to>
      <xdr:col>82</xdr:col>
      <xdr:colOff>196850</xdr:colOff>
      <xdr:row>21</xdr:row>
      <xdr:rowOff>100330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700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144797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2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58420</xdr:rowOff>
    </xdr:from>
    <xdr:to>
      <xdr:col>82</xdr:col>
      <xdr:colOff>196850</xdr:colOff>
      <xdr:row>14</xdr:row>
      <xdr:rowOff>58420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458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5080</xdr:rowOff>
    </xdr:from>
    <xdr:to>
      <xdr:col>82</xdr:col>
      <xdr:colOff>107950</xdr:colOff>
      <xdr:row>18</xdr:row>
      <xdr:rowOff>35560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309118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119397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8625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102870</xdr:rowOff>
    </xdr:from>
    <xdr:to>
      <xdr:col>82</xdr:col>
      <xdr:colOff>158750</xdr:colOff>
      <xdr:row>18</xdr:row>
      <xdr:rowOff>33020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3017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168910</xdr:rowOff>
    </xdr:from>
    <xdr:to>
      <xdr:col>78</xdr:col>
      <xdr:colOff>69850</xdr:colOff>
      <xdr:row>18</xdr:row>
      <xdr:rowOff>5080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30835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87630</xdr:rowOff>
    </xdr:from>
    <xdr:to>
      <xdr:col>78</xdr:col>
      <xdr:colOff>120650</xdr:colOff>
      <xdr:row>18</xdr:row>
      <xdr:rowOff>17780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3002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27957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771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39370</xdr:rowOff>
    </xdr:from>
    <xdr:to>
      <xdr:col>73</xdr:col>
      <xdr:colOff>180975</xdr:colOff>
      <xdr:row>17</xdr:row>
      <xdr:rowOff>168910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95402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64770</xdr:rowOff>
    </xdr:from>
    <xdr:to>
      <xdr:col>74</xdr:col>
      <xdr:colOff>31750</xdr:colOff>
      <xdr:row>17</xdr:row>
      <xdr:rowOff>166370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97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5097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748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39370</xdr:rowOff>
    </xdr:from>
    <xdr:to>
      <xdr:col>69</xdr:col>
      <xdr:colOff>92075</xdr:colOff>
      <xdr:row>17</xdr:row>
      <xdr:rowOff>100330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95402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152400</xdr:rowOff>
    </xdr:from>
    <xdr:to>
      <xdr:col>69</xdr:col>
      <xdr:colOff>142875</xdr:colOff>
      <xdr:row>17</xdr:row>
      <xdr:rowOff>82550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92727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6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26670</xdr:rowOff>
    </xdr:from>
    <xdr:to>
      <xdr:col>65</xdr:col>
      <xdr:colOff>53975</xdr:colOff>
      <xdr:row>17</xdr:row>
      <xdr:rowOff>128270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941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138447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71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156210</xdr:rowOff>
    </xdr:from>
    <xdr:to>
      <xdr:col>82</xdr:col>
      <xdr:colOff>158750</xdr:colOff>
      <xdr:row>18</xdr:row>
      <xdr:rowOff>86360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3070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128287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304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125730</xdr:rowOff>
    </xdr:from>
    <xdr:to>
      <xdr:col>78</xdr:col>
      <xdr:colOff>120650</xdr:colOff>
      <xdr:row>18</xdr:row>
      <xdr:rowOff>55880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3040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40657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3126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118110</xdr:rowOff>
    </xdr:from>
    <xdr:to>
      <xdr:col>74</xdr:col>
      <xdr:colOff>31750</xdr:colOff>
      <xdr:row>18</xdr:row>
      <xdr:rowOff>48260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3032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33037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311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160020</xdr:rowOff>
    </xdr:from>
    <xdr:to>
      <xdr:col>69</xdr:col>
      <xdr:colOff>142875</xdr:colOff>
      <xdr:row>17</xdr:row>
      <xdr:rowOff>90170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903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74947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98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49530</xdr:rowOff>
    </xdr:from>
    <xdr:to>
      <xdr:col>65</xdr:col>
      <xdr:colOff>53975</xdr:colOff>
      <xdr:row>17</xdr:row>
      <xdr:rowOff>151130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96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135907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305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前年度に引き続き、民間移管等による認定こども園施設型給付費の増、障害福祉関連の給付費の増などにより、比率は</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今後も社会保障関係費が高水準で推移することが予想されるが、扶助費の不正請求の抑制に努める等、引き続き負担増加に対応していく。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127000</xdr:rowOff>
    </xdr:from>
    <xdr:to>
      <xdr:col>24</xdr:col>
      <xdr:colOff>25400</xdr:colOff>
      <xdr:row>61</xdr:row>
      <xdr:rowOff>120650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042400"/>
          <a:ext cx="0" cy="1536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92727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55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120650</xdr:rowOff>
    </xdr:from>
    <xdr:to>
      <xdr:col>24</xdr:col>
      <xdr:colOff>114300</xdr:colOff>
      <xdr:row>61</xdr:row>
      <xdr:rowOff>120650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579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41927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127000</xdr:rowOff>
    </xdr:from>
    <xdr:to>
      <xdr:col>24</xdr:col>
      <xdr:colOff>114300</xdr:colOff>
      <xdr:row>52</xdr:row>
      <xdr:rowOff>127000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50800</xdr:rowOff>
    </xdr:from>
    <xdr:to>
      <xdr:col>24</xdr:col>
      <xdr:colOff>25400</xdr:colOff>
      <xdr:row>56</xdr:row>
      <xdr:rowOff>127000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6520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105427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878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133350</xdr:rowOff>
    </xdr:from>
    <xdr:to>
      <xdr:col>24</xdr:col>
      <xdr:colOff>76200</xdr:colOff>
      <xdr:row>58</xdr:row>
      <xdr:rowOff>63500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0</xdr:rowOff>
    </xdr:from>
    <xdr:to>
      <xdr:col>19</xdr:col>
      <xdr:colOff>187325</xdr:colOff>
      <xdr:row>56</xdr:row>
      <xdr:rowOff>50800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6012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146050</xdr:rowOff>
    </xdr:from>
    <xdr:to>
      <xdr:col>20</xdr:col>
      <xdr:colOff>38100</xdr:colOff>
      <xdr:row>58</xdr:row>
      <xdr:rowOff>76200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60977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10005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139700</xdr:rowOff>
    </xdr:from>
    <xdr:to>
      <xdr:col>15</xdr:col>
      <xdr:colOff>98425</xdr:colOff>
      <xdr:row>56</xdr:row>
      <xdr:rowOff>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9398000"/>
          <a:ext cx="889000" cy="20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31750</xdr:rowOff>
    </xdr:from>
    <xdr:to>
      <xdr:col>15</xdr:col>
      <xdr:colOff>149225</xdr:colOff>
      <xdr:row>57</xdr:row>
      <xdr:rowOff>133350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118127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89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139700</xdr:rowOff>
    </xdr:from>
    <xdr:to>
      <xdr:col>11</xdr:col>
      <xdr:colOff>9525</xdr:colOff>
      <xdr:row>55</xdr:row>
      <xdr:rowOff>19050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93980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139700</xdr:rowOff>
    </xdr:from>
    <xdr:to>
      <xdr:col>11</xdr:col>
      <xdr:colOff>60325</xdr:colOff>
      <xdr:row>57</xdr:row>
      <xdr:rowOff>69850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740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54627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82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19050</xdr:rowOff>
    </xdr:from>
    <xdr:to>
      <xdr:col>6</xdr:col>
      <xdr:colOff>171450</xdr:colOff>
      <xdr:row>57</xdr:row>
      <xdr:rowOff>120650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105427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76200</xdr:rowOff>
    </xdr:from>
    <xdr:to>
      <xdr:col>24</xdr:col>
      <xdr:colOff>76200</xdr:colOff>
      <xdr:row>57</xdr:row>
      <xdr:rowOff>6350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92727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0</xdr:rowOff>
    </xdr:from>
    <xdr:to>
      <xdr:col>20</xdr:col>
      <xdr:colOff>38100</xdr:colOff>
      <xdr:row>56</xdr:row>
      <xdr:rowOff>101600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6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111777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370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120650</xdr:rowOff>
    </xdr:from>
    <xdr:to>
      <xdr:col>15</xdr:col>
      <xdr:colOff>149225</xdr:colOff>
      <xdr:row>56</xdr:row>
      <xdr:rowOff>50800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55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60977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31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88900</xdr:rowOff>
    </xdr:from>
    <xdr:to>
      <xdr:col>11</xdr:col>
      <xdr:colOff>60325</xdr:colOff>
      <xdr:row>55</xdr:row>
      <xdr:rowOff>19050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29227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11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139700</xdr:rowOff>
    </xdr:from>
    <xdr:to>
      <xdr:col>6</xdr:col>
      <xdr:colOff>171450</xdr:colOff>
      <xdr:row>55</xdr:row>
      <xdr:rowOff>69850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39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80027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16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前年度に比べ、後期高齢者医療特別会計や介護保険特別会計への繰出金は増加しているが、国民健康保険特別会計への繰出や維持補修費が減少したことで、比率は</a:t>
          </a:r>
          <a:r>
            <a:rPr kumimoji="1" lang="en-US" altLang="ja-JP" sz="1200">
              <a:latin typeface="ＭＳ Ｐゴシック" panose="020B0600070205080204" pitchFamily="50" charset="-128"/>
              <a:ea typeface="ＭＳ Ｐゴシック" panose="020B0600070205080204" pitchFamily="50" charset="-128"/>
            </a:rPr>
            <a:t>0.4</a:t>
          </a:r>
          <a:r>
            <a:rPr kumimoji="1" lang="ja-JP" altLang="en-US" sz="1200">
              <a:latin typeface="ＭＳ Ｐゴシック" panose="020B0600070205080204" pitchFamily="50" charset="-128"/>
              <a:ea typeface="ＭＳ Ｐゴシック" panose="020B0600070205080204" pitchFamily="50" charset="-128"/>
            </a:rPr>
            <a:t>ポイント減少した。類似団体平均との差は</a:t>
          </a:r>
          <a:r>
            <a:rPr kumimoji="1" lang="en-US" altLang="ja-JP" sz="1200">
              <a:latin typeface="ＭＳ Ｐゴシック" panose="020B0600070205080204" pitchFamily="50" charset="-128"/>
              <a:ea typeface="ＭＳ Ｐゴシック" panose="020B0600070205080204" pitchFamily="50" charset="-128"/>
            </a:rPr>
            <a:t>0.2</a:t>
          </a:r>
          <a:r>
            <a:rPr kumimoji="1" lang="ja-JP" altLang="en-US" sz="1200">
              <a:latin typeface="ＭＳ Ｐゴシック" panose="020B0600070205080204" pitchFamily="50" charset="-128"/>
              <a:ea typeface="ＭＳ Ｐゴシック" panose="020B0600070205080204" pitchFamily="50" charset="-128"/>
            </a:rPr>
            <a:t>ポイントとなり、前年度と比べて縮まった。</a:t>
          </a:r>
        </a:p>
        <a:p>
          <a:r>
            <a:rPr kumimoji="1" lang="ja-JP" altLang="en-US" sz="1200">
              <a:latin typeface="ＭＳ Ｐゴシック" panose="020B0600070205080204" pitchFamily="50" charset="-128"/>
              <a:ea typeface="ＭＳ Ｐゴシック" panose="020B0600070205080204" pitchFamily="50" charset="-128"/>
            </a:rPr>
            <a:t>　今後も高齢化等に伴う社会保障関係費の増加等により特別会計への負担増が予想されるが、給付費の適正化、予防事業の強化等により負担額の抑制に努める。</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31750</xdr:rowOff>
    </xdr:from>
    <xdr:to>
      <xdr:col>82</xdr:col>
      <xdr:colOff>107950</xdr:colOff>
      <xdr:row>61</xdr:row>
      <xdr:rowOff>44450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118600"/>
          <a:ext cx="0" cy="1384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16527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47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44450</xdr:rowOff>
    </xdr:from>
    <xdr:to>
      <xdr:col>82</xdr:col>
      <xdr:colOff>196850</xdr:colOff>
      <xdr:row>61</xdr:row>
      <xdr:rowOff>44450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502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118127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31750</xdr:rowOff>
    </xdr:from>
    <xdr:to>
      <xdr:col>82</xdr:col>
      <xdr:colOff>196850</xdr:colOff>
      <xdr:row>53</xdr:row>
      <xdr:rowOff>31750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114300</xdr:rowOff>
    </xdr:from>
    <xdr:to>
      <xdr:col>82</xdr:col>
      <xdr:colOff>107950</xdr:colOff>
      <xdr:row>58</xdr:row>
      <xdr:rowOff>165100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5671800" y="10058400"/>
          <a:ext cx="8382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54627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827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38100</xdr:rowOff>
    </xdr:from>
    <xdr:to>
      <xdr:col>82</xdr:col>
      <xdr:colOff>158750</xdr:colOff>
      <xdr:row>58</xdr:row>
      <xdr:rowOff>139700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9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76200</xdr:rowOff>
    </xdr:from>
    <xdr:to>
      <xdr:col>78</xdr:col>
      <xdr:colOff>69850</xdr:colOff>
      <xdr:row>58</xdr:row>
      <xdr:rowOff>165100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100203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63500</xdr:rowOff>
    </xdr:from>
    <xdr:to>
      <xdr:col>78</xdr:col>
      <xdr:colOff>120650</xdr:colOff>
      <xdr:row>58</xdr:row>
      <xdr:rowOff>165100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100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3827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776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95250</xdr:rowOff>
    </xdr:from>
    <xdr:to>
      <xdr:col>73</xdr:col>
      <xdr:colOff>180975</xdr:colOff>
      <xdr:row>58</xdr:row>
      <xdr:rowOff>76200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98679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25400</xdr:rowOff>
    </xdr:from>
    <xdr:to>
      <xdr:col>74</xdr:col>
      <xdr:colOff>31750</xdr:colOff>
      <xdr:row>58</xdr:row>
      <xdr:rowOff>127000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137177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95250</xdr:rowOff>
    </xdr:from>
    <xdr:to>
      <xdr:col>69</xdr:col>
      <xdr:colOff>92075</xdr:colOff>
      <xdr:row>57</xdr:row>
      <xdr:rowOff>146050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98679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133350</xdr:rowOff>
    </xdr:from>
    <xdr:to>
      <xdr:col>69</xdr:col>
      <xdr:colOff>142875</xdr:colOff>
      <xdr:row>58</xdr:row>
      <xdr:rowOff>63500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48277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25400</xdr:rowOff>
    </xdr:from>
    <xdr:to>
      <xdr:col>65</xdr:col>
      <xdr:colOff>53975</xdr:colOff>
      <xdr:row>58</xdr:row>
      <xdr:rowOff>127000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111777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1005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63500</xdr:rowOff>
    </xdr:from>
    <xdr:to>
      <xdr:col>82</xdr:col>
      <xdr:colOff>158750</xdr:colOff>
      <xdr:row>58</xdr:row>
      <xdr:rowOff>165100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1000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35577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97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114300</xdr:rowOff>
    </xdr:from>
    <xdr:to>
      <xdr:col>78</xdr:col>
      <xdr:colOff>120650</xdr:colOff>
      <xdr:row>59</xdr:row>
      <xdr:rowOff>44450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1005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29227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10144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25400</xdr:rowOff>
    </xdr:from>
    <xdr:to>
      <xdr:col>74</xdr:col>
      <xdr:colOff>31750</xdr:colOff>
      <xdr:row>58</xdr:row>
      <xdr:rowOff>127000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96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111777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1005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44450</xdr:rowOff>
    </xdr:from>
    <xdr:to>
      <xdr:col>69</xdr:col>
      <xdr:colOff>142875</xdr:colOff>
      <xdr:row>57</xdr:row>
      <xdr:rowOff>146050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817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156227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958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95250</xdr:rowOff>
    </xdr:from>
    <xdr:to>
      <xdr:col>65</xdr:col>
      <xdr:colOff>53975</xdr:colOff>
      <xdr:row>58</xdr:row>
      <xdr:rowOff>25400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35577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963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前年度に引き続き下水道事業会計への繰出を見直す等、一般財源負担の減少を図ったことで、比率は</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ポイント減少した。</a:t>
          </a:r>
        </a:p>
        <a:p>
          <a:r>
            <a:rPr kumimoji="1" lang="ja-JP" altLang="en-US" sz="1300">
              <a:latin typeface="ＭＳ Ｐゴシック" panose="020B0600070205080204" pitchFamily="50" charset="-128"/>
              <a:ea typeface="ＭＳ Ｐゴシック" panose="020B0600070205080204" pitchFamily="50" charset="-128"/>
            </a:rPr>
            <a:t>　当市では消防業務を直営していることなどにより、類似団体よりも低い割合で推移しているが、私立保育所や認定こども園の保育人材確保等の重要な施策に対しては、補助金内容を充実させている。</a:t>
          </a: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a:extLst>
            <a:ext uri="{FF2B5EF4-FFF2-40B4-BE49-F238E27FC236}">
              <a16:creationId xmlns:a16="http://schemas.microsoft.com/office/drawing/2014/main" id="{00000000-0008-0000-0400-00002E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24130</xdr:rowOff>
    </xdr:from>
    <xdr:to>
      <xdr:col>82</xdr:col>
      <xdr:colOff>107950</xdr:colOff>
      <xdr:row>41</xdr:row>
      <xdr:rowOff>97282</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6510000" y="5681980"/>
          <a:ext cx="0" cy="14447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69359</xdr:rowOff>
    </xdr:from>
    <xdr:ext cx="762000" cy="259045"/>
    <xdr:sp macro="" textlink="">
      <xdr:nvSpPr>
        <xdr:cNvPr id="304" name="補助費等最小値テキスト">
          <a:extLst>
            <a:ext uri="{FF2B5EF4-FFF2-40B4-BE49-F238E27FC236}">
              <a16:creationId xmlns:a16="http://schemas.microsoft.com/office/drawing/2014/main" id="{00000000-0008-0000-0400-000030010000}"/>
            </a:ext>
          </a:extLst>
        </xdr:cNvPr>
        <xdr:cNvSpPr txBox="1"/>
      </xdr:nvSpPr>
      <xdr:spPr>
        <a:xfrm>
          <a:off x="16598900" y="7098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97282</xdr:rowOff>
    </xdr:from>
    <xdr:to>
      <xdr:col>82</xdr:col>
      <xdr:colOff>196850</xdr:colOff>
      <xdr:row>41</xdr:row>
      <xdr:rowOff>97282</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7126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110507</xdr:rowOff>
    </xdr:from>
    <xdr:ext cx="762000" cy="259045"/>
    <xdr:sp macro="" textlink="">
      <xdr:nvSpPr>
        <xdr:cNvPr id="306" name="補助費等最大値テキスト">
          <a:extLst>
            <a:ext uri="{FF2B5EF4-FFF2-40B4-BE49-F238E27FC236}">
              <a16:creationId xmlns:a16="http://schemas.microsoft.com/office/drawing/2014/main" id="{00000000-0008-0000-0400-000032010000}"/>
            </a:ext>
          </a:extLst>
        </xdr:cNvPr>
        <xdr:cNvSpPr txBox="1"/>
      </xdr:nvSpPr>
      <xdr:spPr>
        <a:xfrm>
          <a:off x="16598900" y="5425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24130</xdr:rowOff>
    </xdr:from>
    <xdr:to>
      <xdr:col>82</xdr:col>
      <xdr:colOff>196850</xdr:colOff>
      <xdr:row>33</xdr:row>
      <xdr:rowOff>24130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5681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33</xdr:row>
      <xdr:rowOff>24130</xdr:rowOff>
    </xdr:from>
    <xdr:to>
      <xdr:col>82</xdr:col>
      <xdr:colOff>107950</xdr:colOff>
      <xdr:row>33</xdr:row>
      <xdr:rowOff>78994</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5671800" y="5681980"/>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148861</xdr:rowOff>
    </xdr:from>
    <xdr:ext cx="762000" cy="259045"/>
    <xdr:sp macro="" textlink="">
      <xdr:nvSpPr>
        <xdr:cNvPr id="309" name="補助費等平均値テキスト">
          <a:extLst>
            <a:ext uri="{FF2B5EF4-FFF2-40B4-BE49-F238E27FC236}">
              <a16:creationId xmlns:a16="http://schemas.microsoft.com/office/drawing/2014/main" id="{00000000-0008-0000-0400-000035010000}"/>
            </a:ext>
          </a:extLst>
        </xdr:cNvPr>
        <xdr:cNvSpPr txBox="1"/>
      </xdr:nvSpPr>
      <xdr:spPr>
        <a:xfrm>
          <a:off x="16598900" y="59781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5334</xdr:rowOff>
    </xdr:from>
    <xdr:to>
      <xdr:col>82</xdr:col>
      <xdr:colOff>158750</xdr:colOff>
      <xdr:row>35</xdr:row>
      <xdr:rowOff>106934</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6459200" y="6006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33</xdr:row>
      <xdr:rowOff>78994</xdr:rowOff>
    </xdr:from>
    <xdr:to>
      <xdr:col>78</xdr:col>
      <xdr:colOff>69850</xdr:colOff>
      <xdr:row>33</xdr:row>
      <xdr:rowOff>124714</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4782800" y="573684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14478</xdr:rowOff>
    </xdr:from>
    <xdr:to>
      <xdr:col>78</xdr:col>
      <xdr:colOff>120650</xdr:colOff>
      <xdr:row>35</xdr:row>
      <xdr:rowOff>116078</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56210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100855</xdr:rowOff>
    </xdr:from>
    <xdr:ext cx="7366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290800" y="6101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33</xdr:row>
      <xdr:rowOff>97282</xdr:rowOff>
    </xdr:from>
    <xdr:to>
      <xdr:col>73</xdr:col>
      <xdr:colOff>180975</xdr:colOff>
      <xdr:row>33</xdr:row>
      <xdr:rowOff>124714</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3893800" y="575513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5334</xdr:rowOff>
    </xdr:from>
    <xdr:to>
      <xdr:col>74</xdr:col>
      <xdr:colOff>31750</xdr:colOff>
      <xdr:row>35</xdr:row>
      <xdr:rowOff>106934</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4732000" y="6006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91711</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401800" y="6092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33</xdr:row>
      <xdr:rowOff>97282</xdr:rowOff>
    </xdr:from>
    <xdr:to>
      <xdr:col>69</xdr:col>
      <xdr:colOff>92075</xdr:colOff>
      <xdr:row>33</xdr:row>
      <xdr:rowOff>124714</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004800" y="575513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34</xdr:row>
      <xdr:rowOff>149352</xdr:rowOff>
    </xdr:from>
    <xdr:to>
      <xdr:col>69</xdr:col>
      <xdr:colOff>142875</xdr:colOff>
      <xdr:row>35</xdr:row>
      <xdr:rowOff>79502</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3843000" y="5978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64279</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512800" y="6065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14478</xdr:rowOff>
    </xdr:from>
    <xdr:to>
      <xdr:col>65</xdr:col>
      <xdr:colOff>53975</xdr:colOff>
      <xdr:row>35</xdr:row>
      <xdr:rowOff>116078</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29540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100855</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623800" y="610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32</xdr:row>
      <xdr:rowOff>144780</xdr:rowOff>
    </xdr:from>
    <xdr:to>
      <xdr:col>82</xdr:col>
      <xdr:colOff>158750</xdr:colOff>
      <xdr:row>33</xdr:row>
      <xdr:rowOff>74930</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6459200" y="5631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32</xdr:row>
      <xdr:rowOff>53357</xdr:rowOff>
    </xdr:from>
    <xdr:ext cx="762000" cy="259045"/>
    <xdr:sp macro="" textlink="">
      <xdr:nvSpPr>
        <xdr:cNvPr id="328" name="補助費等該当値テキスト">
          <a:extLst>
            <a:ext uri="{FF2B5EF4-FFF2-40B4-BE49-F238E27FC236}">
              <a16:creationId xmlns:a16="http://schemas.microsoft.com/office/drawing/2014/main" id="{00000000-0008-0000-0400-000048010000}"/>
            </a:ext>
          </a:extLst>
        </xdr:cNvPr>
        <xdr:cNvSpPr txBox="1"/>
      </xdr:nvSpPr>
      <xdr:spPr>
        <a:xfrm>
          <a:off x="16598900" y="5539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33</xdr:row>
      <xdr:rowOff>28194</xdr:rowOff>
    </xdr:from>
    <xdr:to>
      <xdr:col>78</xdr:col>
      <xdr:colOff>120650</xdr:colOff>
      <xdr:row>33</xdr:row>
      <xdr:rowOff>129794</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5621000" y="5686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31</xdr:row>
      <xdr:rowOff>139971</xdr:rowOff>
    </xdr:from>
    <xdr:ext cx="7366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5290800" y="54549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33</xdr:row>
      <xdr:rowOff>73914</xdr:rowOff>
    </xdr:from>
    <xdr:to>
      <xdr:col>74</xdr:col>
      <xdr:colOff>31750</xdr:colOff>
      <xdr:row>34</xdr:row>
      <xdr:rowOff>4064</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4732000" y="5731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14241</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401800" y="5500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33</xdr:row>
      <xdr:rowOff>46482</xdr:rowOff>
    </xdr:from>
    <xdr:to>
      <xdr:col>69</xdr:col>
      <xdr:colOff>142875</xdr:colOff>
      <xdr:row>33</xdr:row>
      <xdr:rowOff>148082</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3843000" y="5704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31</xdr:row>
      <xdr:rowOff>158259</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3512800" y="5473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73914</xdr:rowOff>
    </xdr:from>
    <xdr:to>
      <xdr:col>65</xdr:col>
      <xdr:colOff>53975</xdr:colOff>
      <xdr:row>34</xdr:row>
      <xdr:rowOff>4064</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2954000" y="5731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14241</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623800" y="5500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前年度に比べ、元金・利子ともに支払額は増加したが、分母となる経常一般財源が増加したため比率としては</a:t>
          </a:r>
          <a:r>
            <a:rPr kumimoji="1" lang="en-US" altLang="ja-JP" sz="1100">
              <a:latin typeface="ＭＳ Ｐゴシック" panose="020B0600070205080204" pitchFamily="50" charset="-128"/>
              <a:ea typeface="ＭＳ Ｐゴシック" panose="020B0600070205080204" pitchFamily="50" charset="-128"/>
            </a:rPr>
            <a:t>0.6</a:t>
          </a:r>
          <a:r>
            <a:rPr kumimoji="1" lang="ja-JP" altLang="en-US" sz="1100">
              <a:latin typeface="ＭＳ Ｐゴシック" panose="020B0600070205080204" pitchFamily="50" charset="-128"/>
              <a:ea typeface="ＭＳ Ｐゴシック" panose="020B0600070205080204" pitchFamily="50" charset="-128"/>
            </a:rPr>
            <a:t>ポイント減少した。</a:t>
          </a:r>
        </a:p>
        <a:p>
          <a:r>
            <a:rPr kumimoji="1" lang="ja-JP" altLang="en-US" sz="1100">
              <a:latin typeface="ＭＳ Ｐゴシック" panose="020B0600070205080204" pitchFamily="50" charset="-128"/>
              <a:ea typeface="ＭＳ Ｐゴシック" panose="020B0600070205080204" pitchFamily="50" charset="-128"/>
            </a:rPr>
            <a:t>　当市は過去の保健所等複合施設建設や文化振興施設整備等の大型投資的事業の実施による地方債残高が多く、公債費に係る経常収支比率が類似団体よりも高いまま推移している。令和６年度においても、土地開発公社解散のための第三セクター等改革推進債の影響もあり、類似団体平均を</a:t>
          </a:r>
          <a:r>
            <a:rPr kumimoji="1" lang="en-US" altLang="ja-JP" sz="1100">
              <a:latin typeface="ＭＳ Ｐゴシック" panose="020B0600070205080204" pitchFamily="50" charset="-128"/>
              <a:ea typeface="ＭＳ Ｐゴシック" panose="020B0600070205080204" pitchFamily="50" charset="-128"/>
            </a:rPr>
            <a:t>6.7</a:t>
          </a:r>
          <a:r>
            <a:rPr kumimoji="1" lang="ja-JP" altLang="en-US" sz="1100">
              <a:latin typeface="ＭＳ Ｐゴシック" panose="020B0600070205080204" pitchFamily="50" charset="-128"/>
              <a:ea typeface="ＭＳ Ｐゴシック" panose="020B0600070205080204" pitchFamily="50" charset="-128"/>
            </a:rPr>
            <a:t>ポイント上回っているため、今後も普通建設事業の精査による市債発行の適正化を図り、市債残高の抑制に努める。</a:t>
          </a:r>
        </a:p>
      </xdr:txBody>
    </xdr:sp>
    <xdr:clientData/>
  </xdr:twoCellAnchor>
  <xdr:oneCellAnchor>
    <xdr:from>
      <xdr:col>3</xdr:col>
      <xdr:colOff>123825</xdr:colOff>
      <xdr:row>69</xdr:row>
      <xdr:rowOff>107950</xdr:rowOff>
    </xdr:from>
    <xdr:ext cx="298543" cy="225703"/>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3" name="公債費グラフ枠">
          <a:extLst>
            <a:ext uri="{FF2B5EF4-FFF2-40B4-BE49-F238E27FC236}">
              <a16:creationId xmlns:a16="http://schemas.microsoft.com/office/drawing/2014/main" id="{00000000-0008-0000-0400-00006B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104140</xdr:rowOff>
    </xdr:from>
    <xdr:to>
      <xdr:col>24</xdr:col>
      <xdr:colOff>25400</xdr:colOff>
      <xdr:row>80</xdr:row>
      <xdr:rowOff>142239</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4826000" y="12448540"/>
          <a:ext cx="0" cy="14096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114316</xdr:rowOff>
    </xdr:from>
    <xdr:ext cx="762000" cy="259045"/>
    <xdr:sp macro="" textlink="">
      <xdr:nvSpPr>
        <xdr:cNvPr id="365" name="公債費最小値テキスト">
          <a:extLst>
            <a:ext uri="{FF2B5EF4-FFF2-40B4-BE49-F238E27FC236}">
              <a16:creationId xmlns:a16="http://schemas.microsoft.com/office/drawing/2014/main" id="{00000000-0008-0000-0400-00006D010000}"/>
            </a:ext>
          </a:extLst>
        </xdr:cNvPr>
        <xdr:cNvSpPr txBox="1"/>
      </xdr:nvSpPr>
      <xdr:spPr>
        <a:xfrm>
          <a:off x="4914900" y="13830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142239</xdr:rowOff>
    </xdr:from>
    <xdr:to>
      <xdr:col>24</xdr:col>
      <xdr:colOff>114300</xdr:colOff>
      <xdr:row>80</xdr:row>
      <xdr:rowOff>142239</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3858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19067</xdr:rowOff>
    </xdr:from>
    <xdr:ext cx="762000" cy="259045"/>
    <xdr:sp macro="" textlink="">
      <xdr:nvSpPr>
        <xdr:cNvPr id="367" name="公債費最大値テキスト">
          <a:extLst>
            <a:ext uri="{FF2B5EF4-FFF2-40B4-BE49-F238E27FC236}">
              <a16:creationId xmlns:a16="http://schemas.microsoft.com/office/drawing/2014/main" id="{00000000-0008-0000-0400-00006F010000}"/>
            </a:ext>
          </a:extLst>
        </xdr:cNvPr>
        <xdr:cNvSpPr txBox="1"/>
      </xdr:nvSpPr>
      <xdr:spPr>
        <a:xfrm>
          <a:off x="4914900" y="1219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104140</xdr:rowOff>
    </xdr:from>
    <xdr:to>
      <xdr:col>24</xdr:col>
      <xdr:colOff>114300</xdr:colOff>
      <xdr:row>72</xdr:row>
      <xdr:rowOff>104140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2448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80</xdr:row>
      <xdr:rowOff>20320</xdr:rowOff>
    </xdr:from>
    <xdr:to>
      <xdr:col>24</xdr:col>
      <xdr:colOff>25400</xdr:colOff>
      <xdr:row>80</xdr:row>
      <xdr:rowOff>66039</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3987800" y="13736320"/>
          <a:ext cx="8382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161307</xdr:rowOff>
    </xdr:from>
    <xdr:ext cx="762000" cy="259045"/>
    <xdr:sp macro="" textlink="">
      <xdr:nvSpPr>
        <xdr:cNvPr id="370" name="公債費平均値テキスト">
          <a:extLst>
            <a:ext uri="{FF2B5EF4-FFF2-40B4-BE49-F238E27FC236}">
              <a16:creationId xmlns:a16="http://schemas.microsoft.com/office/drawing/2014/main" id="{00000000-0008-0000-0400-000072010000}"/>
            </a:ext>
          </a:extLst>
        </xdr:cNvPr>
        <xdr:cNvSpPr txBox="1"/>
      </xdr:nvSpPr>
      <xdr:spPr>
        <a:xfrm>
          <a:off x="4914900" y="13020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144780</xdr:rowOff>
    </xdr:from>
    <xdr:to>
      <xdr:col>24</xdr:col>
      <xdr:colOff>76200</xdr:colOff>
      <xdr:row>77</xdr:row>
      <xdr:rowOff>74930</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47752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80</xdr:row>
      <xdr:rowOff>43180</xdr:rowOff>
    </xdr:from>
    <xdr:to>
      <xdr:col>19</xdr:col>
      <xdr:colOff>187325</xdr:colOff>
      <xdr:row>80</xdr:row>
      <xdr:rowOff>66039</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3098800" y="13759180"/>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34289</xdr:rowOff>
    </xdr:from>
    <xdr:to>
      <xdr:col>20</xdr:col>
      <xdr:colOff>38100</xdr:colOff>
      <xdr:row>77</xdr:row>
      <xdr:rowOff>135889</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3937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146066</xdr:rowOff>
    </xdr:from>
    <xdr:ext cx="7366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3606800" y="130048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80</xdr:row>
      <xdr:rowOff>27939</xdr:rowOff>
    </xdr:from>
    <xdr:to>
      <xdr:col>15</xdr:col>
      <xdr:colOff>98425</xdr:colOff>
      <xdr:row>80</xdr:row>
      <xdr:rowOff>43180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2209800" y="13743939"/>
          <a:ext cx="8890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41911</xdr:rowOff>
    </xdr:from>
    <xdr:to>
      <xdr:col>15</xdr:col>
      <xdr:colOff>149225</xdr:colOff>
      <xdr:row>77</xdr:row>
      <xdr:rowOff>143511</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048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153688</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2717800" y="13012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80</xdr:row>
      <xdr:rowOff>27939</xdr:rowOff>
    </xdr:from>
    <xdr:to>
      <xdr:col>11</xdr:col>
      <xdr:colOff>9525</xdr:colOff>
      <xdr:row>80</xdr:row>
      <xdr:rowOff>111761</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1320800" y="13743939"/>
          <a:ext cx="889000" cy="83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11430</xdr:rowOff>
    </xdr:from>
    <xdr:to>
      <xdr:col>11</xdr:col>
      <xdr:colOff>60325</xdr:colOff>
      <xdr:row>77</xdr:row>
      <xdr:rowOff>113030</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2159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123207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828800" y="1298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72389</xdr:rowOff>
    </xdr:from>
    <xdr:to>
      <xdr:col>6</xdr:col>
      <xdr:colOff>171450</xdr:colOff>
      <xdr:row>78</xdr:row>
      <xdr:rowOff>2539</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1270000" y="13274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12716</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939800" y="13042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79</xdr:row>
      <xdr:rowOff>140970</xdr:rowOff>
    </xdr:from>
    <xdr:to>
      <xdr:col>24</xdr:col>
      <xdr:colOff>76200</xdr:colOff>
      <xdr:row>80</xdr:row>
      <xdr:rowOff>71120</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4775200" y="1368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79</xdr:row>
      <xdr:rowOff>49547</xdr:rowOff>
    </xdr:from>
    <xdr:ext cx="762000" cy="259045"/>
    <xdr:sp macro="" textlink="">
      <xdr:nvSpPr>
        <xdr:cNvPr id="389" name="公債費該当値テキスト">
          <a:extLst>
            <a:ext uri="{FF2B5EF4-FFF2-40B4-BE49-F238E27FC236}">
              <a16:creationId xmlns:a16="http://schemas.microsoft.com/office/drawing/2014/main" id="{00000000-0008-0000-0400-000085010000}"/>
            </a:ext>
          </a:extLst>
        </xdr:cNvPr>
        <xdr:cNvSpPr txBox="1"/>
      </xdr:nvSpPr>
      <xdr:spPr>
        <a:xfrm>
          <a:off x="4914900" y="13594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80</xdr:row>
      <xdr:rowOff>15239</xdr:rowOff>
    </xdr:from>
    <xdr:to>
      <xdr:col>20</xdr:col>
      <xdr:colOff>38100</xdr:colOff>
      <xdr:row>80</xdr:row>
      <xdr:rowOff>116839</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937000" y="13731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80</xdr:row>
      <xdr:rowOff>101616</xdr:rowOff>
    </xdr:from>
    <xdr:ext cx="7366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606800" y="138176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79</xdr:row>
      <xdr:rowOff>163830</xdr:rowOff>
    </xdr:from>
    <xdr:to>
      <xdr:col>15</xdr:col>
      <xdr:colOff>149225</xdr:colOff>
      <xdr:row>80</xdr:row>
      <xdr:rowOff>93980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048000" y="1370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80</xdr:row>
      <xdr:rowOff>78757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2717800" y="13794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79</xdr:row>
      <xdr:rowOff>148589</xdr:rowOff>
    </xdr:from>
    <xdr:to>
      <xdr:col>11</xdr:col>
      <xdr:colOff>60325</xdr:colOff>
      <xdr:row>80</xdr:row>
      <xdr:rowOff>78739</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2159000" y="13693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80</xdr:row>
      <xdr:rowOff>63516</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1828800" y="13779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80</xdr:row>
      <xdr:rowOff>60961</xdr:rowOff>
    </xdr:from>
    <xdr:to>
      <xdr:col>6</xdr:col>
      <xdr:colOff>171450</xdr:colOff>
      <xdr:row>80</xdr:row>
      <xdr:rowOff>162561</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1270000" y="13776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80</xdr:row>
      <xdr:rowOff>147338</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939800" y="13863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前年度に比べ、令和６年度は人件費や扶助費の負担の増加により</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ポイント増加したが、類似団体平均を</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ポイント上回っている。</a:t>
          </a:r>
        </a:p>
        <a:p>
          <a:r>
            <a:rPr kumimoji="1" lang="ja-JP" altLang="en-US" sz="1300">
              <a:latin typeface="ＭＳ Ｐゴシック" panose="020B0600070205080204" pitchFamily="50" charset="-128"/>
              <a:ea typeface="ＭＳ Ｐゴシック" panose="020B0600070205080204" pitchFamily="50" charset="-128"/>
            </a:rPr>
            <a:t>　人件費が類似団体平均を上回っていることから、今後も改善を進めるべく、職員数の適正化や事業の内容・手法の見直し等を推進し、財政の健全化に努める。</a:t>
          </a:r>
        </a:p>
      </xdr:txBody>
    </xdr:sp>
    <xdr:clientData/>
  </xdr:twoCellAnchor>
  <xdr:oneCellAnchor>
    <xdr:from>
      <xdr:col>62</xdr:col>
      <xdr:colOff>6350</xdr:colOff>
      <xdr:row>69</xdr:row>
      <xdr:rowOff>107950</xdr:rowOff>
    </xdr:from>
    <xdr:ext cx="298543" cy="225703"/>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4" name="公債費以外グラフ枠">
          <a:extLst>
            <a:ext uri="{FF2B5EF4-FFF2-40B4-BE49-F238E27FC236}">
              <a16:creationId xmlns:a16="http://schemas.microsoft.com/office/drawing/2014/main" id="{00000000-0008-0000-0400-0000A8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24130</xdr:rowOff>
    </xdr:from>
    <xdr:to>
      <xdr:col>82</xdr:col>
      <xdr:colOff>107950</xdr:colOff>
      <xdr:row>80</xdr:row>
      <xdr:rowOff>69850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flipV="1">
          <a:off x="16510000" y="12539980"/>
          <a:ext cx="0" cy="1245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41927</xdr:rowOff>
    </xdr:from>
    <xdr:ext cx="762000" cy="259045"/>
    <xdr:sp macro="" textlink="">
      <xdr:nvSpPr>
        <xdr:cNvPr id="426" name="公債費以外最小値テキスト">
          <a:extLst>
            <a:ext uri="{FF2B5EF4-FFF2-40B4-BE49-F238E27FC236}">
              <a16:creationId xmlns:a16="http://schemas.microsoft.com/office/drawing/2014/main" id="{00000000-0008-0000-0400-0000AA010000}"/>
            </a:ext>
          </a:extLst>
        </xdr:cNvPr>
        <xdr:cNvSpPr txBox="1"/>
      </xdr:nvSpPr>
      <xdr:spPr>
        <a:xfrm>
          <a:off x="16598900" y="13757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69850</xdr:rowOff>
    </xdr:from>
    <xdr:to>
      <xdr:col>82</xdr:col>
      <xdr:colOff>196850</xdr:colOff>
      <xdr:row>80</xdr:row>
      <xdr:rowOff>69850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3785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110507</xdr:rowOff>
    </xdr:from>
    <xdr:ext cx="762000" cy="259045"/>
    <xdr:sp macro="" textlink="">
      <xdr:nvSpPr>
        <xdr:cNvPr id="428" name="公債費以外最大値テキスト">
          <a:extLst>
            <a:ext uri="{FF2B5EF4-FFF2-40B4-BE49-F238E27FC236}">
              <a16:creationId xmlns:a16="http://schemas.microsoft.com/office/drawing/2014/main" id="{00000000-0008-0000-0400-0000AC010000}"/>
            </a:ext>
          </a:extLst>
        </xdr:cNvPr>
        <xdr:cNvSpPr txBox="1"/>
      </xdr:nvSpPr>
      <xdr:spPr>
        <a:xfrm>
          <a:off x="16598900" y="1228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24130</xdr:rowOff>
    </xdr:from>
    <xdr:to>
      <xdr:col>82</xdr:col>
      <xdr:colOff>196850</xdr:colOff>
      <xdr:row>73</xdr:row>
      <xdr:rowOff>24130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2539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58420</xdr:rowOff>
    </xdr:from>
    <xdr:to>
      <xdr:col>82</xdr:col>
      <xdr:colOff>107950</xdr:colOff>
      <xdr:row>76</xdr:row>
      <xdr:rowOff>88900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5671800" y="1308862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116857</xdr:rowOff>
    </xdr:from>
    <xdr:ext cx="762000" cy="259045"/>
    <xdr:sp macro="" textlink="">
      <xdr:nvSpPr>
        <xdr:cNvPr id="431" name="公債費以外平均値テキスト">
          <a:extLst>
            <a:ext uri="{FF2B5EF4-FFF2-40B4-BE49-F238E27FC236}">
              <a16:creationId xmlns:a16="http://schemas.microsoft.com/office/drawing/2014/main" id="{00000000-0008-0000-0400-0000AF010000}"/>
            </a:ext>
          </a:extLst>
        </xdr:cNvPr>
        <xdr:cNvSpPr txBox="1"/>
      </xdr:nvSpPr>
      <xdr:spPr>
        <a:xfrm>
          <a:off x="16598900" y="13147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144780</xdr:rowOff>
    </xdr:from>
    <xdr:to>
      <xdr:col>82</xdr:col>
      <xdr:colOff>158750</xdr:colOff>
      <xdr:row>77</xdr:row>
      <xdr:rowOff>74930</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64592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58420</xdr:rowOff>
    </xdr:from>
    <xdr:to>
      <xdr:col>78</xdr:col>
      <xdr:colOff>69850</xdr:colOff>
      <xdr:row>76</xdr:row>
      <xdr:rowOff>69850</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4782800" y="1308862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106680</xdr:rowOff>
    </xdr:from>
    <xdr:to>
      <xdr:col>78</xdr:col>
      <xdr:colOff>120650</xdr:colOff>
      <xdr:row>77</xdr:row>
      <xdr:rowOff>36830</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5621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21607</xdr:rowOff>
    </xdr:from>
    <xdr:ext cx="7366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5290800" y="13223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27940</xdr:rowOff>
    </xdr:from>
    <xdr:to>
      <xdr:col>73</xdr:col>
      <xdr:colOff>180975</xdr:colOff>
      <xdr:row>76</xdr:row>
      <xdr:rowOff>69850</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3893800" y="12886690"/>
          <a:ext cx="889000" cy="213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64770</xdr:rowOff>
    </xdr:from>
    <xdr:to>
      <xdr:col>74</xdr:col>
      <xdr:colOff>31750</xdr:colOff>
      <xdr:row>76</xdr:row>
      <xdr:rowOff>166370</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4732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151147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4401800" y="13181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27940</xdr:rowOff>
    </xdr:from>
    <xdr:to>
      <xdr:col>69</xdr:col>
      <xdr:colOff>92075</xdr:colOff>
      <xdr:row>76</xdr:row>
      <xdr:rowOff>54611</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flipV="1">
          <a:off x="13004800" y="12886690"/>
          <a:ext cx="889000" cy="198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125730</xdr:rowOff>
    </xdr:from>
    <xdr:to>
      <xdr:col>69</xdr:col>
      <xdr:colOff>142875</xdr:colOff>
      <xdr:row>76</xdr:row>
      <xdr:rowOff>55880</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3843000" y="12984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40657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3512800" y="13070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76200</xdr:rowOff>
    </xdr:from>
    <xdr:to>
      <xdr:col>65</xdr:col>
      <xdr:colOff>53975</xdr:colOff>
      <xdr:row>77</xdr:row>
      <xdr:rowOff>6350</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29540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162577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623800" y="1319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38100</xdr:rowOff>
    </xdr:from>
    <xdr:to>
      <xdr:col>82</xdr:col>
      <xdr:colOff>158750</xdr:colOff>
      <xdr:row>76</xdr:row>
      <xdr:rowOff>139700</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6459200" y="1306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54627</xdr:rowOff>
    </xdr:from>
    <xdr:ext cx="762000" cy="259045"/>
    <xdr:sp macro="" textlink="">
      <xdr:nvSpPr>
        <xdr:cNvPr id="450" name="公債費以外該当値テキスト">
          <a:extLst>
            <a:ext uri="{FF2B5EF4-FFF2-40B4-BE49-F238E27FC236}">
              <a16:creationId xmlns:a16="http://schemas.microsoft.com/office/drawing/2014/main" id="{00000000-0008-0000-0400-0000C2010000}"/>
            </a:ext>
          </a:extLst>
        </xdr:cNvPr>
        <xdr:cNvSpPr txBox="1"/>
      </xdr:nvSpPr>
      <xdr:spPr>
        <a:xfrm>
          <a:off x="16598900" y="1291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7620</xdr:rowOff>
    </xdr:from>
    <xdr:to>
      <xdr:col>78</xdr:col>
      <xdr:colOff>120650</xdr:colOff>
      <xdr:row>76</xdr:row>
      <xdr:rowOff>109220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5621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119397</xdr:rowOff>
    </xdr:from>
    <xdr:ext cx="7366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5290800" y="12806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19050</xdr:rowOff>
    </xdr:from>
    <xdr:to>
      <xdr:col>74</xdr:col>
      <xdr:colOff>31750</xdr:colOff>
      <xdr:row>76</xdr:row>
      <xdr:rowOff>120650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4732000" y="13049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130827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4401800" y="12818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148590</xdr:rowOff>
    </xdr:from>
    <xdr:to>
      <xdr:col>69</xdr:col>
      <xdr:colOff>142875</xdr:colOff>
      <xdr:row>75</xdr:row>
      <xdr:rowOff>78740</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3843000" y="12835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88917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3512800" y="126047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3811</xdr:rowOff>
    </xdr:from>
    <xdr:to>
      <xdr:col>65</xdr:col>
      <xdr:colOff>53975</xdr:colOff>
      <xdr:row>76</xdr:row>
      <xdr:rowOff>105411</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2954000" y="13034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115587</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2623800" y="12802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奈良県奈良市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20358</xdr:rowOff>
    </xdr:from>
    <xdr:to>
      <xdr:col>29</xdr:col>
      <xdr:colOff>127000</xdr:colOff>
      <xdr:row>19</xdr:row>
      <xdr:rowOff>31331</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53933"/>
          <a:ext cx="0" cy="138257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3408</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308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55,761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31331</xdr:rowOff>
    </xdr:from>
    <xdr:to>
      <xdr:col>30</xdr:col>
      <xdr:colOff>25400</xdr:colOff>
      <xdr:row>19</xdr:row>
      <xdr:rowOff>31331</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365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106735</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697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20358</xdr:rowOff>
    </xdr:from>
    <xdr:to>
      <xdr:col>30</xdr:col>
      <xdr:colOff>25400</xdr:colOff>
      <xdr:row>11</xdr:row>
      <xdr:rowOff>20358</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5393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33160</xdr:rowOff>
    </xdr:from>
    <xdr:to>
      <xdr:col>29</xdr:col>
      <xdr:colOff>127000</xdr:colOff>
      <xdr:row>16</xdr:row>
      <xdr:rowOff>15024</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652535"/>
          <a:ext cx="647700" cy="1533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48391</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6677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76314</xdr:rowOff>
    </xdr:from>
    <xdr:to>
      <xdr:col>29</xdr:col>
      <xdr:colOff>177800</xdr:colOff>
      <xdr:row>16</xdr:row>
      <xdr:rowOff>6464</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6956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15024</xdr:rowOff>
    </xdr:from>
    <xdr:to>
      <xdr:col>26</xdr:col>
      <xdr:colOff>50800</xdr:colOff>
      <xdr:row>16</xdr:row>
      <xdr:rowOff>71831</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805849"/>
          <a:ext cx="698500" cy="568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74219</xdr:rowOff>
    </xdr:from>
    <xdr:to>
      <xdr:col>26</xdr:col>
      <xdr:colOff>101600</xdr:colOff>
      <xdr:row>17</xdr:row>
      <xdr:rowOff>4369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8650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160596</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9514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12395</xdr:rowOff>
    </xdr:from>
    <xdr:to>
      <xdr:col>22</xdr:col>
      <xdr:colOff>114300</xdr:colOff>
      <xdr:row>16</xdr:row>
      <xdr:rowOff>71831</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2803220"/>
          <a:ext cx="698500" cy="594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128968</xdr:rowOff>
    </xdr:from>
    <xdr:to>
      <xdr:col>22</xdr:col>
      <xdr:colOff>165100</xdr:colOff>
      <xdr:row>17</xdr:row>
      <xdr:rowOff>59118</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197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43895</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006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1803</xdr:rowOff>
    </xdr:from>
    <xdr:to>
      <xdr:col>18</xdr:col>
      <xdr:colOff>177800</xdr:colOff>
      <xdr:row>16</xdr:row>
      <xdr:rowOff>12395</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2792628"/>
          <a:ext cx="698500" cy="105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151714</xdr:rowOff>
    </xdr:from>
    <xdr:to>
      <xdr:col>19</xdr:col>
      <xdr:colOff>38100</xdr:colOff>
      <xdr:row>17</xdr:row>
      <xdr:rowOff>81864</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9425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66641</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028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5334</xdr:rowOff>
    </xdr:from>
    <xdr:to>
      <xdr:col>15</xdr:col>
      <xdr:colOff>101600</xdr:colOff>
      <xdr:row>17</xdr:row>
      <xdr:rowOff>106934</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9676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91711</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053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153810</xdr:rowOff>
    </xdr:from>
    <xdr:to>
      <xdr:col>29</xdr:col>
      <xdr:colOff>177800</xdr:colOff>
      <xdr:row>15</xdr:row>
      <xdr:rowOff>83960</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6017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13</xdr:row>
      <xdr:rowOff>170337</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4468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135674</xdr:rowOff>
    </xdr:from>
    <xdr:to>
      <xdr:col>26</xdr:col>
      <xdr:colOff>101600</xdr:colOff>
      <xdr:row>16</xdr:row>
      <xdr:rowOff>65824</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7550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76001</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5239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21031</xdr:rowOff>
    </xdr:from>
    <xdr:to>
      <xdr:col>22</xdr:col>
      <xdr:colOff>165100</xdr:colOff>
      <xdr:row>16</xdr:row>
      <xdr:rowOff>122631</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8118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132808</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580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133045</xdr:rowOff>
    </xdr:from>
    <xdr:to>
      <xdr:col>19</xdr:col>
      <xdr:colOff>38100</xdr:colOff>
      <xdr:row>16</xdr:row>
      <xdr:rowOff>63195</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7524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73372</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521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122453</xdr:rowOff>
    </xdr:from>
    <xdr:to>
      <xdr:col>15</xdr:col>
      <xdr:colOff>101600</xdr:colOff>
      <xdr:row>16</xdr:row>
      <xdr:rowOff>52603</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7418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62780</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510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222860</xdr:rowOff>
    </xdr:from>
    <xdr:to>
      <xdr:col>29</xdr:col>
      <xdr:colOff>127000</xdr:colOff>
      <xdr:row>38</xdr:row>
      <xdr:rowOff>2260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47410"/>
          <a:ext cx="0" cy="132245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317237</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44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2260</xdr:rowOff>
    </xdr:from>
    <xdr:to>
      <xdr:col>30</xdr:col>
      <xdr:colOff>25400</xdr:colOff>
      <xdr:row>38</xdr:row>
      <xdr:rowOff>2260</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4698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137787</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90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222860</xdr:rowOff>
    </xdr:from>
    <xdr:to>
      <xdr:col>30</xdr:col>
      <xdr:colOff>25400</xdr:colOff>
      <xdr:row>33</xdr:row>
      <xdr:rowOff>222860</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4741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95034</xdr:rowOff>
    </xdr:from>
    <xdr:to>
      <xdr:col>29</xdr:col>
      <xdr:colOff>127000</xdr:colOff>
      <xdr:row>34</xdr:row>
      <xdr:rowOff>95872</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6362484"/>
          <a:ext cx="647700" cy="83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82490</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6928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110413</xdr:rowOff>
    </xdr:from>
    <xdr:to>
      <xdr:col>29</xdr:col>
      <xdr:colOff>177800</xdr:colOff>
      <xdr:row>35</xdr:row>
      <xdr:rowOff>212013</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7207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95872</xdr:rowOff>
    </xdr:from>
    <xdr:to>
      <xdr:col>26</xdr:col>
      <xdr:colOff>50800</xdr:colOff>
      <xdr:row>34</xdr:row>
      <xdr:rowOff>165252</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6363322"/>
          <a:ext cx="698500" cy="6938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105956</xdr:rowOff>
    </xdr:from>
    <xdr:to>
      <xdr:col>26</xdr:col>
      <xdr:colOff>101600</xdr:colOff>
      <xdr:row>35</xdr:row>
      <xdr:rowOff>207556</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7163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192333</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8026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132601</xdr:rowOff>
    </xdr:from>
    <xdr:to>
      <xdr:col>22</xdr:col>
      <xdr:colOff>114300</xdr:colOff>
      <xdr:row>34</xdr:row>
      <xdr:rowOff>165252</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6400051"/>
          <a:ext cx="698500" cy="326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105308</xdr:rowOff>
    </xdr:from>
    <xdr:to>
      <xdr:col>22</xdr:col>
      <xdr:colOff>165100</xdr:colOff>
      <xdr:row>35</xdr:row>
      <xdr:rowOff>206908</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7156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191685</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802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132601</xdr:rowOff>
    </xdr:from>
    <xdr:to>
      <xdr:col>18</xdr:col>
      <xdr:colOff>177800</xdr:colOff>
      <xdr:row>34</xdr:row>
      <xdr:rowOff>213297</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6400051"/>
          <a:ext cx="698500" cy="806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122796</xdr:rowOff>
    </xdr:from>
    <xdr:to>
      <xdr:col>19</xdr:col>
      <xdr:colOff>38100</xdr:colOff>
      <xdr:row>35</xdr:row>
      <xdr:rowOff>224396</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7331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209173</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819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129578</xdr:rowOff>
    </xdr:from>
    <xdr:to>
      <xdr:col>15</xdr:col>
      <xdr:colOff>101600</xdr:colOff>
      <xdr:row>35</xdr:row>
      <xdr:rowOff>231178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7399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215955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826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44234</xdr:rowOff>
    </xdr:from>
    <xdr:to>
      <xdr:col>29</xdr:col>
      <xdr:colOff>177800</xdr:colOff>
      <xdr:row>34</xdr:row>
      <xdr:rowOff>145834</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3116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33</xdr:row>
      <xdr:rowOff>232211</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156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45072</xdr:rowOff>
    </xdr:from>
    <xdr:to>
      <xdr:col>26</xdr:col>
      <xdr:colOff>101600</xdr:colOff>
      <xdr:row>34</xdr:row>
      <xdr:rowOff>146672</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3125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33</xdr:row>
      <xdr:rowOff>156849</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0813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114452</xdr:rowOff>
    </xdr:from>
    <xdr:to>
      <xdr:col>22</xdr:col>
      <xdr:colOff>165100</xdr:colOff>
      <xdr:row>34</xdr:row>
      <xdr:rowOff>216052</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3819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33</xdr:row>
      <xdr:rowOff>226229</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150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81801</xdr:rowOff>
    </xdr:from>
    <xdr:to>
      <xdr:col>19</xdr:col>
      <xdr:colOff>38100</xdr:colOff>
      <xdr:row>34</xdr:row>
      <xdr:rowOff>183401</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3492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33</xdr:row>
      <xdr:rowOff>193578</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1181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162497</xdr:rowOff>
    </xdr:from>
    <xdr:to>
      <xdr:col>15</xdr:col>
      <xdr:colOff>101600</xdr:colOff>
      <xdr:row>34</xdr:row>
      <xdr:rowOff>264097</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4299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274274</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61988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奈良県奈良市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347,187
342,080
276.94
162,079,171
157,815,912
3,360,636
84,424,336
175,965,575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9.8
72.1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36014</xdr:rowOff>
    </xdr:from>
    <xdr:to>
      <xdr:col>24</xdr:col>
      <xdr:colOff>62865</xdr:colOff>
      <xdr:row>39</xdr:row>
      <xdr:rowOff>59951</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50964"/>
          <a:ext cx="1270" cy="1395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63778</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750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59951</xdr:rowOff>
    </xdr:from>
    <xdr:to>
      <xdr:col>24</xdr:col>
      <xdr:colOff>152400</xdr:colOff>
      <xdr:row>39</xdr:row>
      <xdr:rowOff>59951</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746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154141</xdr:rowOff>
    </xdr:from>
    <xdr:ext cx="534377"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26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36014</xdr:rowOff>
    </xdr:from>
    <xdr:to>
      <xdr:col>24</xdr:col>
      <xdr:colOff>152400</xdr:colOff>
      <xdr:row>31</xdr:row>
      <xdr:rowOff>36014</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50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129478</xdr:rowOff>
    </xdr:from>
    <xdr:to>
      <xdr:col>24</xdr:col>
      <xdr:colOff>63500</xdr:colOff>
      <xdr:row>35</xdr:row>
      <xdr:rowOff>128825</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5958778"/>
          <a:ext cx="838200" cy="170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85615</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0863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107188</xdr:rowOff>
    </xdr:from>
    <xdr:to>
      <xdr:col>24</xdr:col>
      <xdr:colOff>114300</xdr:colOff>
      <xdr:row>36</xdr:row>
      <xdr:rowOff>37338</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107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95319</xdr:rowOff>
    </xdr:from>
    <xdr:to>
      <xdr:col>19</xdr:col>
      <xdr:colOff>177800</xdr:colOff>
      <xdr:row>35</xdr:row>
      <xdr:rowOff>128825</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096069"/>
          <a:ext cx="889000" cy="33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139976</xdr:rowOff>
    </xdr:from>
    <xdr:to>
      <xdr:col>20</xdr:col>
      <xdr:colOff>38100</xdr:colOff>
      <xdr:row>37</xdr:row>
      <xdr:rowOff>70126</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12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61253</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404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75953</xdr:rowOff>
    </xdr:from>
    <xdr:to>
      <xdr:col>15</xdr:col>
      <xdr:colOff>50800</xdr:colOff>
      <xdr:row>35</xdr:row>
      <xdr:rowOff>95319</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076703"/>
          <a:ext cx="889000" cy="19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119238</xdr:rowOff>
    </xdr:from>
    <xdr:to>
      <xdr:col>15</xdr:col>
      <xdr:colOff>101600</xdr:colOff>
      <xdr:row>37</xdr:row>
      <xdr:rowOff>49388</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291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40515</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384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169353</xdr:rowOff>
    </xdr:from>
    <xdr:to>
      <xdr:col>10</xdr:col>
      <xdr:colOff>114300</xdr:colOff>
      <xdr:row>35</xdr:row>
      <xdr:rowOff>75953</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130300" y="5998653"/>
          <a:ext cx="889000" cy="78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139747</xdr:rowOff>
    </xdr:from>
    <xdr:to>
      <xdr:col>10</xdr:col>
      <xdr:colOff>165100</xdr:colOff>
      <xdr:row>37</xdr:row>
      <xdr:rowOff>69897</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11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61024</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04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161889</xdr:rowOff>
    </xdr:from>
    <xdr:to>
      <xdr:col>6</xdr:col>
      <xdr:colOff>38100</xdr:colOff>
      <xdr:row>37</xdr:row>
      <xdr:rowOff>92039</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34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83166</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26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78678</xdr:rowOff>
    </xdr:from>
    <xdr:to>
      <xdr:col>24</xdr:col>
      <xdr:colOff>114300</xdr:colOff>
      <xdr:row>35</xdr:row>
      <xdr:rowOff>8828</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5907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101555</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759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78025</xdr:rowOff>
    </xdr:from>
    <xdr:to>
      <xdr:col>20</xdr:col>
      <xdr:colOff>38100</xdr:colOff>
      <xdr:row>36</xdr:row>
      <xdr:rowOff>8175</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078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24702</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854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44519</xdr:rowOff>
    </xdr:from>
    <xdr:to>
      <xdr:col>15</xdr:col>
      <xdr:colOff>101600</xdr:colOff>
      <xdr:row>35</xdr:row>
      <xdr:rowOff>146119</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045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162646</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820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25153</xdr:rowOff>
    </xdr:from>
    <xdr:to>
      <xdr:col>10</xdr:col>
      <xdr:colOff>165100</xdr:colOff>
      <xdr:row>35</xdr:row>
      <xdr:rowOff>126753</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025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143280</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801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118553</xdr:rowOff>
    </xdr:from>
    <xdr:to>
      <xdr:col>6</xdr:col>
      <xdr:colOff>38100</xdr:colOff>
      <xdr:row>35</xdr:row>
      <xdr:rowOff>48703</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5947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65230</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5723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139700</xdr:rowOff>
    </xdr:from>
    <xdr:to>
      <xdr:col>28</xdr:col>
      <xdr:colOff>114300</xdr:colOff>
      <xdr:row>59</xdr:row>
      <xdr:rowOff>139700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168927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113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25400</xdr:rowOff>
    </xdr:from>
    <xdr:to>
      <xdr:col>28</xdr:col>
      <xdr:colOff>114300</xdr:colOff>
      <xdr:row>58</xdr:row>
      <xdr:rowOff>25400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54627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82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82550</xdr:rowOff>
    </xdr:from>
    <xdr:to>
      <xdr:col>28</xdr:col>
      <xdr:colOff>114300</xdr:colOff>
      <xdr:row>56</xdr:row>
      <xdr:rowOff>82550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111777</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541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25400</xdr:rowOff>
    </xdr:from>
    <xdr:to>
      <xdr:col>28</xdr:col>
      <xdr:colOff>114300</xdr:colOff>
      <xdr:row>53</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52</xdr:row>
      <xdr:rowOff>54627</xdr:rowOff>
    </xdr:from>
    <xdr:ext cx="53129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230701" y="8970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82550</xdr:rowOff>
    </xdr:from>
    <xdr:to>
      <xdr:col>28</xdr:col>
      <xdr:colOff>114300</xdr:colOff>
      <xdr:row>51</xdr:row>
      <xdr:rowOff>82550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50</xdr:row>
      <xdr:rowOff>111777</xdr:rowOff>
    </xdr:from>
    <xdr:ext cx="53129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230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49</xdr:row>
      <xdr:rowOff>139700</xdr:rowOff>
    </xdr:from>
    <xdr:to>
      <xdr:col>28</xdr:col>
      <xdr:colOff>114300</xdr:colOff>
      <xdr:row>49</xdr:row>
      <xdr:rowOff>139700</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762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48</xdr:row>
      <xdr:rowOff>168927</xdr:rowOff>
    </xdr:from>
    <xdr:ext cx="595419" cy="259045"/>
    <xdr:sp macro="" textlink="">
      <xdr:nvSpPr>
        <xdr:cNvPr id="116" name="テキスト ボックス 115">
          <a:extLst>
            <a:ext uri="{FF2B5EF4-FFF2-40B4-BE49-F238E27FC236}">
              <a16:creationId xmlns:a16="http://schemas.microsoft.com/office/drawing/2014/main" id="{00000000-0008-0000-0600-000074000000}"/>
            </a:ext>
          </a:extLst>
        </xdr:cNvPr>
        <xdr:cNvSpPr txBox="1"/>
      </xdr:nvSpPr>
      <xdr:spPr>
        <a:xfrm>
          <a:off x="166581" y="8398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8" name="テキスト ボックス 117">
          <a:extLst>
            <a:ext uri="{FF2B5EF4-FFF2-40B4-BE49-F238E27FC236}">
              <a16:creationId xmlns:a16="http://schemas.microsoft.com/office/drawing/2014/main" id="{00000000-0008-0000-0600-000076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9" name="物件費グラフ枠">
          <a:extLst>
            <a:ext uri="{FF2B5EF4-FFF2-40B4-BE49-F238E27FC236}">
              <a16:creationId xmlns:a16="http://schemas.microsoft.com/office/drawing/2014/main" id="{00000000-0008-0000-0600-000077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152130</xdr:rowOff>
    </xdr:from>
    <xdr:to>
      <xdr:col>24</xdr:col>
      <xdr:colOff>62865</xdr:colOff>
      <xdr:row>58</xdr:row>
      <xdr:rowOff>97895</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flipV="1">
          <a:off x="4633595" y="8724630"/>
          <a:ext cx="1270" cy="13173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101722</xdr:rowOff>
    </xdr:from>
    <xdr:ext cx="534377" cy="259045"/>
    <xdr:sp macro="" textlink="">
      <xdr:nvSpPr>
        <xdr:cNvPr id="121" name="物件費最小値テキスト">
          <a:extLst>
            <a:ext uri="{FF2B5EF4-FFF2-40B4-BE49-F238E27FC236}">
              <a16:creationId xmlns:a16="http://schemas.microsoft.com/office/drawing/2014/main" id="{00000000-0008-0000-0600-000079000000}"/>
            </a:ext>
          </a:extLst>
        </xdr:cNvPr>
        <xdr:cNvSpPr txBox="1"/>
      </xdr:nvSpPr>
      <xdr:spPr>
        <a:xfrm>
          <a:off x="4686300" y="10045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97895</xdr:rowOff>
    </xdr:from>
    <xdr:to>
      <xdr:col>24</xdr:col>
      <xdr:colOff>152400</xdr:colOff>
      <xdr:row>58</xdr:row>
      <xdr:rowOff>97895</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4546600" y="10041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98807</xdr:rowOff>
    </xdr:from>
    <xdr:ext cx="534377" cy="259045"/>
    <xdr:sp macro="" textlink="">
      <xdr:nvSpPr>
        <xdr:cNvPr id="123" name="物件費最大値テキスト">
          <a:extLst>
            <a:ext uri="{FF2B5EF4-FFF2-40B4-BE49-F238E27FC236}">
              <a16:creationId xmlns:a16="http://schemas.microsoft.com/office/drawing/2014/main" id="{00000000-0008-0000-0600-00007B000000}"/>
            </a:ext>
          </a:extLst>
        </xdr:cNvPr>
        <xdr:cNvSpPr txBox="1"/>
      </xdr:nvSpPr>
      <xdr:spPr>
        <a:xfrm>
          <a:off x="4686300" y="8499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152130</xdr:rowOff>
    </xdr:from>
    <xdr:to>
      <xdr:col>24</xdr:col>
      <xdr:colOff>152400</xdr:colOff>
      <xdr:row>50</xdr:row>
      <xdr:rowOff>152130</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4546600" y="8724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92037</xdr:rowOff>
    </xdr:from>
    <xdr:to>
      <xdr:col>24</xdr:col>
      <xdr:colOff>63500</xdr:colOff>
      <xdr:row>55</xdr:row>
      <xdr:rowOff>167589</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3797300" y="9521787"/>
          <a:ext cx="838200" cy="75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83672</xdr:rowOff>
    </xdr:from>
    <xdr:ext cx="534377" cy="259045"/>
    <xdr:sp macro="" textlink="">
      <xdr:nvSpPr>
        <xdr:cNvPr id="126" name="物件費平均値テキスト">
          <a:extLst>
            <a:ext uri="{FF2B5EF4-FFF2-40B4-BE49-F238E27FC236}">
              <a16:creationId xmlns:a16="http://schemas.microsoft.com/office/drawing/2014/main" id="{00000000-0008-0000-0600-00007E000000}"/>
            </a:ext>
          </a:extLst>
        </xdr:cNvPr>
        <xdr:cNvSpPr txBox="1"/>
      </xdr:nvSpPr>
      <xdr:spPr>
        <a:xfrm>
          <a:off x="4686300" y="95134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105245</xdr:rowOff>
    </xdr:from>
    <xdr:to>
      <xdr:col>24</xdr:col>
      <xdr:colOff>114300</xdr:colOff>
      <xdr:row>56</xdr:row>
      <xdr:rowOff>35395</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4584700" y="9534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51603</xdr:rowOff>
    </xdr:from>
    <xdr:to>
      <xdr:col>19</xdr:col>
      <xdr:colOff>177800</xdr:colOff>
      <xdr:row>55</xdr:row>
      <xdr:rowOff>167589</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a:off x="2908300" y="9481353"/>
          <a:ext cx="889000" cy="115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5290</xdr:rowOff>
    </xdr:from>
    <xdr:to>
      <xdr:col>20</xdr:col>
      <xdr:colOff>38100</xdr:colOff>
      <xdr:row>56</xdr:row>
      <xdr:rowOff>106890</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3746500" y="9606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98017</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3530111" y="9699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160474</xdr:rowOff>
    </xdr:from>
    <xdr:to>
      <xdr:col>15</xdr:col>
      <xdr:colOff>50800</xdr:colOff>
      <xdr:row>55</xdr:row>
      <xdr:rowOff>51603</xdr:rowOff>
    </xdr:to>
    <xdr:cxnSp macro="">
      <xdr:nvCxnSpPr>
        <xdr:cNvPr id="131" name="直線コネクタ 130">
          <a:extLst>
            <a:ext uri="{FF2B5EF4-FFF2-40B4-BE49-F238E27FC236}">
              <a16:creationId xmlns:a16="http://schemas.microsoft.com/office/drawing/2014/main" id="{00000000-0008-0000-0600-000083000000}"/>
            </a:ext>
          </a:extLst>
        </xdr:cNvPr>
        <xdr:cNvCxnSpPr/>
      </xdr:nvCxnSpPr>
      <xdr:spPr>
        <a:xfrm>
          <a:off x="2019300" y="9418774"/>
          <a:ext cx="889000" cy="62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27721</xdr:rowOff>
    </xdr:from>
    <xdr:to>
      <xdr:col>15</xdr:col>
      <xdr:colOff>101600</xdr:colOff>
      <xdr:row>55</xdr:row>
      <xdr:rowOff>129321</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2857500" y="9457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120448</xdr:rowOff>
    </xdr:from>
    <xdr:ext cx="534377"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2641111" y="9550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160474</xdr:rowOff>
    </xdr:from>
    <xdr:to>
      <xdr:col>10</xdr:col>
      <xdr:colOff>114300</xdr:colOff>
      <xdr:row>57</xdr:row>
      <xdr:rowOff>111525</xdr:rowOff>
    </xdr:to>
    <xdr:cxnSp macro="">
      <xdr:nvCxnSpPr>
        <xdr:cNvPr id="134" name="直線コネクタ 133">
          <a:extLst>
            <a:ext uri="{FF2B5EF4-FFF2-40B4-BE49-F238E27FC236}">
              <a16:creationId xmlns:a16="http://schemas.microsoft.com/office/drawing/2014/main" id="{00000000-0008-0000-0600-000086000000}"/>
            </a:ext>
          </a:extLst>
        </xdr:cNvPr>
        <xdr:cNvCxnSpPr/>
      </xdr:nvCxnSpPr>
      <xdr:spPr>
        <a:xfrm flipV="1">
          <a:off x="1130300" y="9418774"/>
          <a:ext cx="889000" cy="465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149822</xdr:rowOff>
    </xdr:from>
    <xdr:to>
      <xdr:col>10</xdr:col>
      <xdr:colOff>165100</xdr:colOff>
      <xdr:row>56</xdr:row>
      <xdr:rowOff>79972</xdr:rowOff>
    </xdr:to>
    <xdr:sp macro="" textlink="">
      <xdr:nvSpPr>
        <xdr:cNvPr id="135" name="フローチャート: 判断 134">
          <a:extLst>
            <a:ext uri="{FF2B5EF4-FFF2-40B4-BE49-F238E27FC236}">
              <a16:creationId xmlns:a16="http://schemas.microsoft.com/office/drawing/2014/main" id="{00000000-0008-0000-0600-000087000000}"/>
            </a:ext>
          </a:extLst>
        </xdr:cNvPr>
        <xdr:cNvSpPr/>
      </xdr:nvSpPr>
      <xdr:spPr>
        <a:xfrm>
          <a:off x="1968500" y="957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71099</xdr:rowOff>
    </xdr:from>
    <xdr:ext cx="534377"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752111" y="9672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10890</xdr:rowOff>
    </xdr:from>
    <xdr:to>
      <xdr:col>6</xdr:col>
      <xdr:colOff>38100</xdr:colOff>
      <xdr:row>57</xdr:row>
      <xdr:rowOff>112490</xdr:rowOff>
    </xdr:to>
    <xdr:sp macro="" textlink="">
      <xdr:nvSpPr>
        <xdr:cNvPr id="137" name="フローチャート: 判断 136">
          <a:extLst>
            <a:ext uri="{FF2B5EF4-FFF2-40B4-BE49-F238E27FC236}">
              <a16:creationId xmlns:a16="http://schemas.microsoft.com/office/drawing/2014/main" id="{00000000-0008-0000-0600-000089000000}"/>
            </a:ext>
          </a:extLst>
        </xdr:cNvPr>
        <xdr:cNvSpPr/>
      </xdr:nvSpPr>
      <xdr:spPr>
        <a:xfrm>
          <a:off x="1079500" y="978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129017</xdr:rowOff>
    </xdr:from>
    <xdr:ext cx="534377"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863111" y="9558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41237</xdr:rowOff>
    </xdr:from>
    <xdr:to>
      <xdr:col>24</xdr:col>
      <xdr:colOff>114300</xdr:colOff>
      <xdr:row>55</xdr:row>
      <xdr:rowOff>142837</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4584700" y="9470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64114</xdr:rowOff>
    </xdr:from>
    <xdr:ext cx="534377" cy="259045"/>
    <xdr:sp macro="" textlink="">
      <xdr:nvSpPr>
        <xdr:cNvPr id="145" name="物件費該当値テキスト">
          <a:extLst>
            <a:ext uri="{FF2B5EF4-FFF2-40B4-BE49-F238E27FC236}">
              <a16:creationId xmlns:a16="http://schemas.microsoft.com/office/drawing/2014/main" id="{00000000-0008-0000-0600-000091000000}"/>
            </a:ext>
          </a:extLst>
        </xdr:cNvPr>
        <xdr:cNvSpPr txBox="1"/>
      </xdr:nvSpPr>
      <xdr:spPr>
        <a:xfrm>
          <a:off x="4686300" y="9322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116789</xdr:rowOff>
    </xdr:from>
    <xdr:to>
      <xdr:col>20</xdr:col>
      <xdr:colOff>38100</xdr:colOff>
      <xdr:row>56</xdr:row>
      <xdr:rowOff>46939</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3746500" y="9546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63466</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3530111" y="9321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803</xdr:rowOff>
    </xdr:from>
    <xdr:to>
      <xdr:col>15</xdr:col>
      <xdr:colOff>101600</xdr:colOff>
      <xdr:row>55</xdr:row>
      <xdr:rowOff>102403</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2857500" y="9430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118930</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2641111" y="9205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109674</xdr:rowOff>
    </xdr:from>
    <xdr:to>
      <xdr:col>10</xdr:col>
      <xdr:colOff>165100</xdr:colOff>
      <xdr:row>55</xdr:row>
      <xdr:rowOff>39824</xdr:rowOff>
    </xdr:to>
    <xdr:sp macro="" textlink="">
      <xdr:nvSpPr>
        <xdr:cNvPr id="150" name="楕円 149">
          <a:extLst>
            <a:ext uri="{FF2B5EF4-FFF2-40B4-BE49-F238E27FC236}">
              <a16:creationId xmlns:a16="http://schemas.microsoft.com/office/drawing/2014/main" id="{00000000-0008-0000-0600-000096000000}"/>
            </a:ext>
          </a:extLst>
        </xdr:cNvPr>
        <xdr:cNvSpPr/>
      </xdr:nvSpPr>
      <xdr:spPr>
        <a:xfrm>
          <a:off x="1968500" y="9367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53</xdr:row>
      <xdr:rowOff>56351</xdr:rowOff>
    </xdr:from>
    <xdr:ext cx="534377" cy="259045"/>
    <xdr:sp macro="" textlink="">
      <xdr:nvSpPr>
        <xdr:cNvPr id="151" name="テキスト ボックス 150">
          <a:extLst>
            <a:ext uri="{FF2B5EF4-FFF2-40B4-BE49-F238E27FC236}">
              <a16:creationId xmlns:a16="http://schemas.microsoft.com/office/drawing/2014/main" id="{00000000-0008-0000-0600-000097000000}"/>
            </a:ext>
          </a:extLst>
        </xdr:cNvPr>
        <xdr:cNvSpPr txBox="1"/>
      </xdr:nvSpPr>
      <xdr:spPr>
        <a:xfrm>
          <a:off x="1752111" y="9143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60725</xdr:rowOff>
    </xdr:from>
    <xdr:to>
      <xdr:col>6</xdr:col>
      <xdr:colOff>38100</xdr:colOff>
      <xdr:row>57</xdr:row>
      <xdr:rowOff>162325</xdr:rowOff>
    </xdr:to>
    <xdr:sp macro="" textlink="">
      <xdr:nvSpPr>
        <xdr:cNvPr id="152" name="楕円 151">
          <a:extLst>
            <a:ext uri="{FF2B5EF4-FFF2-40B4-BE49-F238E27FC236}">
              <a16:creationId xmlns:a16="http://schemas.microsoft.com/office/drawing/2014/main" id="{00000000-0008-0000-0600-000098000000}"/>
            </a:ext>
          </a:extLst>
        </xdr:cNvPr>
        <xdr:cNvSpPr/>
      </xdr:nvSpPr>
      <xdr:spPr>
        <a:xfrm>
          <a:off x="1079500" y="9833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153452</xdr:rowOff>
    </xdr:from>
    <xdr:ext cx="534377" cy="259045"/>
    <xdr:sp macro="" textlink="">
      <xdr:nvSpPr>
        <xdr:cNvPr id="153" name="テキスト ボックス 152">
          <a:extLst>
            <a:ext uri="{FF2B5EF4-FFF2-40B4-BE49-F238E27FC236}">
              <a16:creationId xmlns:a16="http://schemas.microsoft.com/office/drawing/2014/main" id="{00000000-0008-0000-0600-000099000000}"/>
            </a:ext>
          </a:extLst>
        </xdr:cNvPr>
        <xdr:cNvSpPr txBox="1"/>
      </xdr:nvSpPr>
      <xdr:spPr>
        <a:xfrm>
          <a:off x="863111" y="9926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9" name="正方形/長方形 158">
          <a:extLst>
            <a:ext uri="{FF2B5EF4-FFF2-40B4-BE49-F238E27FC236}">
              <a16:creationId xmlns:a16="http://schemas.microsoft.com/office/drawing/2014/main" id="{00000000-0008-0000-0600-00009F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60" name="正方形/長方形 159">
          <a:extLst>
            <a:ext uri="{FF2B5EF4-FFF2-40B4-BE49-F238E27FC236}">
              <a16:creationId xmlns:a16="http://schemas.microsoft.com/office/drawing/2014/main" id="{00000000-0008-0000-0600-0000A0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61" name="正方形/長方形 160">
          <a:extLst>
            <a:ext uri="{FF2B5EF4-FFF2-40B4-BE49-F238E27FC236}">
              <a16:creationId xmlns:a16="http://schemas.microsoft.com/office/drawing/2014/main" id="{00000000-0008-0000-0600-0000A1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3" name="テキスト ボックス 172">
          <a:extLst>
            <a:ext uri="{FF2B5EF4-FFF2-40B4-BE49-F238E27FC236}">
              <a16:creationId xmlns:a16="http://schemas.microsoft.com/office/drawing/2014/main" id="{00000000-0008-0000-0600-0000AD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a:extLst>
            <a:ext uri="{FF2B5EF4-FFF2-40B4-BE49-F238E27FC236}">
              <a16:creationId xmlns:a16="http://schemas.microsoft.com/office/drawing/2014/main" id="{00000000-0008-0000-06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86756</xdr:rowOff>
    </xdr:from>
    <xdr:to>
      <xdr:col>24</xdr:col>
      <xdr:colOff>62865</xdr:colOff>
      <xdr:row>78</xdr:row>
      <xdr:rowOff>128727</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4633595" y="12088256"/>
          <a:ext cx="1270" cy="1413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132554</xdr:rowOff>
    </xdr:from>
    <xdr:ext cx="378565" cy="259045"/>
    <xdr:sp macro="" textlink="">
      <xdr:nvSpPr>
        <xdr:cNvPr id="176" name="維持補修費最小値テキスト">
          <a:extLst>
            <a:ext uri="{FF2B5EF4-FFF2-40B4-BE49-F238E27FC236}">
              <a16:creationId xmlns:a16="http://schemas.microsoft.com/office/drawing/2014/main" id="{00000000-0008-0000-0600-0000B0000000}"/>
            </a:ext>
          </a:extLst>
        </xdr:cNvPr>
        <xdr:cNvSpPr txBox="1"/>
      </xdr:nvSpPr>
      <xdr:spPr>
        <a:xfrm>
          <a:off x="4686300" y="135056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128727</xdr:rowOff>
    </xdr:from>
    <xdr:to>
      <xdr:col>24</xdr:col>
      <xdr:colOff>152400</xdr:colOff>
      <xdr:row>78</xdr:row>
      <xdr:rowOff>128727</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35018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33433</xdr:rowOff>
    </xdr:from>
    <xdr:ext cx="534377" cy="259045"/>
    <xdr:sp macro="" textlink="">
      <xdr:nvSpPr>
        <xdr:cNvPr id="178" name="維持補修費最大値テキスト">
          <a:extLst>
            <a:ext uri="{FF2B5EF4-FFF2-40B4-BE49-F238E27FC236}">
              <a16:creationId xmlns:a16="http://schemas.microsoft.com/office/drawing/2014/main" id="{00000000-0008-0000-0600-0000B2000000}"/>
            </a:ext>
          </a:extLst>
        </xdr:cNvPr>
        <xdr:cNvSpPr txBox="1"/>
      </xdr:nvSpPr>
      <xdr:spPr>
        <a:xfrm>
          <a:off x="4686300" y="11863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86756</xdr:rowOff>
    </xdr:from>
    <xdr:to>
      <xdr:col>24</xdr:col>
      <xdr:colOff>152400</xdr:colOff>
      <xdr:row>70</xdr:row>
      <xdr:rowOff>86756</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4546600" y="12088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91785</xdr:rowOff>
    </xdr:from>
    <xdr:to>
      <xdr:col>24</xdr:col>
      <xdr:colOff>63500</xdr:colOff>
      <xdr:row>77</xdr:row>
      <xdr:rowOff>110806</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a:off x="3797300" y="13293435"/>
          <a:ext cx="838200" cy="19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39585</xdr:rowOff>
    </xdr:from>
    <xdr:ext cx="469744" cy="259045"/>
    <xdr:sp macro="" textlink="">
      <xdr:nvSpPr>
        <xdr:cNvPr id="181" name="維持補修費平均値テキスト">
          <a:extLst>
            <a:ext uri="{FF2B5EF4-FFF2-40B4-BE49-F238E27FC236}">
              <a16:creationId xmlns:a16="http://schemas.microsoft.com/office/drawing/2014/main" id="{00000000-0008-0000-0600-0000B5000000}"/>
            </a:ext>
          </a:extLst>
        </xdr:cNvPr>
        <xdr:cNvSpPr txBox="1"/>
      </xdr:nvSpPr>
      <xdr:spPr>
        <a:xfrm>
          <a:off x="4686300" y="130697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16708</xdr:rowOff>
    </xdr:from>
    <xdr:to>
      <xdr:col>24</xdr:col>
      <xdr:colOff>114300</xdr:colOff>
      <xdr:row>77</xdr:row>
      <xdr:rowOff>118308</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4584700" y="13218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91785</xdr:rowOff>
    </xdr:from>
    <xdr:to>
      <xdr:col>19</xdr:col>
      <xdr:colOff>177800</xdr:colOff>
      <xdr:row>77</xdr:row>
      <xdr:rowOff>99284</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2908300" y="13293435"/>
          <a:ext cx="889000" cy="7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38745</xdr:rowOff>
    </xdr:from>
    <xdr:to>
      <xdr:col>20</xdr:col>
      <xdr:colOff>38100</xdr:colOff>
      <xdr:row>77</xdr:row>
      <xdr:rowOff>140345</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3746500" y="1324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156872</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3562428" y="13015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99284</xdr:rowOff>
    </xdr:from>
    <xdr:to>
      <xdr:col>15</xdr:col>
      <xdr:colOff>50800</xdr:colOff>
      <xdr:row>77</xdr:row>
      <xdr:rowOff>134031</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flipV="1">
          <a:off x="2019300" y="13300934"/>
          <a:ext cx="889000" cy="34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34905</xdr:rowOff>
    </xdr:from>
    <xdr:to>
      <xdr:col>15</xdr:col>
      <xdr:colOff>101600</xdr:colOff>
      <xdr:row>77</xdr:row>
      <xdr:rowOff>136505</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2857500" y="13236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153032</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673428" y="13011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132110</xdr:rowOff>
    </xdr:from>
    <xdr:to>
      <xdr:col>10</xdr:col>
      <xdr:colOff>114300</xdr:colOff>
      <xdr:row>77</xdr:row>
      <xdr:rowOff>134031</xdr:rowOff>
    </xdr:to>
    <xdr:cxnSp macro="">
      <xdr:nvCxnSpPr>
        <xdr:cNvPr id="189" name="直線コネクタ 188">
          <a:extLst>
            <a:ext uri="{FF2B5EF4-FFF2-40B4-BE49-F238E27FC236}">
              <a16:creationId xmlns:a16="http://schemas.microsoft.com/office/drawing/2014/main" id="{00000000-0008-0000-0600-0000BD000000}"/>
            </a:ext>
          </a:extLst>
        </xdr:cNvPr>
        <xdr:cNvCxnSpPr/>
      </xdr:nvCxnSpPr>
      <xdr:spPr>
        <a:xfrm>
          <a:off x="1130300" y="13333760"/>
          <a:ext cx="889000" cy="1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28093</xdr:rowOff>
    </xdr:from>
    <xdr:to>
      <xdr:col>10</xdr:col>
      <xdr:colOff>165100</xdr:colOff>
      <xdr:row>77</xdr:row>
      <xdr:rowOff>129693</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968500" y="13229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146220</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784428" y="13004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35911</xdr:rowOff>
    </xdr:from>
    <xdr:to>
      <xdr:col>6</xdr:col>
      <xdr:colOff>38100</xdr:colOff>
      <xdr:row>77</xdr:row>
      <xdr:rowOff>137511</xdr:rowOff>
    </xdr:to>
    <xdr:sp macro="" textlink="">
      <xdr:nvSpPr>
        <xdr:cNvPr id="192" name="フローチャート: 判断 191">
          <a:extLst>
            <a:ext uri="{FF2B5EF4-FFF2-40B4-BE49-F238E27FC236}">
              <a16:creationId xmlns:a16="http://schemas.microsoft.com/office/drawing/2014/main" id="{00000000-0008-0000-0600-0000C0000000}"/>
            </a:ext>
          </a:extLst>
        </xdr:cNvPr>
        <xdr:cNvSpPr/>
      </xdr:nvSpPr>
      <xdr:spPr>
        <a:xfrm>
          <a:off x="1079500" y="13237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154038</xdr:rowOff>
    </xdr:from>
    <xdr:ext cx="469744"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895428" y="13012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60006</xdr:rowOff>
    </xdr:from>
    <xdr:to>
      <xdr:col>24</xdr:col>
      <xdr:colOff>114300</xdr:colOff>
      <xdr:row>77</xdr:row>
      <xdr:rowOff>161606</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4584700" y="13261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38433</xdr:rowOff>
    </xdr:from>
    <xdr:ext cx="469744" cy="259045"/>
    <xdr:sp macro="" textlink="">
      <xdr:nvSpPr>
        <xdr:cNvPr id="200" name="維持補修費該当値テキスト">
          <a:extLst>
            <a:ext uri="{FF2B5EF4-FFF2-40B4-BE49-F238E27FC236}">
              <a16:creationId xmlns:a16="http://schemas.microsoft.com/office/drawing/2014/main" id="{00000000-0008-0000-0600-0000C8000000}"/>
            </a:ext>
          </a:extLst>
        </xdr:cNvPr>
        <xdr:cNvSpPr txBox="1"/>
      </xdr:nvSpPr>
      <xdr:spPr>
        <a:xfrm>
          <a:off x="4686300" y="13240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40985</xdr:rowOff>
    </xdr:from>
    <xdr:to>
      <xdr:col>20</xdr:col>
      <xdr:colOff>38100</xdr:colOff>
      <xdr:row>77</xdr:row>
      <xdr:rowOff>142585</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3746500" y="13242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133712</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3562428" y="13335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48484</xdr:rowOff>
    </xdr:from>
    <xdr:to>
      <xdr:col>15</xdr:col>
      <xdr:colOff>101600</xdr:colOff>
      <xdr:row>77</xdr:row>
      <xdr:rowOff>150084</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2857500" y="13250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141211</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2673428" y="13342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83231</xdr:rowOff>
    </xdr:from>
    <xdr:to>
      <xdr:col>10</xdr:col>
      <xdr:colOff>165100</xdr:colOff>
      <xdr:row>78</xdr:row>
      <xdr:rowOff>13381</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968500" y="13284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4508</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1784428" y="13377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81310</xdr:rowOff>
    </xdr:from>
    <xdr:to>
      <xdr:col>6</xdr:col>
      <xdr:colOff>38100</xdr:colOff>
      <xdr:row>78</xdr:row>
      <xdr:rowOff>11460</xdr:rowOff>
    </xdr:to>
    <xdr:sp macro="" textlink="">
      <xdr:nvSpPr>
        <xdr:cNvPr id="207" name="楕円 206">
          <a:extLst>
            <a:ext uri="{FF2B5EF4-FFF2-40B4-BE49-F238E27FC236}">
              <a16:creationId xmlns:a16="http://schemas.microsoft.com/office/drawing/2014/main" id="{00000000-0008-0000-0600-0000CF000000}"/>
            </a:ext>
          </a:extLst>
        </xdr:cNvPr>
        <xdr:cNvSpPr/>
      </xdr:nvSpPr>
      <xdr:spPr>
        <a:xfrm>
          <a:off x="1079500" y="13282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2587</xdr:rowOff>
    </xdr:from>
    <xdr:ext cx="469744" cy="259045"/>
    <xdr:sp macro="" textlink="">
      <xdr:nvSpPr>
        <xdr:cNvPr id="208" name="テキスト ボックス 207">
          <a:extLst>
            <a:ext uri="{FF2B5EF4-FFF2-40B4-BE49-F238E27FC236}">
              <a16:creationId xmlns:a16="http://schemas.microsoft.com/office/drawing/2014/main" id="{00000000-0008-0000-0600-0000D0000000}"/>
            </a:ext>
          </a:extLst>
        </xdr:cNvPr>
        <xdr:cNvSpPr txBox="1"/>
      </xdr:nvSpPr>
      <xdr:spPr>
        <a:xfrm>
          <a:off x="895428" y="13375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6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3" name="テキスト ボックス 232">
          <a:extLst>
            <a:ext uri="{FF2B5EF4-FFF2-40B4-BE49-F238E27FC236}">
              <a16:creationId xmlns:a16="http://schemas.microsoft.com/office/drawing/2014/main" id="{00000000-0008-0000-0600-0000E9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4" name="扶助費グラフ枠">
          <a:extLst>
            <a:ext uri="{FF2B5EF4-FFF2-40B4-BE49-F238E27FC236}">
              <a16:creationId xmlns:a16="http://schemas.microsoft.com/office/drawing/2014/main" id="{00000000-0008-0000-0600-0000EA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88134</xdr:rowOff>
    </xdr:from>
    <xdr:to>
      <xdr:col>24</xdr:col>
      <xdr:colOff>62865</xdr:colOff>
      <xdr:row>99</xdr:row>
      <xdr:rowOff>5032</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4633595" y="15518634"/>
          <a:ext cx="1270" cy="14599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8859</xdr:rowOff>
    </xdr:from>
    <xdr:ext cx="534377" cy="259045"/>
    <xdr:sp macro="" textlink="">
      <xdr:nvSpPr>
        <xdr:cNvPr id="236" name="扶助費最小値テキスト">
          <a:extLst>
            <a:ext uri="{FF2B5EF4-FFF2-40B4-BE49-F238E27FC236}">
              <a16:creationId xmlns:a16="http://schemas.microsoft.com/office/drawing/2014/main" id="{00000000-0008-0000-0600-0000EC000000}"/>
            </a:ext>
          </a:extLst>
        </xdr:cNvPr>
        <xdr:cNvSpPr txBox="1"/>
      </xdr:nvSpPr>
      <xdr:spPr>
        <a:xfrm>
          <a:off x="4686300" y="16982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5032</xdr:rowOff>
    </xdr:from>
    <xdr:to>
      <xdr:col>24</xdr:col>
      <xdr:colOff>152400</xdr:colOff>
      <xdr:row>99</xdr:row>
      <xdr:rowOff>5032</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6978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34811</xdr:rowOff>
    </xdr:from>
    <xdr:ext cx="599010" cy="259045"/>
    <xdr:sp macro="" textlink="">
      <xdr:nvSpPr>
        <xdr:cNvPr id="238" name="扶助費最大値テキスト">
          <a:extLst>
            <a:ext uri="{FF2B5EF4-FFF2-40B4-BE49-F238E27FC236}">
              <a16:creationId xmlns:a16="http://schemas.microsoft.com/office/drawing/2014/main" id="{00000000-0008-0000-0600-0000EE000000}"/>
            </a:ext>
          </a:extLst>
        </xdr:cNvPr>
        <xdr:cNvSpPr txBox="1"/>
      </xdr:nvSpPr>
      <xdr:spPr>
        <a:xfrm>
          <a:off x="4686300" y="15293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88134</xdr:rowOff>
    </xdr:from>
    <xdr:to>
      <xdr:col>24</xdr:col>
      <xdr:colOff>152400</xdr:colOff>
      <xdr:row>90</xdr:row>
      <xdr:rowOff>88134</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4546600" y="15518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24932</xdr:rowOff>
    </xdr:from>
    <xdr:to>
      <xdr:col>24</xdr:col>
      <xdr:colOff>63500</xdr:colOff>
      <xdr:row>96</xdr:row>
      <xdr:rowOff>113455</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3797300" y="16484132"/>
          <a:ext cx="838200" cy="88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122531</xdr:rowOff>
    </xdr:from>
    <xdr:ext cx="599010" cy="259045"/>
    <xdr:sp macro="" textlink="">
      <xdr:nvSpPr>
        <xdr:cNvPr id="241" name="扶助費平均値テキスト">
          <a:extLst>
            <a:ext uri="{FF2B5EF4-FFF2-40B4-BE49-F238E27FC236}">
              <a16:creationId xmlns:a16="http://schemas.microsoft.com/office/drawing/2014/main" id="{00000000-0008-0000-0600-0000F1000000}"/>
            </a:ext>
          </a:extLst>
        </xdr:cNvPr>
        <xdr:cNvSpPr txBox="1"/>
      </xdr:nvSpPr>
      <xdr:spPr>
        <a:xfrm>
          <a:off x="4686300" y="1623883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99654</xdr:rowOff>
    </xdr:from>
    <xdr:to>
      <xdr:col>24</xdr:col>
      <xdr:colOff>114300</xdr:colOff>
      <xdr:row>96</xdr:row>
      <xdr:rowOff>29804</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4584700" y="16387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113455</xdr:rowOff>
    </xdr:from>
    <xdr:to>
      <xdr:col>19</xdr:col>
      <xdr:colOff>177800</xdr:colOff>
      <xdr:row>96</xdr:row>
      <xdr:rowOff>147428</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2908300" y="16572655"/>
          <a:ext cx="889000" cy="33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5330</xdr:rowOff>
    </xdr:from>
    <xdr:to>
      <xdr:col>20</xdr:col>
      <xdr:colOff>38100</xdr:colOff>
      <xdr:row>96</xdr:row>
      <xdr:rowOff>106930</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3746500" y="1646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123457</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3497795" y="162397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147428</xdr:rowOff>
    </xdr:from>
    <xdr:to>
      <xdr:col>15</xdr:col>
      <xdr:colOff>50800</xdr:colOff>
      <xdr:row>97</xdr:row>
      <xdr:rowOff>65982</xdr:rowOff>
    </xdr:to>
    <xdr:cxnSp macro="">
      <xdr:nvCxnSpPr>
        <xdr:cNvPr id="246" name="直線コネクタ 245">
          <a:extLst>
            <a:ext uri="{FF2B5EF4-FFF2-40B4-BE49-F238E27FC236}">
              <a16:creationId xmlns:a16="http://schemas.microsoft.com/office/drawing/2014/main" id="{00000000-0008-0000-0600-0000F6000000}"/>
            </a:ext>
          </a:extLst>
        </xdr:cNvPr>
        <xdr:cNvCxnSpPr/>
      </xdr:nvCxnSpPr>
      <xdr:spPr>
        <a:xfrm flipV="1">
          <a:off x="2019300" y="16606628"/>
          <a:ext cx="889000" cy="90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90805</xdr:rowOff>
    </xdr:from>
    <xdr:to>
      <xdr:col>15</xdr:col>
      <xdr:colOff>101600</xdr:colOff>
      <xdr:row>97</xdr:row>
      <xdr:rowOff>20955</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2857500" y="1655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37482</xdr:rowOff>
    </xdr:from>
    <xdr:ext cx="59901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2608795" y="16325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65982</xdr:rowOff>
    </xdr:from>
    <xdr:to>
      <xdr:col>10</xdr:col>
      <xdr:colOff>114300</xdr:colOff>
      <xdr:row>98</xdr:row>
      <xdr:rowOff>85392</xdr:rowOff>
    </xdr:to>
    <xdr:cxnSp macro="">
      <xdr:nvCxnSpPr>
        <xdr:cNvPr id="249" name="直線コネクタ 248">
          <a:extLst>
            <a:ext uri="{FF2B5EF4-FFF2-40B4-BE49-F238E27FC236}">
              <a16:creationId xmlns:a16="http://schemas.microsoft.com/office/drawing/2014/main" id="{00000000-0008-0000-0600-0000F9000000}"/>
            </a:ext>
          </a:extLst>
        </xdr:cNvPr>
        <xdr:cNvCxnSpPr/>
      </xdr:nvCxnSpPr>
      <xdr:spPr>
        <a:xfrm flipV="1">
          <a:off x="1130300" y="16696632"/>
          <a:ext cx="889000" cy="190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153550</xdr:rowOff>
    </xdr:from>
    <xdr:to>
      <xdr:col>10</xdr:col>
      <xdr:colOff>165100</xdr:colOff>
      <xdr:row>96</xdr:row>
      <xdr:rowOff>83700</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968500" y="1644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100227</xdr:rowOff>
    </xdr:from>
    <xdr:ext cx="59901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719795" y="16216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85939</xdr:rowOff>
    </xdr:from>
    <xdr:to>
      <xdr:col>6</xdr:col>
      <xdr:colOff>38100</xdr:colOff>
      <xdr:row>98</xdr:row>
      <xdr:rowOff>16089</xdr:rowOff>
    </xdr:to>
    <xdr:sp macro="" textlink="">
      <xdr:nvSpPr>
        <xdr:cNvPr id="252" name="フローチャート: 判断 251">
          <a:extLst>
            <a:ext uri="{FF2B5EF4-FFF2-40B4-BE49-F238E27FC236}">
              <a16:creationId xmlns:a16="http://schemas.microsoft.com/office/drawing/2014/main" id="{00000000-0008-0000-0600-0000FC000000}"/>
            </a:ext>
          </a:extLst>
        </xdr:cNvPr>
        <xdr:cNvSpPr/>
      </xdr:nvSpPr>
      <xdr:spPr>
        <a:xfrm>
          <a:off x="1079500" y="16716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32616</xdr:rowOff>
    </xdr:from>
    <xdr:ext cx="59901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830795" y="16491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145582</xdr:rowOff>
    </xdr:from>
    <xdr:to>
      <xdr:col>24</xdr:col>
      <xdr:colOff>114300</xdr:colOff>
      <xdr:row>96</xdr:row>
      <xdr:rowOff>75732</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4584700" y="16433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124009</xdr:rowOff>
    </xdr:from>
    <xdr:ext cx="599010" cy="259045"/>
    <xdr:sp macro="" textlink="">
      <xdr:nvSpPr>
        <xdr:cNvPr id="260" name="扶助費該当値テキスト">
          <a:extLst>
            <a:ext uri="{FF2B5EF4-FFF2-40B4-BE49-F238E27FC236}">
              <a16:creationId xmlns:a16="http://schemas.microsoft.com/office/drawing/2014/main" id="{00000000-0008-0000-0600-000004010000}"/>
            </a:ext>
          </a:extLst>
        </xdr:cNvPr>
        <xdr:cNvSpPr txBox="1"/>
      </xdr:nvSpPr>
      <xdr:spPr>
        <a:xfrm>
          <a:off x="4686300" y="164117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62655</xdr:rowOff>
    </xdr:from>
    <xdr:to>
      <xdr:col>20</xdr:col>
      <xdr:colOff>38100</xdr:colOff>
      <xdr:row>96</xdr:row>
      <xdr:rowOff>164255</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3746500" y="16521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155382</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3497795" y="16614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96628</xdr:rowOff>
    </xdr:from>
    <xdr:to>
      <xdr:col>15</xdr:col>
      <xdr:colOff>101600</xdr:colOff>
      <xdr:row>97</xdr:row>
      <xdr:rowOff>26778</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2857500" y="16555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17905</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2608795" y="166485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15182</xdr:rowOff>
    </xdr:from>
    <xdr:to>
      <xdr:col>10</xdr:col>
      <xdr:colOff>165100</xdr:colOff>
      <xdr:row>97</xdr:row>
      <xdr:rowOff>116782</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968500" y="16645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107909</xdr:rowOff>
    </xdr:from>
    <xdr:ext cx="599010"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1719795" y="167385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34592</xdr:rowOff>
    </xdr:from>
    <xdr:to>
      <xdr:col>6</xdr:col>
      <xdr:colOff>38100</xdr:colOff>
      <xdr:row>98</xdr:row>
      <xdr:rowOff>136192</xdr:rowOff>
    </xdr:to>
    <xdr:sp macro="" textlink="">
      <xdr:nvSpPr>
        <xdr:cNvPr id="267" name="楕円 266">
          <a:extLst>
            <a:ext uri="{FF2B5EF4-FFF2-40B4-BE49-F238E27FC236}">
              <a16:creationId xmlns:a16="http://schemas.microsoft.com/office/drawing/2014/main" id="{00000000-0008-0000-0600-00000B010000}"/>
            </a:ext>
          </a:extLst>
        </xdr:cNvPr>
        <xdr:cNvSpPr/>
      </xdr:nvSpPr>
      <xdr:spPr>
        <a:xfrm>
          <a:off x="1079500" y="1683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127319</xdr:rowOff>
    </xdr:from>
    <xdr:ext cx="599010" cy="259045"/>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830795" y="169294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5" name="正方形/長方形 274">
          <a:extLst>
            <a:ext uri="{FF2B5EF4-FFF2-40B4-BE49-F238E27FC236}">
              <a16:creationId xmlns:a16="http://schemas.microsoft.com/office/drawing/2014/main" id="{00000000-0008-0000-0600-000013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6" name="正方形/長方形 275">
          <a:extLst>
            <a:ext uri="{FF2B5EF4-FFF2-40B4-BE49-F238E27FC236}">
              <a16:creationId xmlns:a16="http://schemas.microsoft.com/office/drawing/2014/main" id="{00000000-0008-0000-0600-000014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90" name="テキスト ボックス 289">
          <a:extLst>
            <a:ext uri="{FF2B5EF4-FFF2-40B4-BE49-F238E27FC236}">
              <a16:creationId xmlns:a16="http://schemas.microsoft.com/office/drawing/2014/main" id="{00000000-0008-0000-0600-000022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2" name="テキスト ボックス 291">
          <a:extLst>
            <a:ext uri="{FF2B5EF4-FFF2-40B4-BE49-F238E27FC236}">
              <a16:creationId xmlns:a16="http://schemas.microsoft.com/office/drawing/2014/main" id="{00000000-0008-0000-0600-000024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3" name="補助費等グラフ枠">
          <a:extLst>
            <a:ext uri="{FF2B5EF4-FFF2-40B4-BE49-F238E27FC236}">
              <a16:creationId xmlns:a16="http://schemas.microsoft.com/office/drawing/2014/main" id="{00000000-0008-0000-0600-000025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27272</xdr:rowOff>
    </xdr:from>
    <xdr:to>
      <xdr:col>54</xdr:col>
      <xdr:colOff>189865</xdr:colOff>
      <xdr:row>38</xdr:row>
      <xdr:rowOff>36667</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10475595" y="5856572"/>
          <a:ext cx="1270" cy="6951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40494</xdr:rowOff>
    </xdr:from>
    <xdr:ext cx="534377" cy="259045"/>
    <xdr:sp macro="" textlink="">
      <xdr:nvSpPr>
        <xdr:cNvPr id="295" name="補助費等最小値テキスト">
          <a:extLst>
            <a:ext uri="{FF2B5EF4-FFF2-40B4-BE49-F238E27FC236}">
              <a16:creationId xmlns:a16="http://schemas.microsoft.com/office/drawing/2014/main" id="{00000000-0008-0000-0600-000027010000}"/>
            </a:ext>
          </a:extLst>
        </xdr:cNvPr>
        <xdr:cNvSpPr txBox="1"/>
      </xdr:nvSpPr>
      <xdr:spPr>
        <a:xfrm>
          <a:off x="10528300" y="6555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36667</xdr:rowOff>
    </xdr:from>
    <xdr:to>
      <xdr:col>55</xdr:col>
      <xdr:colOff>88900</xdr:colOff>
      <xdr:row>38</xdr:row>
      <xdr:rowOff>36667</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10388600" y="6551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145399</xdr:rowOff>
    </xdr:from>
    <xdr:ext cx="534377" cy="259045"/>
    <xdr:sp macro="" textlink="">
      <xdr:nvSpPr>
        <xdr:cNvPr id="297" name="補助費等最大値テキスト">
          <a:extLst>
            <a:ext uri="{FF2B5EF4-FFF2-40B4-BE49-F238E27FC236}">
              <a16:creationId xmlns:a16="http://schemas.microsoft.com/office/drawing/2014/main" id="{00000000-0008-0000-0600-000029010000}"/>
            </a:ext>
          </a:extLst>
        </xdr:cNvPr>
        <xdr:cNvSpPr txBox="1"/>
      </xdr:nvSpPr>
      <xdr:spPr>
        <a:xfrm>
          <a:off x="10528300" y="5631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27272</xdr:rowOff>
    </xdr:from>
    <xdr:to>
      <xdr:col>55</xdr:col>
      <xdr:colOff>88900</xdr:colOff>
      <xdr:row>34</xdr:row>
      <xdr:rowOff>27272</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10388600" y="5856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29384</xdr:rowOff>
    </xdr:from>
    <xdr:to>
      <xdr:col>55</xdr:col>
      <xdr:colOff>0</xdr:colOff>
      <xdr:row>38</xdr:row>
      <xdr:rowOff>35752</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9639300" y="6544484"/>
          <a:ext cx="838200" cy="6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17953</xdr:rowOff>
    </xdr:from>
    <xdr:ext cx="534377" cy="259045"/>
    <xdr:sp macro="" textlink="">
      <xdr:nvSpPr>
        <xdr:cNvPr id="300" name="補助費等平均値テキスト">
          <a:extLst>
            <a:ext uri="{FF2B5EF4-FFF2-40B4-BE49-F238E27FC236}">
              <a16:creationId xmlns:a16="http://schemas.microsoft.com/office/drawing/2014/main" id="{00000000-0008-0000-0600-00002C010000}"/>
            </a:ext>
          </a:extLst>
        </xdr:cNvPr>
        <xdr:cNvSpPr txBox="1"/>
      </xdr:nvSpPr>
      <xdr:spPr>
        <a:xfrm>
          <a:off x="10528300" y="61901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166526</xdr:rowOff>
    </xdr:from>
    <xdr:to>
      <xdr:col>55</xdr:col>
      <xdr:colOff>50800</xdr:colOff>
      <xdr:row>37</xdr:row>
      <xdr:rowOff>96676</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10426700" y="6338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45974</xdr:rowOff>
    </xdr:from>
    <xdr:to>
      <xdr:col>50</xdr:col>
      <xdr:colOff>114300</xdr:colOff>
      <xdr:row>38</xdr:row>
      <xdr:rowOff>35752</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a:off x="8750300" y="6389624"/>
          <a:ext cx="889000" cy="161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138495</xdr:rowOff>
    </xdr:from>
    <xdr:to>
      <xdr:col>50</xdr:col>
      <xdr:colOff>165100</xdr:colOff>
      <xdr:row>37</xdr:row>
      <xdr:rowOff>68645</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9588500" y="6310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85172</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372111" y="6085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45974</xdr:rowOff>
    </xdr:from>
    <xdr:to>
      <xdr:col>45</xdr:col>
      <xdr:colOff>177800</xdr:colOff>
      <xdr:row>38</xdr:row>
      <xdr:rowOff>34631</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flipV="1">
          <a:off x="7861300" y="6389624"/>
          <a:ext cx="889000" cy="160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98686</xdr:rowOff>
    </xdr:from>
    <xdr:to>
      <xdr:col>46</xdr:col>
      <xdr:colOff>38100</xdr:colOff>
      <xdr:row>37</xdr:row>
      <xdr:rowOff>28836</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8699500" y="627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45363</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483111" y="6046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161319</xdr:rowOff>
    </xdr:from>
    <xdr:to>
      <xdr:col>41</xdr:col>
      <xdr:colOff>50800</xdr:colOff>
      <xdr:row>38</xdr:row>
      <xdr:rowOff>34631</xdr:rowOff>
    </xdr:to>
    <xdr:cxnSp macro="">
      <xdr:nvCxnSpPr>
        <xdr:cNvPr id="308" name="直線コネクタ 307">
          <a:extLst>
            <a:ext uri="{FF2B5EF4-FFF2-40B4-BE49-F238E27FC236}">
              <a16:creationId xmlns:a16="http://schemas.microsoft.com/office/drawing/2014/main" id="{00000000-0008-0000-0600-000034010000}"/>
            </a:ext>
          </a:extLst>
        </xdr:cNvPr>
        <xdr:cNvCxnSpPr/>
      </xdr:nvCxnSpPr>
      <xdr:spPr>
        <a:xfrm>
          <a:off x="6972300" y="5476269"/>
          <a:ext cx="889000" cy="1073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137853</xdr:rowOff>
    </xdr:from>
    <xdr:to>
      <xdr:col>41</xdr:col>
      <xdr:colOff>101600</xdr:colOff>
      <xdr:row>37</xdr:row>
      <xdr:rowOff>68003</xdr:rowOff>
    </xdr:to>
    <xdr:sp macro="" textlink="">
      <xdr:nvSpPr>
        <xdr:cNvPr id="309" name="フローチャート: 判断 308">
          <a:extLst>
            <a:ext uri="{FF2B5EF4-FFF2-40B4-BE49-F238E27FC236}">
              <a16:creationId xmlns:a16="http://schemas.microsoft.com/office/drawing/2014/main" id="{00000000-0008-0000-0600-000035010000}"/>
            </a:ext>
          </a:extLst>
        </xdr:cNvPr>
        <xdr:cNvSpPr/>
      </xdr:nvSpPr>
      <xdr:spPr>
        <a:xfrm>
          <a:off x="7810500" y="6310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84530</xdr:rowOff>
    </xdr:from>
    <xdr:ext cx="534377"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594111" y="6085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81062</xdr:rowOff>
    </xdr:from>
    <xdr:to>
      <xdr:col>36</xdr:col>
      <xdr:colOff>165100</xdr:colOff>
      <xdr:row>31</xdr:row>
      <xdr:rowOff>11212</xdr:rowOff>
    </xdr:to>
    <xdr:sp macro="" textlink="">
      <xdr:nvSpPr>
        <xdr:cNvPr id="311" name="フローチャート: 判断 310">
          <a:extLst>
            <a:ext uri="{FF2B5EF4-FFF2-40B4-BE49-F238E27FC236}">
              <a16:creationId xmlns:a16="http://schemas.microsoft.com/office/drawing/2014/main" id="{00000000-0008-0000-0600-000037010000}"/>
            </a:ext>
          </a:extLst>
        </xdr:cNvPr>
        <xdr:cNvSpPr/>
      </xdr:nvSpPr>
      <xdr:spPr>
        <a:xfrm>
          <a:off x="6921500" y="5224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27739</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6672795" y="4999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150034</xdr:rowOff>
    </xdr:from>
    <xdr:to>
      <xdr:col>55</xdr:col>
      <xdr:colOff>50800</xdr:colOff>
      <xdr:row>38</xdr:row>
      <xdr:rowOff>80184</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10426700" y="6493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64961</xdr:rowOff>
    </xdr:from>
    <xdr:ext cx="534377" cy="259045"/>
    <xdr:sp macro="" textlink="">
      <xdr:nvSpPr>
        <xdr:cNvPr id="319" name="補助費等該当値テキスト">
          <a:extLst>
            <a:ext uri="{FF2B5EF4-FFF2-40B4-BE49-F238E27FC236}">
              <a16:creationId xmlns:a16="http://schemas.microsoft.com/office/drawing/2014/main" id="{00000000-0008-0000-0600-00003F010000}"/>
            </a:ext>
          </a:extLst>
        </xdr:cNvPr>
        <xdr:cNvSpPr txBox="1"/>
      </xdr:nvSpPr>
      <xdr:spPr>
        <a:xfrm>
          <a:off x="10528300" y="6408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156402</xdr:rowOff>
    </xdr:from>
    <xdr:to>
      <xdr:col>50</xdr:col>
      <xdr:colOff>165100</xdr:colOff>
      <xdr:row>38</xdr:row>
      <xdr:rowOff>86553</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9588500" y="650005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77679</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9372111" y="6592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166624</xdr:rowOff>
    </xdr:from>
    <xdr:to>
      <xdr:col>46</xdr:col>
      <xdr:colOff>38100</xdr:colOff>
      <xdr:row>37</xdr:row>
      <xdr:rowOff>96774</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8699500" y="6338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87901</xdr:rowOff>
    </xdr:from>
    <xdr:ext cx="534377"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8483111" y="6431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155281</xdr:rowOff>
    </xdr:from>
    <xdr:to>
      <xdr:col>41</xdr:col>
      <xdr:colOff>101600</xdr:colOff>
      <xdr:row>38</xdr:row>
      <xdr:rowOff>85431</xdr:rowOff>
    </xdr:to>
    <xdr:sp macro="" textlink="">
      <xdr:nvSpPr>
        <xdr:cNvPr id="324" name="楕円 323">
          <a:extLst>
            <a:ext uri="{FF2B5EF4-FFF2-40B4-BE49-F238E27FC236}">
              <a16:creationId xmlns:a16="http://schemas.microsoft.com/office/drawing/2014/main" id="{00000000-0008-0000-0600-000044010000}"/>
            </a:ext>
          </a:extLst>
        </xdr:cNvPr>
        <xdr:cNvSpPr/>
      </xdr:nvSpPr>
      <xdr:spPr>
        <a:xfrm>
          <a:off x="7810500" y="6498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76558</xdr:rowOff>
    </xdr:from>
    <xdr:ext cx="534377" cy="259045"/>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7594111" y="6591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110519</xdr:rowOff>
    </xdr:from>
    <xdr:to>
      <xdr:col>36</xdr:col>
      <xdr:colOff>165100</xdr:colOff>
      <xdr:row>32</xdr:row>
      <xdr:rowOff>40669</xdr:rowOff>
    </xdr:to>
    <xdr:sp macro="" textlink="">
      <xdr:nvSpPr>
        <xdr:cNvPr id="326" name="楕円 325">
          <a:extLst>
            <a:ext uri="{FF2B5EF4-FFF2-40B4-BE49-F238E27FC236}">
              <a16:creationId xmlns:a16="http://schemas.microsoft.com/office/drawing/2014/main" id="{00000000-0008-0000-0600-000046010000}"/>
            </a:ext>
          </a:extLst>
        </xdr:cNvPr>
        <xdr:cNvSpPr/>
      </xdr:nvSpPr>
      <xdr:spPr>
        <a:xfrm>
          <a:off x="6921500" y="5425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31796</xdr:rowOff>
    </xdr:from>
    <xdr:ext cx="599010" cy="259045"/>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672795" y="55181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3" name="正方形/長方形 332">
          <a:extLst>
            <a:ext uri="{FF2B5EF4-FFF2-40B4-BE49-F238E27FC236}">
              <a16:creationId xmlns:a16="http://schemas.microsoft.com/office/drawing/2014/main" id="{00000000-0008-0000-0600-00004D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4" name="正方形/長方形 333">
          <a:extLst>
            <a:ext uri="{FF2B5EF4-FFF2-40B4-BE49-F238E27FC236}">
              <a16:creationId xmlns:a16="http://schemas.microsoft.com/office/drawing/2014/main" id="{00000000-0008-0000-0600-00004E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5" name="正方形/長方形 334">
          <a:extLst>
            <a:ext uri="{FF2B5EF4-FFF2-40B4-BE49-F238E27FC236}">
              <a16:creationId xmlns:a16="http://schemas.microsoft.com/office/drawing/2014/main" id="{00000000-0008-0000-0600-00004F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44450</xdr:rowOff>
    </xdr:from>
    <xdr:to>
      <xdr:col>59</xdr:col>
      <xdr:colOff>50800</xdr:colOff>
      <xdr:row>59</xdr:row>
      <xdr:rowOff>44450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73677</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51" name="普通建設事業費グラフ枠">
          <a:extLst>
            <a:ext uri="{FF2B5EF4-FFF2-40B4-BE49-F238E27FC236}">
              <a16:creationId xmlns:a16="http://schemas.microsoft.com/office/drawing/2014/main" id="{00000000-0008-0000-0600-00005F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115621</xdr:rowOff>
    </xdr:from>
    <xdr:to>
      <xdr:col>54</xdr:col>
      <xdr:colOff>189865</xdr:colOff>
      <xdr:row>58</xdr:row>
      <xdr:rowOff>136709</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10475595" y="8688121"/>
          <a:ext cx="1270" cy="1392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140536</xdr:rowOff>
    </xdr:from>
    <xdr:ext cx="534377" cy="259045"/>
    <xdr:sp macro="" textlink="">
      <xdr:nvSpPr>
        <xdr:cNvPr id="353" name="普通建設事業費最小値テキスト">
          <a:extLst>
            <a:ext uri="{FF2B5EF4-FFF2-40B4-BE49-F238E27FC236}">
              <a16:creationId xmlns:a16="http://schemas.microsoft.com/office/drawing/2014/main" id="{00000000-0008-0000-0600-000061010000}"/>
            </a:ext>
          </a:extLst>
        </xdr:cNvPr>
        <xdr:cNvSpPr txBox="1"/>
      </xdr:nvSpPr>
      <xdr:spPr>
        <a:xfrm>
          <a:off x="10528300" y="10084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136709</xdr:rowOff>
    </xdr:from>
    <xdr:to>
      <xdr:col>55</xdr:col>
      <xdr:colOff>88900</xdr:colOff>
      <xdr:row>58</xdr:row>
      <xdr:rowOff>136709</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10388600" y="10080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62298</xdr:rowOff>
    </xdr:from>
    <xdr:ext cx="534377" cy="259045"/>
    <xdr:sp macro="" textlink="">
      <xdr:nvSpPr>
        <xdr:cNvPr id="355" name="普通建設事業費最大値テキスト">
          <a:extLst>
            <a:ext uri="{FF2B5EF4-FFF2-40B4-BE49-F238E27FC236}">
              <a16:creationId xmlns:a16="http://schemas.microsoft.com/office/drawing/2014/main" id="{00000000-0008-0000-0600-000063010000}"/>
            </a:ext>
          </a:extLst>
        </xdr:cNvPr>
        <xdr:cNvSpPr txBox="1"/>
      </xdr:nvSpPr>
      <xdr:spPr>
        <a:xfrm>
          <a:off x="10528300" y="8463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115621</xdr:rowOff>
    </xdr:from>
    <xdr:to>
      <xdr:col>55</xdr:col>
      <xdr:colOff>88900</xdr:colOff>
      <xdr:row>50</xdr:row>
      <xdr:rowOff>115621</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10388600" y="8688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137052</xdr:rowOff>
    </xdr:from>
    <xdr:to>
      <xdr:col>55</xdr:col>
      <xdr:colOff>0</xdr:colOff>
      <xdr:row>56</xdr:row>
      <xdr:rowOff>152826</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9639300" y="9738252"/>
          <a:ext cx="838200" cy="15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136847</xdr:rowOff>
    </xdr:from>
    <xdr:ext cx="534377" cy="259045"/>
    <xdr:sp macro="" textlink="">
      <xdr:nvSpPr>
        <xdr:cNvPr id="358" name="普通建設事業費平均値テキスト">
          <a:extLst>
            <a:ext uri="{FF2B5EF4-FFF2-40B4-BE49-F238E27FC236}">
              <a16:creationId xmlns:a16="http://schemas.microsoft.com/office/drawing/2014/main" id="{00000000-0008-0000-0600-000066010000}"/>
            </a:ext>
          </a:extLst>
        </xdr:cNvPr>
        <xdr:cNvSpPr txBox="1"/>
      </xdr:nvSpPr>
      <xdr:spPr>
        <a:xfrm>
          <a:off x="10528300" y="93951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113970</xdr:rowOff>
    </xdr:from>
    <xdr:to>
      <xdr:col>55</xdr:col>
      <xdr:colOff>50800</xdr:colOff>
      <xdr:row>56</xdr:row>
      <xdr:rowOff>44120</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10426700" y="9543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152826</xdr:rowOff>
    </xdr:from>
    <xdr:to>
      <xdr:col>50</xdr:col>
      <xdr:colOff>114300</xdr:colOff>
      <xdr:row>58</xdr:row>
      <xdr:rowOff>93714</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flipV="1">
          <a:off x="8750300" y="9754026"/>
          <a:ext cx="889000" cy="283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138678</xdr:rowOff>
    </xdr:from>
    <xdr:to>
      <xdr:col>50</xdr:col>
      <xdr:colOff>165100</xdr:colOff>
      <xdr:row>56</xdr:row>
      <xdr:rowOff>68828</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9588500" y="9568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85355</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372111" y="9343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119526</xdr:rowOff>
    </xdr:from>
    <xdr:to>
      <xdr:col>45</xdr:col>
      <xdr:colOff>177800</xdr:colOff>
      <xdr:row>58</xdr:row>
      <xdr:rowOff>93714</xdr:rowOff>
    </xdr:to>
    <xdr:cxnSp macro="">
      <xdr:nvCxnSpPr>
        <xdr:cNvPr id="363" name="直線コネクタ 362">
          <a:extLst>
            <a:ext uri="{FF2B5EF4-FFF2-40B4-BE49-F238E27FC236}">
              <a16:creationId xmlns:a16="http://schemas.microsoft.com/office/drawing/2014/main" id="{00000000-0008-0000-0600-00006B010000}"/>
            </a:ext>
          </a:extLst>
        </xdr:cNvPr>
        <xdr:cNvCxnSpPr/>
      </xdr:nvCxnSpPr>
      <xdr:spPr>
        <a:xfrm>
          <a:off x="7861300" y="9720726"/>
          <a:ext cx="889000" cy="317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156604</xdr:rowOff>
    </xdr:from>
    <xdr:to>
      <xdr:col>46</xdr:col>
      <xdr:colOff>38100</xdr:colOff>
      <xdr:row>56</xdr:row>
      <xdr:rowOff>86754</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8699500" y="958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103281</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483111" y="9361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121983</xdr:rowOff>
    </xdr:from>
    <xdr:to>
      <xdr:col>41</xdr:col>
      <xdr:colOff>50800</xdr:colOff>
      <xdr:row>56</xdr:row>
      <xdr:rowOff>119526</xdr:rowOff>
    </xdr:to>
    <xdr:cxnSp macro="">
      <xdr:nvCxnSpPr>
        <xdr:cNvPr id="366" name="直線コネクタ 365">
          <a:extLst>
            <a:ext uri="{FF2B5EF4-FFF2-40B4-BE49-F238E27FC236}">
              <a16:creationId xmlns:a16="http://schemas.microsoft.com/office/drawing/2014/main" id="{00000000-0008-0000-0600-00006E010000}"/>
            </a:ext>
          </a:extLst>
        </xdr:cNvPr>
        <xdr:cNvCxnSpPr/>
      </xdr:nvCxnSpPr>
      <xdr:spPr>
        <a:xfrm>
          <a:off x="6972300" y="9380283"/>
          <a:ext cx="889000" cy="340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144050</xdr:rowOff>
    </xdr:from>
    <xdr:to>
      <xdr:col>41</xdr:col>
      <xdr:colOff>101600</xdr:colOff>
      <xdr:row>56</xdr:row>
      <xdr:rowOff>74200</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7810500" y="95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90727</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594111" y="9349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66211</xdr:rowOff>
    </xdr:from>
    <xdr:to>
      <xdr:col>36</xdr:col>
      <xdr:colOff>165100</xdr:colOff>
      <xdr:row>55</xdr:row>
      <xdr:rowOff>167811</xdr:rowOff>
    </xdr:to>
    <xdr:sp macro="" textlink="">
      <xdr:nvSpPr>
        <xdr:cNvPr id="369" name="フローチャート: 判断 368">
          <a:extLst>
            <a:ext uri="{FF2B5EF4-FFF2-40B4-BE49-F238E27FC236}">
              <a16:creationId xmlns:a16="http://schemas.microsoft.com/office/drawing/2014/main" id="{00000000-0008-0000-0600-000071010000}"/>
            </a:ext>
          </a:extLst>
        </xdr:cNvPr>
        <xdr:cNvSpPr/>
      </xdr:nvSpPr>
      <xdr:spPr>
        <a:xfrm>
          <a:off x="6921500" y="9495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158938</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6705111" y="9588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86252</xdr:rowOff>
    </xdr:from>
    <xdr:to>
      <xdr:col>55</xdr:col>
      <xdr:colOff>50800</xdr:colOff>
      <xdr:row>57</xdr:row>
      <xdr:rowOff>16402</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10426700" y="9687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64679</xdr:rowOff>
    </xdr:from>
    <xdr:ext cx="534377" cy="259045"/>
    <xdr:sp macro="" textlink="">
      <xdr:nvSpPr>
        <xdr:cNvPr id="377" name="普通建設事業費該当値テキスト">
          <a:extLst>
            <a:ext uri="{FF2B5EF4-FFF2-40B4-BE49-F238E27FC236}">
              <a16:creationId xmlns:a16="http://schemas.microsoft.com/office/drawing/2014/main" id="{00000000-0008-0000-0600-000079010000}"/>
            </a:ext>
          </a:extLst>
        </xdr:cNvPr>
        <xdr:cNvSpPr txBox="1"/>
      </xdr:nvSpPr>
      <xdr:spPr>
        <a:xfrm>
          <a:off x="10528300" y="9665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102026</xdr:rowOff>
    </xdr:from>
    <xdr:to>
      <xdr:col>50</xdr:col>
      <xdr:colOff>165100</xdr:colOff>
      <xdr:row>57</xdr:row>
      <xdr:rowOff>32176</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9588500" y="9703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23303</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9372111" y="9795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42914</xdr:rowOff>
    </xdr:from>
    <xdr:to>
      <xdr:col>46</xdr:col>
      <xdr:colOff>38100</xdr:colOff>
      <xdr:row>58</xdr:row>
      <xdr:rowOff>144514</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8699500" y="9987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135641</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8483111" y="10079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68726</xdr:rowOff>
    </xdr:from>
    <xdr:to>
      <xdr:col>41</xdr:col>
      <xdr:colOff>101600</xdr:colOff>
      <xdr:row>56</xdr:row>
      <xdr:rowOff>170326</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7810500" y="9669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161453</xdr:rowOff>
    </xdr:from>
    <xdr:ext cx="534377"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7594111" y="9762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71183</xdr:rowOff>
    </xdr:from>
    <xdr:to>
      <xdr:col>36</xdr:col>
      <xdr:colOff>165100</xdr:colOff>
      <xdr:row>55</xdr:row>
      <xdr:rowOff>1333</xdr:rowOff>
    </xdr:to>
    <xdr:sp macro="" textlink="">
      <xdr:nvSpPr>
        <xdr:cNvPr id="384" name="楕円 383">
          <a:extLst>
            <a:ext uri="{FF2B5EF4-FFF2-40B4-BE49-F238E27FC236}">
              <a16:creationId xmlns:a16="http://schemas.microsoft.com/office/drawing/2014/main" id="{00000000-0008-0000-0600-000080010000}"/>
            </a:ext>
          </a:extLst>
        </xdr:cNvPr>
        <xdr:cNvSpPr/>
      </xdr:nvSpPr>
      <xdr:spPr>
        <a:xfrm>
          <a:off x="6921500" y="9329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17860</xdr:rowOff>
    </xdr:from>
    <xdr:ext cx="534377"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705111" y="9104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2" name="正方形/長方形 391">
          <a:extLst>
            <a:ext uri="{FF2B5EF4-FFF2-40B4-BE49-F238E27FC236}">
              <a16:creationId xmlns:a16="http://schemas.microsoft.com/office/drawing/2014/main" id="{00000000-0008-0000-0600-000088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3" name="正方形/長方形 392">
          <a:extLst>
            <a:ext uri="{FF2B5EF4-FFF2-40B4-BE49-F238E27FC236}">
              <a16:creationId xmlns:a16="http://schemas.microsoft.com/office/drawing/2014/main" id="{00000000-0008-0000-0600-000089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8" name="普通建設事業費 （ うち新規整備　）グラフ枠">
          <a:extLst>
            <a:ext uri="{FF2B5EF4-FFF2-40B4-BE49-F238E27FC236}">
              <a16:creationId xmlns:a16="http://schemas.microsoft.com/office/drawing/2014/main" id="{00000000-0008-0000-0600-000098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23457</xdr:rowOff>
    </xdr:from>
    <xdr:to>
      <xdr:col>54</xdr:col>
      <xdr:colOff>189865</xdr:colOff>
      <xdr:row>79</xdr:row>
      <xdr:rowOff>29057</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10475595" y="12196407"/>
          <a:ext cx="1270" cy="1377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32884</xdr:rowOff>
    </xdr:from>
    <xdr:ext cx="378565" cy="259045"/>
    <xdr:sp macro="" textlink="">
      <xdr:nvSpPr>
        <xdr:cNvPr id="410" name="普通建設事業費 （ うち新規整備　）最小値テキスト">
          <a:extLst>
            <a:ext uri="{FF2B5EF4-FFF2-40B4-BE49-F238E27FC236}">
              <a16:creationId xmlns:a16="http://schemas.microsoft.com/office/drawing/2014/main" id="{00000000-0008-0000-0600-00009A010000}"/>
            </a:ext>
          </a:extLst>
        </xdr:cNvPr>
        <xdr:cNvSpPr txBox="1"/>
      </xdr:nvSpPr>
      <xdr:spPr>
        <a:xfrm>
          <a:off x="10528300" y="135774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29057</xdr:rowOff>
    </xdr:from>
    <xdr:to>
      <xdr:col>55</xdr:col>
      <xdr:colOff>88900</xdr:colOff>
      <xdr:row>79</xdr:row>
      <xdr:rowOff>29057</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10388600" y="13573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141584</xdr:rowOff>
    </xdr:from>
    <xdr:ext cx="534377" cy="259045"/>
    <xdr:sp macro="" textlink="">
      <xdr:nvSpPr>
        <xdr:cNvPr id="412" name="普通建設事業費 （ うち新規整備　）最大値テキスト">
          <a:extLst>
            <a:ext uri="{FF2B5EF4-FFF2-40B4-BE49-F238E27FC236}">
              <a16:creationId xmlns:a16="http://schemas.microsoft.com/office/drawing/2014/main" id="{00000000-0008-0000-0600-00009C010000}"/>
            </a:ext>
          </a:extLst>
        </xdr:cNvPr>
        <xdr:cNvSpPr txBox="1"/>
      </xdr:nvSpPr>
      <xdr:spPr>
        <a:xfrm>
          <a:off x="10528300" y="11971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23457</xdr:rowOff>
    </xdr:from>
    <xdr:to>
      <xdr:col>55</xdr:col>
      <xdr:colOff>88900</xdr:colOff>
      <xdr:row>71</xdr:row>
      <xdr:rowOff>23457</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10388600" y="12196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158217</xdr:rowOff>
    </xdr:from>
    <xdr:to>
      <xdr:col>55</xdr:col>
      <xdr:colOff>0</xdr:colOff>
      <xdr:row>78</xdr:row>
      <xdr:rowOff>3035</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a:off x="9639300" y="13359867"/>
          <a:ext cx="838200" cy="16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166564</xdr:rowOff>
    </xdr:from>
    <xdr:ext cx="469744" cy="259045"/>
    <xdr:sp macro="" textlink="">
      <xdr:nvSpPr>
        <xdr:cNvPr id="415" name="普通建設事業費 （ うち新規整備　）平均値テキスト">
          <a:extLst>
            <a:ext uri="{FF2B5EF4-FFF2-40B4-BE49-F238E27FC236}">
              <a16:creationId xmlns:a16="http://schemas.microsoft.com/office/drawing/2014/main" id="{00000000-0008-0000-0600-00009F010000}"/>
            </a:ext>
          </a:extLst>
        </xdr:cNvPr>
        <xdr:cNvSpPr txBox="1"/>
      </xdr:nvSpPr>
      <xdr:spPr>
        <a:xfrm>
          <a:off x="10528300" y="130253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143687</xdr:rowOff>
    </xdr:from>
    <xdr:to>
      <xdr:col>55</xdr:col>
      <xdr:colOff>50800</xdr:colOff>
      <xdr:row>77</xdr:row>
      <xdr:rowOff>73837</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10426700" y="13173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158217</xdr:rowOff>
    </xdr:from>
    <xdr:to>
      <xdr:col>50</xdr:col>
      <xdr:colOff>114300</xdr:colOff>
      <xdr:row>78</xdr:row>
      <xdr:rowOff>83998</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flipV="1">
          <a:off x="8750300" y="13359867"/>
          <a:ext cx="889000" cy="97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101016</xdr:rowOff>
    </xdr:from>
    <xdr:to>
      <xdr:col>50</xdr:col>
      <xdr:colOff>165100</xdr:colOff>
      <xdr:row>77</xdr:row>
      <xdr:rowOff>31166</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9588500" y="13131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47693</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372111" y="12906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74</xdr:row>
      <xdr:rowOff>34544</xdr:rowOff>
    </xdr:from>
    <xdr:to>
      <xdr:col>45</xdr:col>
      <xdr:colOff>177800</xdr:colOff>
      <xdr:row>78</xdr:row>
      <xdr:rowOff>83998</xdr:rowOff>
    </xdr:to>
    <xdr:cxnSp macro="">
      <xdr:nvCxnSpPr>
        <xdr:cNvPr id="420" name="直線コネクタ 419">
          <a:extLst>
            <a:ext uri="{FF2B5EF4-FFF2-40B4-BE49-F238E27FC236}">
              <a16:creationId xmlns:a16="http://schemas.microsoft.com/office/drawing/2014/main" id="{00000000-0008-0000-0600-0000A4010000}"/>
            </a:ext>
          </a:extLst>
        </xdr:cNvPr>
        <xdr:cNvCxnSpPr/>
      </xdr:nvCxnSpPr>
      <xdr:spPr>
        <a:xfrm>
          <a:off x="7861300" y="12721844"/>
          <a:ext cx="889000" cy="735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34150</xdr:rowOff>
    </xdr:from>
    <xdr:to>
      <xdr:col>46</xdr:col>
      <xdr:colOff>38100</xdr:colOff>
      <xdr:row>76</xdr:row>
      <xdr:rowOff>135750</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8699500" y="1306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152278</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483111" y="12839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74</xdr:row>
      <xdr:rowOff>34544</xdr:rowOff>
    </xdr:from>
    <xdr:to>
      <xdr:col>41</xdr:col>
      <xdr:colOff>50800</xdr:colOff>
      <xdr:row>75</xdr:row>
      <xdr:rowOff>60414</xdr:rowOff>
    </xdr:to>
    <xdr:cxnSp macro="">
      <xdr:nvCxnSpPr>
        <xdr:cNvPr id="423" name="直線コネクタ 422">
          <a:extLst>
            <a:ext uri="{FF2B5EF4-FFF2-40B4-BE49-F238E27FC236}">
              <a16:creationId xmlns:a16="http://schemas.microsoft.com/office/drawing/2014/main" id="{00000000-0008-0000-0600-0000A7010000}"/>
            </a:ext>
          </a:extLst>
        </xdr:cNvPr>
        <xdr:cNvCxnSpPr/>
      </xdr:nvCxnSpPr>
      <xdr:spPr>
        <a:xfrm flipV="1">
          <a:off x="6972300" y="12721844"/>
          <a:ext cx="889000" cy="197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11861</xdr:rowOff>
    </xdr:from>
    <xdr:to>
      <xdr:col>41</xdr:col>
      <xdr:colOff>101600</xdr:colOff>
      <xdr:row>76</xdr:row>
      <xdr:rowOff>113461</xdr:rowOff>
    </xdr:to>
    <xdr:sp macro="" textlink="">
      <xdr:nvSpPr>
        <xdr:cNvPr id="424" name="フローチャート: 判断 423">
          <a:extLst>
            <a:ext uri="{FF2B5EF4-FFF2-40B4-BE49-F238E27FC236}">
              <a16:creationId xmlns:a16="http://schemas.microsoft.com/office/drawing/2014/main" id="{00000000-0008-0000-0600-0000A8010000}"/>
            </a:ext>
          </a:extLst>
        </xdr:cNvPr>
        <xdr:cNvSpPr/>
      </xdr:nvSpPr>
      <xdr:spPr>
        <a:xfrm>
          <a:off x="7810500" y="13042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104588</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594111" y="13134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153518</xdr:rowOff>
    </xdr:from>
    <xdr:to>
      <xdr:col>36</xdr:col>
      <xdr:colOff>165100</xdr:colOff>
      <xdr:row>76</xdr:row>
      <xdr:rowOff>83668</xdr:rowOff>
    </xdr:to>
    <xdr:sp macro="" textlink="">
      <xdr:nvSpPr>
        <xdr:cNvPr id="426" name="フローチャート: 判断 425">
          <a:extLst>
            <a:ext uri="{FF2B5EF4-FFF2-40B4-BE49-F238E27FC236}">
              <a16:creationId xmlns:a16="http://schemas.microsoft.com/office/drawing/2014/main" id="{00000000-0008-0000-0600-0000AA010000}"/>
            </a:ext>
          </a:extLst>
        </xdr:cNvPr>
        <xdr:cNvSpPr/>
      </xdr:nvSpPr>
      <xdr:spPr>
        <a:xfrm>
          <a:off x="6921500" y="13012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74795</xdr:rowOff>
    </xdr:from>
    <xdr:ext cx="534377"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05111" y="13104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123685</xdr:rowOff>
    </xdr:from>
    <xdr:to>
      <xdr:col>55</xdr:col>
      <xdr:colOff>50800</xdr:colOff>
      <xdr:row>78</xdr:row>
      <xdr:rowOff>53835</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10426700" y="13325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102112</xdr:rowOff>
    </xdr:from>
    <xdr:ext cx="469744" cy="259045"/>
    <xdr:sp macro="" textlink="">
      <xdr:nvSpPr>
        <xdr:cNvPr id="434" name="普通建設事業費 （ うち新規整備　）該当値テキスト">
          <a:extLst>
            <a:ext uri="{FF2B5EF4-FFF2-40B4-BE49-F238E27FC236}">
              <a16:creationId xmlns:a16="http://schemas.microsoft.com/office/drawing/2014/main" id="{00000000-0008-0000-0600-0000B2010000}"/>
            </a:ext>
          </a:extLst>
        </xdr:cNvPr>
        <xdr:cNvSpPr txBox="1"/>
      </xdr:nvSpPr>
      <xdr:spPr>
        <a:xfrm>
          <a:off x="10528300" y="13303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107417</xdr:rowOff>
    </xdr:from>
    <xdr:to>
      <xdr:col>50</xdr:col>
      <xdr:colOff>165100</xdr:colOff>
      <xdr:row>78</xdr:row>
      <xdr:rowOff>37567</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9588500" y="13309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28694</xdr:rowOff>
    </xdr:from>
    <xdr:ext cx="469744"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9404428" y="13401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33198</xdr:rowOff>
    </xdr:from>
    <xdr:to>
      <xdr:col>46</xdr:col>
      <xdr:colOff>38100</xdr:colOff>
      <xdr:row>78</xdr:row>
      <xdr:rowOff>134798</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8699500" y="13406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125925</xdr:rowOff>
    </xdr:from>
    <xdr:ext cx="469744"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8515428" y="134990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73</xdr:row>
      <xdr:rowOff>155194</xdr:rowOff>
    </xdr:from>
    <xdr:to>
      <xdr:col>41</xdr:col>
      <xdr:colOff>101600</xdr:colOff>
      <xdr:row>74</xdr:row>
      <xdr:rowOff>85344</xdr:rowOff>
    </xdr:to>
    <xdr:sp macro="" textlink="">
      <xdr:nvSpPr>
        <xdr:cNvPr id="439" name="楕円 438">
          <a:extLst>
            <a:ext uri="{FF2B5EF4-FFF2-40B4-BE49-F238E27FC236}">
              <a16:creationId xmlns:a16="http://schemas.microsoft.com/office/drawing/2014/main" id="{00000000-0008-0000-0600-0000B7010000}"/>
            </a:ext>
          </a:extLst>
        </xdr:cNvPr>
        <xdr:cNvSpPr/>
      </xdr:nvSpPr>
      <xdr:spPr>
        <a:xfrm>
          <a:off x="7810500" y="12671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72</xdr:row>
      <xdr:rowOff>101871</xdr:rowOff>
    </xdr:from>
    <xdr:ext cx="534377"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7594111" y="12446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9614</xdr:rowOff>
    </xdr:from>
    <xdr:to>
      <xdr:col>36</xdr:col>
      <xdr:colOff>165100</xdr:colOff>
      <xdr:row>75</xdr:row>
      <xdr:rowOff>111214</xdr:rowOff>
    </xdr:to>
    <xdr:sp macro="" textlink="">
      <xdr:nvSpPr>
        <xdr:cNvPr id="441" name="楕円 440">
          <a:extLst>
            <a:ext uri="{FF2B5EF4-FFF2-40B4-BE49-F238E27FC236}">
              <a16:creationId xmlns:a16="http://schemas.microsoft.com/office/drawing/2014/main" id="{00000000-0008-0000-0600-0000B9010000}"/>
            </a:ext>
          </a:extLst>
        </xdr:cNvPr>
        <xdr:cNvSpPr/>
      </xdr:nvSpPr>
      <xdr:spPr>
        <a:xfrm>
          <a:off x="6921500" y="12868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73</xdr:row>
      <xdr:rowOff>127741</xdr:rowOff>
    </xdr:from>
    <xdr:ext cx="534377"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705111" y="12643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9" name="正方形/長方形 448">
          <a:extLst>
            <a:ext uri="{FF2B5EF4-FFF2-40B4-BE49-F238E27FC236}">
              <a16:creationId xmlns:a16="http://schemas.microsoft.com/office/drawing/2014/main" id="{00000000-0008-0000-0600-0000C1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50" name="正方形/長方形 449">
          <a:extLst>
            <a:ext uri="{FF2B5EF4-FFF2-40B4-BE49-F238E27FC236}">
              <a16:creationId xmlns:a16="http://schemas.microsoft.com/office/drawing/2014/main" id="{00000000-0008-0000-0600-0000C2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5" name="普通建設事業費 （ うち更新整備　）グラフ枠">
          <a:extLst>
            <a:ext uri="{FF2B5EF4-FFF2-40B4-BE49-F238E27FC236}">
              <a16:creationId xmlns:a16="http://schemas.microsoft.com/office/drawing/2014/main" id="{00000000-0008-0000-0600-0000D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65920</xdr:rowOff>
    </xdr:from>
    <xdr:to>
      <xdr:col>54</xdr:col>
      <xdr:colOff>189865</xdr:colOff>
      <xdr:row>98</xdr:row>
      <xdr:rowOff>15075</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10475595" y="15496420"/>
          <a:ext cx="1270" cy="1320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18902</xdr:rowOff>
    </xdr:from>
    <xdr:ext cx="534377" cy="259045"/>
    <xdr:sp macro="" textlink="">
      <xdr:nvSpPr>
        <xdr:cNvPr id="467" name="普通建設事業費 （ うち更新整備　）最小値テキスト">
          <a:extLst>
            <a:ext uri="{FF2B5EF4-FFF2-40B4-BE49-F238E27FC236}">
              <a16:creationId xmlns:a16="http://schemas.microsoft.com/office/drawing/2014/main" id="{00000000-0008-0000-0600-0000D3010000}"/>
            </a:ext>
          </a:extLst>
        </xdr:cNvPr>
        <xdr:cNvSpPr txBox="1"/>
      </xdr:nvSpPr>
      <xdr:spPr>
        <a:xfrm>
          <a:off x="10528300" y="16821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15075</xdr:rowOff>
    </xdr:from>
    <xdr:to>
      <xdr:col>55</xdr:col>
      <xdr:colOff>88900</xdr:colOff>
      <xdr:row>98</xdr:row>
      <xdr:rowOff>15075</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10388600" y="16817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12597</xdr:rowOff>
    </xdr:from>
    <xdr:ext cx="534377" cy="259045"/>
    <xdr:sp macro="" textlink="">
      <xdr:nvSpPr>
        <xdr:cNvPr id="469" name="普通建設事業費 （ うち更新整備　）最大値テキスト">
          <a:extLst>
            <a:ext uri="{FF2B5EF4-FFF2-40B4-BE49-F238E27FC236}">
              <a16:creationId xmlns:a16="http://schemas.microsoft.com/office/drawing/2014/main" id="{00000000-0008-0000-0600-0000D5010000}"/>
            </a:ext>
          </a:extLst>
        </xdr:cNvPr>
        <xdr:cNvSpPr txBox="1"/>
      </xdr:nvSpPr>
      <xdr:spPr>
        <a:xfrm>
          <a:off x="10528300" y="15271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65920</xdr:rowOff>
    </xdr:from>
    <xdr:to>
      <xdr:col>55</xdr:col>
      <xdr:colOff>88900</xdr:colOff>
      <xdr:row>90</xdr:row>
      <xdr:rowOff>65920</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10388600" y="1549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52794</xdr:rowOff>
    </xdr:from>
    <xdr:to>
      <xdr:col>55</xdr:col>
      <xdr:colOff>0</xdr:colOff>
      <xdr:row>96</xdr:row>
      <xdr:rowOff>56490</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a:off x="9639300" y="16511994"/>
          <a:ext cx="838200" cy="3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96271</xdr:rowOff>
    </xdr:from>
    <xdr:ext cx="534377" cy="259045"/>
    <xdr:sp macro="" textlink="">
      <xdr:nvSpPr>
        <xdr:cNvPr id="472" name="普通建設事業費 （ うち更新整備　）平均値テキスト">
          <a:extLst>
            <a:ext uri="{FF2B5EF4-FFF2-40B4-BE49-F238E27FC236}">
              <a16:creationId xmlns:a16="http://schemas.microsoft.com/office/drawing/2014/main" id="{00000000-0008-0000-0600-0000D8010000}"/>
            </a:ext>
          </a:extLst>
        </xdr:cNvPr>
        <xdr:cNvSpPr txBox="1"/>
      </xdr:nvSpPr>
      <xdr:spPr>
        <a:xfrm>
          <a:off x="10528300" y="162125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73394</xdr:rowOff>
    </xdr:from>
    <xdr:to>
      <xdr:col>55</xdr:col>
      <xdr:colOff>50800</xdr:colOff>
      <xdr:row>96</xdr:row>
      <xdr:rowOff>3544</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10426700" y="16361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52794</xdr:rowOff>
    </xdr:from>
    <xdr:to>
      <xdr:col>50</xdr:col>
      <xdr:colOff>114300</xdr:colOff>
      <xdr:row>97</xdr:row>
      <xdr:rowOff>48794</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flipV="1">
          <a:off x="8750300" y="16511994"/>
          <a:ext cx="889000" cy="167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132429</xdr:rowOff>
    </xdr:from>
    <xdr:to>
      <xdr:col>50</xdr:col>
      <xdr:colOff>165100</xdr:colOff>
      <xdr:row>96</xdr:row>
      <xdr:rowOff>62579</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9588500" y="16420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79106</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372111" y="16195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48794</xdr:rowOff>
    </xdr:from>
    <xdr:to>
      <xdr:col>45</xdr:col>
      <xdr:colOff>177800</xdr:colOff>
      <xdr:row>97</xdr:row>
      <xdr:rowOff>105981</xdr:rowOff>
    </xdr:to>
    <xdr:cxnSp macro="">
      <xdr:nvCxnSpPr>
        <xdr:cNvPr id="477" name="直線コネクタ 476">
          <a:extLst>
            <a:ext uri="{FF2B5EF4-FFF2-40B4-BE49-F238E27FC236}">
              <a16:creationId xmlns:a16="http://schemas.microsoft.com/office/drawing/2014/main" id="{00000000-0008-0000-0600-0000DD010000}"/>
            </a:ext>
          </a:extLst>
        </xdr:cNvPr>
        <xdr:cNvCxnSpPr/>
      </xdr:nvCxnSpPr>
      <xdr:spPr>
        <a:xfrm flipV="1">
          <a:off x="7861300" y="16679444"/>
          <a:ext cx="889000" cy="57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4451</xdr:rowOff>
    </xdr:from>
    <xdr:to>
      <xdr:col>46</xdr:col>
      <xdr:colOff>38100</xdr:colOff>
      <xdr:row>96</xdr:row>
      <xdr:rowOff>106051</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8699500" y="16463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122578</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483111" y="16238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158522</xdr:rowOff>
    </xdr:from>
    <xdr:to>
      <xdr:col>41</xdr:col>
      <xdr:colOff>50800</xdr:colOff>
      <xdr:row>97</xdr:row>
      <xdr:rowOff>105981</xdr:rowOff>
    </xdr:to>
    <xdr:cxnSp macro="">
      <xdr:nvCxnSpPr>
        <xdr:cNvPr id="480" name="直線コネクタ 479">
          <a:extLst>
            <a:ext uri="{FF2B5EF4-FFF2-40B4-BE49-F238E27FC236}">
              <a16:creationId xmlns:a16="http://schemas.microsoft.com/office/drawing/2014/main" id="{00000000-0008-0000-0600-0000E0010000}"/>
            </a:ext>
          </a:extLst>
        </xdr:cNvPr>
        <xdr:cNvCxnSpPr/>
      </xdr:nvCxnSpPr>
      <xdr:spPr>
        <a:xfrm>
          <a:off x="6972300" y="16446272"/>
          <a:ext cx="889000" cy="290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18835</xdr:rowOff>
    </xdr:from>
    <xdr:to>
      <xdr:col>41</xdr:col>
      <xdr:colOff>101600</xdr:colOff>
      <xdr:row>96</xdr:row>
      <xdr:rowOff>120435</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7810500" y="16478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136962</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594111" y="16253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153708</xdr:rowOff>
    </xdr:from>
    <xdr:to>
      <xdr:col>36</xdr:col>
      <xdr:colOff>165100</xdr:colOff>
      <xdr:row>96</xdr:row>
      <xdr:rowOff>83858</xdr:rowOff>
    </xdr:to>
    <xdr:sp macro="" textlink="">
      <xdr:nvSpPr>
        <xdr:cNvPr id="483" name="フローチャート: 判断 482">
          <a:extLst>
            <a:ext uri="{FF2B5EF4-FFF2-40B4-BE49-F238E27FC236}">
              <a16:creationId xmlns:a16="http://schemas.microsoft.com/office/drawing/2014/main" id="{00000000-0008-0000-0600-0000E3010000}"/>
            </a:ext>
          </a:extLst>
        </xdr:cNvPr>
        <xdr:cNvSpPr/>
      </xdr:nvSpPr>
      <xdr:spPr>
        <a:xfrm>
          <a:off x="6921500" y="16441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74985</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05111" y="16534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5690</xdr:rowOff>
    </xdr:from>
    <xdr:to>
      <xdr:col>55</xdr:col>
      <xdr:colOff>50800</xdr:colOff>
      <xdr:row>96</xdr:row>
      <xdr:rowOff>107290</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10426700" y="16464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155567</xdr:rowOff>
    </xdr:from>
    <xdr:ext cx="534377" cy="259045"/>
    <xdr:sp macro="" textlink="">
      <xdr:nvSpPr>
        <xdr:cNvPr id="491" name="普通建設事業費 （ うち更新整備　）該当値テキスト">
          <a:extLst>
            <a:ext uri="{FF2B5EF4-FFF2-40B4-BE49-F238E27FC236}">
              <a16:creationId xmlns:a16="http://schemas.microsoft.com/office/drawing/2014/main" id="{00000000-0008-0000-0600-0000EB010000}"/>
            </a:ext>
          </a:extLst>
        </xdr:cNvPr>
        <xdr:cNvSpPr txBox="1"/>
      </xdr:nvSpPr>
      <xdr:spPr>
        <a:xfrm>
          <a:off x="10528300" y="16443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1994</xdr:rowOff>
    </xdr:from>
    <xdr:to>
      <xdr:col>50</xdr:col>
      <xdr:colOff>165100</xdr:colOff>
      <xdr:row>96</xdr:row>
      <xdr:rowOff>103594</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9588500" y="16461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94721</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9372111" y="16553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169444</xdr:rowOff>
    </xdr:from>
    <xdr:to>
      <xdr:col>46</xdr:col>
      <xdr:colOff>38100</xdr:colOff>
      <xdr:row>97</xdr:row>
      <xdr:rowOff>99594</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8699500" y="16628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90721</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8483111" y="16721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55181</xdr:rowOff>
    </xdr:from>
    <xdr:to>
      <xdr:col>41</xdr:col>
      <xdr:colOff>101600</xdr:colOff>
      <xdr:row>97</xdr:row>
      <xdr:rowOff>156781</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7810500" y="16685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147908</xdr:rowOff>
    </xdr:from>
    <xdr:ext cx="534377"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7594111" y="16778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107722</xdr:rowOff>
    </xdr:from>
    <xdr:to>
      <xdr:col>36</xdr:col>
      <xdr:colOff>165100</xdr:colOff>
      <xdr:row>96</xdr:row>
      <xdr:rowOff>37872</xdr:rowOff>
    </xdr:to>
    <xdr:sp macro="" textlink="">
      <xdr:nvSpPr>
        <xdr:cNvPr id="498" name="楕円 497">
          <a:extLst>
            <a:ext uri="{FF2B5EF4-FFF2-40B4-BE49-F238E27FC236}">
              <a16:creationId xmlns:a16="http://schemas.microsoft.com/office/drawing/2014/main" id="{00000000-0008-0000-0600-0000F2010000}"/>
            </a:ext>
          </a:extLst>
        </xdr:cNvPr>
        <xdr:cNvSpPr/>
      </xdr:nvSpPr>
      <xdr:spPr>
        <a:xfrm>
          <a:off x="6921500" y="16395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54399</xdr:rowOff>
    </xdr:from>
    <xdr:ext cx="534377"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6705111" y="16170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6" name="正方形/長方形 505">
          <a:extLst>
            <a:ext uri="{FF2B5EF4-FFF2-40B4-BE49-F238E27FC236}">
              <a16:creationId xmlns:a16="http://schemas.microsoft.com/office/drawing/2014/main" id="{00000000-0008-0000-0600-0000F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7" name="正方形/長方形 506">
          <a:extLst>
            <a:ext uri="{FF2B5EF4-FFF2-40B4-BE49-F238E27FC236}">
              <a16:creationId xmlns:a16="http://schemas.microsoft.com/office/drawing/2014/main" id="{00000000-0008-0000-0600-0000F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144434</xdr:rowOff>
    </xdr:from>
    <xdr:ext cx="46717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78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34</xdr:row>
      <xdr:rowOff>160763</xdr:rowOff>
    </xdr:from>
    <xdr:ext cx="46717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78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5641</xdr:rowOff>
    </xdr:from>
    <xdr:ext cx="46717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978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4" name="災害復旧事業費グラフ枠">
          <a:extLst>
            <a:ext uri="{FF2B5EF4-FFF2-40B4-BE49-F238E27FC236}">
              <a16:creationId xmlns:a16="http://schemas.microsoft.com/office/drawing/2014/main" id="{00000000-0008-0000-0600-00000C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5588</xdr:rowOff>
    </xdr:from>
    <xdr:to>
      <xdr:col>85</xdr:col>
      <xdr:colOff>126364</xdr:colOff>
      <xdr:row>39</xdr:row>
      <xdr:rowOff>98878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flipV="1">
          <a:off x="16317595" y="5320538"/>
          <a:ext cx="1269" cy="1464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26" name="災害復旧事業費最小値テキスト">
          <a:extLst>
            <a:ext uri="{FF2B5EF4-FFF2-40B4-BE49-F238E27FC236}">
              <a16:creationId xmlns:a16="http://schemas.microsoft.com/office/drawing/2014/main" id="{00000000-0008-0000-0600-00000E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123715</xdr:rowOff>
    </xdr:from>
    <xdr:ext cx="534377" cy="259045"/>
    <xdr:sp macro="" textlink="">
      <xdr:nvSpPr>
        <xdr:cNvPr id="528" name="災害復旧事業費最大値テキスト">
          <a:extLst>
            <a:ext uri="{FF2B5EF4-FFF2-40B4-BE49-F238E27FC236}">
              <a16:creationId xmlns:a16="http://schemas.microsoft.com/office/drawing/2014/main" id="{00000000-0008-0000-0600-000010020000}"/>
            </a:ext>
          </a:extLst>
        </xdr:cNvPr>
        <xdr:cNvSpPr txBox="1"/>
      </xdr:nvSpPr>
      <xdr:spPr>
        <a:xfrm>
          <a:off x="16370300" y="5095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5588</xdr:rowOff>
    </xdr:from>
    <xdr:to>
      <xdr:col>86</xdr:col>
      <xdr:colOff>25400</xdr:colOff>
      <xdr:row>31</xdr:row>
      <xdr:rowOff>5588</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6230600" y="5320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78849</xdr:rowOff>
    </xdr:from>
    <xdr:to>
      <xdr:col>85</xdr:col>
      <xdr:colOff>127000</xdr:colOff>
      <xdr:row>39</xdr:row>
      <xdr:rowOff>91803</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5481300" y="6765399"/>
          <a:ext cx="838200" cy="12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127888</xdr:rowOff>
    </xdr:from>
    <xdr:ext cx="469744" cy="259045"/>
    <xdr:sp macro="" textlink="">
      <xdr:nvSpPr>
        <xdr:cNvPr id="531" name="災害復旧事業費平均値テキスト">
          <a:extLst>
            <a:ext uri="{FF2B5EF4-FFF2-40B4-BE49-F238E27FC236}">
              <a16:creationId xmlns:a16="http://schemas.microsoft.com/office/drawing/2014/main" id="{00000000-0008-0000-0600-000013020000}"/>
            </a:ext>
          </a:extLst>
        </xdr:cNvPr>
        <xdr:cNvSpPr txBox="1"/>
      </xdr:nvSpPr>
      <xdr:spPr>
        <a:xfrm>
          <a:off x="16370300" y="64715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105011</xdr:rowOff>
    </xdr:from>
    <xdr:to>
      <xdr:col>85</xdr:col>
      <xdr:colOff>177800</xdr:colOff>
      <xdr:row>39</xdr:row>
      <xdr:rowOff>35161</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6268700" y="6620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78849</xdr:rowOff>
    </xdr:from>
    <xdr:to>
      <xdr:col>81</xdr:col>
      <xdr:colOff>50800</xdr:colOff>
      <xdr:row>39</xdr:row>
      <xdr:rowOff>97028</xdr:rowOff>
    </xdr:to>
    <xdr:cxnSp macro="">
      <xdr:nvCxnSpPr>
        <xdr:cNvPr id="533" name="直線コネクタ 532">
          <a:extLst>
            <a:ext uri="{FF2B5EF4-FFF2-40B4-BE49-F238E27FC236}">
              <a16:creationId xmlns:a16="http://schemas.microsoft.com/office/drawing/2014/main" id="{00000000-0008-0000-0600-000015020000}"/>
            </a:ext>
          </a:extLst>
        </xdr:cNvPr>
        <xdr:cNvCxnSpPr/>
      </xdr:nvCxnSpPr>
      <xdr:spPr>
        <a:xfrm flipV="1">
          <a:off x="14592300" y="6765399"/>
          <a:ext cx="889000" cy="18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99133</xdr:rowOff>
    </xdr:from>
    <xdr:to>
      <xdr:col>81</xdr:col>
      <xdr:colOff>101600</xdr:colOff>
      <xdr:row>39</xdr:row>
      <xdr:rowOff>29283</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5430500" y="6614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45810</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246428" y="6389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96810</xdr:rowOff>
    </xdr:from>
    <xdr:to>
      <xdr:col>76</xdr:col>
      <xdr:colOff>114300</xdr:colOff>
      <xdr:row>39</xdr:row>
      <xdr:rowOff>97028</xdr:rowOff>
    </xdr:to>
    <xdr:cxnSp macro="">
      <xdr:nvCxnSpPr>
        <xdr:cNvPr id="536" name="直線コネクタ 535">
          <a:extLst>
            <a:ext uri="{FF2B5EF4-FFF2-40B4-BE49-F238E27FC236}">
              <a16:creationId xmlns:a16="http://schemas.microsoft.com/office/drawing/2014/main" id="{00000000-0008-0000-0600-000018020000}"/>
            </a:ext>
          </a:extLst>
        </xdr:cNvPr>
        <xdr:cNvCxnSpPr/>
      </xdr:nvCxnSpPr>
      <xdr:spPr>
        <a:xfrm>
          <a:off x="13703300" y="6783360"/>
          <a:ext cx="889000" cy="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135491</xdr:rowOff>
    </xdr:from>
    <xdr:to>
      <xdr:col>76</xdr:col>
      <xdr:colOff>165100</xdr:colOff>
      <xdr:row>39</xdr:row>
      <xdr:rowOff>65641</xdr:rowOff>
    </xdr:to>
    <xdr:sp macro="" textlink="">
      <xdr:nvSpPr>
        <xdr:cNvPr id="537" name="フローチャート: 判断 536">
          <a:extLst>
            <a:ext uri="{FF2B5EF4-FFF2-40B4-BE49-F238E27FC236}">
              <a16:creationId xmlns:a16="http://schemas.microsoft.com/office/drawing/2014/main" id="{00000000-0008-0000-0600-000019020000}"/>
            </a:ext>
          </a:extLst>
        </xdr:cNvPr>
        <xdr:cNvSpPr/>
      </xdr:nvSpPr>
      <xdr:spPr>
        <a:xfrm>
          <a:off x="14541500" y="6650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82168</xdr:rowOff>
    </xdr:from>
    <xdr:ext cx="378565"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403017" y="64258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93980</xdr:rowOff>
    </xdr:from>
    <xdr:to>
      <xdr:col>71</xdr:col>
      <xdr:colOff>177800</xdr:colOff>
      <xdr:row>39</xdr:row>
      <xdr:rowOff>96810</xdr:rowOff>
    </xdr:to>
    <xdr:cxnSp macro="">
      <xdr:nvCxnSpPr>
        <xdr:cNvPr id="539" name="直線コネクタ 538">
          <a:extLst>
            <a:ext uri="{FF2B5EF4-FFF2-40B4-BE49-F238E27FC236}">
              <a16:creationId xmlns:a16="http://schemas.microsoft.com/office/drawing/2014/main" id="{00000000-0008-0000-0600-00001B020000}"/>
            </a:ext>
          </a:extLst>
        </xdr:cNvPr>
        <xdr:cNvCxnSpPr/>
      </xdr:nvCxnSpPr>
      <xdr:spPr>
        <a:xfrm>
          <a:off x="12814300" y="6780530"/>
          <a:ext cx="889000" cy="2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73007</xdr:rowOff>
    </xdr:from>
    <xdr:to>
      <xdr:col>72</xdr:col>
      <xdr:colOff>38100</xdr:colOff>
      <xdr:row>39</xdr:row>
      <xdr:rowOff>3157</xdr:rowOff>
    </xdr:to>
    <xdr:sp macro="" textlink="">
      <xdr:nvSpPr>
        <xdr:cNvPr id="540" name="フローチャート: 判断 539">
          <a:extLst>
            <a:ext uri="{FF2B5EF4-FFF2-40B4-BE49-F238E27FC236}">
              <a16:creationId xmlns:a16="http://schemas.microsoft.com/office/drawing/2014/main" id="{00000000-0008-0000-0600-00001C020000}"/>
            </a:ext>
          </a:extLst>
        </xdr:cNvPr>
        <xdr:cNvSpPr/>
      </xdr:nvSpPr>
      <xdr:spPr>
        <a:xfrm>
          <a:off x="13652500" y="6588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19684</xdr:rowOff>
    </xdr:from>
    <xdr:ext cx="469744"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468428" y="6363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64625</xdr:rowOff>
    </xdr:from>
    <xdr:to>
      <xdr:col>67</xdr:col>
      <xdr:colOff>101600</xdr:colOff>
      <xdr:row>37</xdr:row>
      <xdr:rowOff>166225</xdr:rowOff>
    </xdr:to>
    <xdr:sp macro="" textlink="">
      <xdr:nvSpPr>
        <xdr:cNvPr id="542" name="フローチャート: 判断 541">
          <a:extLst>
            <a:ext uri="{FF2B5EF4-FFF2-40B4-BE49-F238E27FC236}">
              <a16:creationId xmlns:a16="http://schemas.microsoft.com/office/drawing/2014/main" id="{00000000-0008-0000-0600-00001E020000}"/>
            </a:ext>
          </a:extLst>
        </xdr:cNvPr>
        <xdr:cNvSpPr/>
      </xdr:nvSpPr>
      <xdr:spPr>
        <a:xfrm>
          <a:off x="12763500" y="640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11302</xdr:rowOff>
    </xdr:from>
    <xdr:ext cx="469744"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2579428" y="6183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41003</xdr:rowOff>
    </xdr:from>
    <xdr:to>
      <xdr:col>85</xdr:col>
      <xdr:colOff>177800</xdr:colOff>
      <xdr:row>39</xdr:row>
      <xdr:rowOff>142603</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6268700" y="6727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127380</xdr:rowOff>
    </xdr:from>
    <xdr:ext cx="313932" cy="259045"/>
    <xdr:sp macro="" textlink="">
      <xdr:nvSpPr>
        <xdr:cNvPr id="550" name="災害復旧事業費該当値テキスト">
          <a:extLst>
            <a:ext uri="{FF2B5EF4-FFF2-40B4-BE49-F238E27FC236}">
              <a16:creationId xmlns:a16="http://schemas.microsoft.com/office/drawing/2014/main" id="{00000000-0008-0000-0600-000026020000}"/>
            </a:ext>
          </a:extLst>
        </xdr:cNvPr>
        <xdr:cNvSpPr txBox="1"/>
      </xdr:nvSpPr>
      <xdr:spPr>
        <a:xfrm>
          <a:off x="16370300" y="66424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28049</xdr:rowOff>
    </xdr:from>
    <xdr:to>
      <xdr:col>81</xdr:col>
      <xdr:colOff>101600</xdr:colOff>
      <xdr:row>39</xdr:row>
      <xdr:rowOff>129649</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5430500" y="6714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120776</xdr:rowOff>
    </xdr:from>
    <xdr:ext cx="378565"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5292017" y="68073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46228</xdr:rowOff>
    </xdr:from>
    <xdr:to>
      <xdr:col>76</xdr:col>
      <xdr:colOff>165100</xdr:colOff>
      <xdr:row>39</xdr:row>
      <xdr:rowOff>147828</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4541500" y="6732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39</xdr:row>
      <xdr:rowOff>138955</xdr:rowOff>
    </xdr:from>
    <xdr:ext cx="313932"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4435333" y="682550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46010</xdr:rowOff>
    </xdr:from>
    <xdr:to>
      <xdr:col>72</xdr:col>
      <xdr:colOff>38100</xdr:colOff>
      <xdr:row>39</xdr:row>
      <xdr:rowOff>147610</xdr:rowOff>
    </xdr:to>
    <xdr:sp macro="" textlink="">
      <xdr:nvSpPr>
        <xdr:cNvPr id="555" name="楕円 554">
          <a:extLst>
            <a:ext uri="{FF2B5EF4-FFF2-40B4-BE49-F238E27FC236}">
              <a16:creationId xmlns:a16="http://schemas.microsoft.com/office/drawing/2014/main" id="{00000000-0008-0000-0600-00002B020000}"/>
            </a:ext>
          </a:extLst>
        </xdr:cNvPr>
        <xdr:cNvSpPr/>
      </xdr:nvSpPr>
      <xdr:spPr>
        <a:xfrm>
          <a:off x="13652500" y="673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39</xdr:row>
      <xdr:rowOff>138737</xdr:rowOff>
    </xdr:from>
    <xdr:ext cx="313932"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3546333" y="68252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43180</xdr:rowOff>
    </xdr:from>
    <xdr:to>
      <xdr:col>67</xdr:col>
      <xdr:colOff>101600</xdr:colOff>
      <xdr:row>39</xdr:row>
      <xdr:rowOff>144780</xdr:rowOff>
    </xdr:to>
    <xdr:sp macro="" textlink="">
      <xdr:nvSpPr>
        <xdr:cNvPr id="557" name="楕円 556">
          <a:extLst>
            <a:ext uri="{FF2B5EF4-FFF2-40B4-BE49-F238E27FC236}">
              <a16:creationId xmlns:a16="http://schemas.microsoft.com/office/drawing/2014/main" id="{00000000-0008-0000-0600-00002D020000}"/>
            </a:ext>
          </a:extLst>
        </xdr:cNvPr>
        <xdr:cNvSpPr/>
      </xdr:nvSpPr>
      <xdr:spPr>
        <a:xfrm>
          <a:off x="12763500" y="6729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39</xdr:row>
      <xdr:rowOff>135907</xdr:rowOff>
    </xdr:from>
    <xdr:ext cx="313932"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657333" y="682245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4" name="正方形/長方形 563">
          <a:extLst>
            <a:ext uri="{FF2B5EF4-FFF2-40B4-BE49-F238E27FC236}">
              <a16:creationId xmlns:a16="http://schemas.microsoft.com/office/drawing/2014/main" id="{00000000-0008-0000-0600-00003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5" name="正方形/長方形 564">
          <a:extLst>
            <a:ext uri="{FF2B5EF4-FFF2-40B4-BE49-F238E27FC236}">
              <a16:creationId xmlns:a16="http://schemas.microsoft.com/office/drawing/2014/main" id="{00000000-0008-0000-0600-00003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6" name="正方形/長方形 565">
          <a:extLst>
            <a:ext uri="{FF2B5EF4-FFF2-40B4-BE49-F238E27FC236}">
              <a16:creationId xmlns:a16="http://schemas.microsoft.com/office/drawing/2014/main" id="{00000000-0008-0000-0600-00003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失業対策事業費グラフ枠">
          <a:extLst>
            <a:ext uri="{FF2B5EF4-FFF2-40B4-BE49-F238E27FC236}">
              <a16:creationId xmlns:a16="http://schemas.microsoft.com/office/drawing/2014/main" id="{00000000-0008-0000-0600-00003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5" name="失業対策事業費最小値テキスト">
          <a:extLst>
            <a:ext uri="{FF2B5EF4-FFF2-40B4-BE49-F238E27FC236}">
              <a16:creationId xmlns:a16="http://schemas.microsoft.com/office/drawing/2014/main" id="{00000000-0008-0000-0600-00003F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7" name="失業対策事業費最大値テキスト">
          <a:extLst>
            <a:ext uri="{FF2B5EF4-FFF2-40B4-BE49-F238E27FC236}">
              <a16:creationId xmlns:a16="http://schemas.microsoft.com/office/drawing/2014/main" id="{00000000-0008-0000-0600-000041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80" name="失業対策事業費平均値テキスト">
          <a:extLst>
            <a:ext uri="{FF2B5EF4-FFF2-40B4-BE49-F238E27FC236}">
              <a16:creationId xmlns:a16="http://schemas.microsoft.com/office/drawing/2014/main" id="{00000000-0008-0000-0600-000044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5" name="直線コネクタ 584">
          <a:extLst>
            <a:ext uri="{FF2B5EF4-FFF2-40B4-BE49-F238E27FC236}">
              <a16:creationId xmlns:a16="http://schemas.microsoft.com/office/drawing/2014/main" id="{00000000-0008-0000-0600-000049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6" name="フローチャート: 判断 585">
          <a:extLst>
            <a:ext uri="{FF2B5EF4-FFF2-40B4-BE49-F238E27FC236}">
              <a16:creationId xmlns:a16="http://schemas.microsoft.com/office/drawing/2014/main" id="{00000000-0008-0000-0600-00004A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8" name="直線コネクタ 587">
          <a:extLst>
            <a:ext uri="{FF2B5EF4-FFF2-40B4-BE49-F238E27FC236}">
              <a16:creationId xmlns:a16="http://schemas.microsoft.com/office/drawing/2014/main" id="{00000000-0008-0000-0600-00004C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9" name="フローチャート: 判断 588">
          <a:extLst>
            <a:ext uri="{FF2B5EF4-FFF2-40B4-BE49-F238E27FC236}">
              <a16:creationId xmlns:a16="http://schemas.microsoft.com/office/drawing/2014/main" id="{00000000-0008-0000-0600-00004D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1" name="フローチャート: 判断 590">
          <a:extLst>
            <a:ext uri="{FF2B5EF4-FFF2-40B4-BE49-F238E27FC236}">
              <a16:creationId xmlns:a16="http://schemas.microsoft.com/office/drawing/2014/main" id="{00000000-0008-0000-0600-00004F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9" name="失業対策事業費該当値テキスト">
          <a:extLst>
            <a:ext uri="{FF2B5EF4-FFF2-40B4-BE49-F238E27FC236}">
              <a16:creationId xmlns:a16="http://schemas.microsoft.com/office/drawing/2014/main" id="{00000000-0008-0000-0600-000057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4" name="楕円 603">
          <a:extLst>
            <a:ext uri="{FF2B5EF4-FFF2-40B4-BE49-F238E27FC236}">
              <a16:creationId xmlns:a16="http://schemas.microsoft.com/office/drawing/2014/main" id="{00000000-0008-0000-0600-00005C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6" name="楕円 605">
          <a:extLst>
            <a:ext uri="{FF2B5EF4-FFF2-40B4-BE49-F238E27FC236}">
              <a16:creationId xmlns:a16="http://schemas.microsoft.com/office/drawing/2014/main" id="{00000000-0008-0000-0600-00005E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600-00006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a:extLst>
            <a:ext uri="{FF2B5EF4-FFF2-40B4-BE49-F238E27FC236}">
              <a16:creationId xmlns:a16="http://schemas.microsoft.com/office/drawing/2014/main" id="{00000000-0008-0000-0600-00006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139700</xdr:rowOff>
    </xdr:from>
    <xdr:to>
      <xdr:col>89</xdr:col>
      <xdr:colOff>177800</xdr:colOff>
      <xdr:row>78</xdr:row>
      <xdr:rowOff>139700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77</xdr:row>
      <xdr:rowOff>168927</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公債費グラフ枠">
          <a:extLst>
            <a:ext uri="{FF2B5EF4-FFF2-40B4-BE49-F238E27FC236}">
              <a16:creationId xmlns:a16="http://schemas.microsoft.com/office/drawing/2014/main" id="{00000000-0008-0000-06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41287</xdr:rowOff>
    </xdr:from>
    <xdr:to>
      <xdr:col>85</xdr:col>
      <xdr:colOff>126364</xdr:colOff>
      <xdr:row>79</xdr:row>
      <xdr:rowOff>39230</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6317595" y="12385687"/>
          <a:ext cx="1269" cy="11980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43057</xdr:rowOff>
    </xdr:from>
    <xdr:ext cx="534377" cy="259045"/>
    <xdr:sp macro="" textlink="">
      <xdr:nvSpPr>
        <xdr:cNvPr id="631" name="公債費最小値テキスト">
          <a:extLst>
            <a:ext uri="{FF2B5EF4-FFF2-40B4-BE49-F238E27FC236}">
              <a16:creationId xmlns:a16="http://schemas.microsoft.com/office/drawing/2014/main" id="{00000000-0008-0000-0600-000077020000}"/>
            </a:ext>
          </a:extLst>
        </xdr:cNvPr>
        <xdr:cNvSpPr txBox="1"/>
      </xdr:nvSpPr>
      <xdr:spPr>
        <a:xfrm>
          <a:off x="16370300" y="13587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39230</xdr:rowOff>
    </xdr:from>
    <xdr:to>
      <xdr:col>86</xdr:col>
      <xdr:colOff>25400</xdr:colOff>
      <xdr:row>79</xdr:row>
      <xdr:rowOff>39230</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6230600" y="13583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159414</xdr:rowOff>
    </xdr:from>
    <xdr:ext cx="534377" cy="259045"/>
    <xdr:sp macro="" textlink="">
      <xdr:nvSpPr>
        <xdr:cNvPr id="633" name="公債費最大値テキスト">
          <a:extLst>
            <a:ext uri="{FF2B5EF4-FFF2-40B4-BE49-F238E27FC236}">
              <a16:creationId xmlns:a16="http://schemas.microsoft.com/office/drawing/2014/main" id="{00000000-0008-0000-0600-000079020000}"/>
            </a:ext>
          </a:extLst>
        </xdr:cNvPr>
        <xdr:cNvSpPr txBox="1"/>
      </xdr:nvSpPr>
      <xdr:spPr>
        <a:xfrm>
          <a:off x="16370300" y="12160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72</xdr:row>
      <xdr:rowOff>41287</xdr:rowOff>
    </xdr:from>
    <xdr:to>
      <xdr:col>86</xdr:col>
      <xdr:colOff>25400</xdr:colOff>
      <xdr:row>72</xdr:row>
      <xdr:rowOff>41287</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6230600" y="12385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53495</xdr:rowOff>
    </xdr:from>
    <xdr:to>
      <xdr:col>85</xdr:col>
      <xdr:colOff>127000</xdr:colOff>
      <xdr:row>74</xdr:row>
      <xdr:rowOff>78892</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flipV="1">
          <a:off x="15481300" y="12740795"/>
          <a:ext cx="838200" cy="25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16623</xdr:rowOff>
    </xdr:from>
    <xdr:ext cx="534377" cy="259045"/>
    <xdr:sp macro="" textlink="">
      <xdr:nvSpPr>
        <xdr:cNvPr id="636" name="公債費平均値テキスト">
          <a:extLst>
            <a:ext uri="{FF2B5EF4-FFF2-40B4-BE49-F238E27FC236}">
              <a16:creationId xmlns:a16="http://schemas.microsoft.com/office/drawing/2014/main" id="{00000000-0008-0000-0600-00007C020000}"/>
            </a:ext>
          </a:extLst>
        </xdr:cNvPr>
        <xdr:cNvSpPr txBox="1"/>
      </xdr:nvSpPr>
      <xdr:spPr>
        <a:xfrm>
          <a:off x="16370300" y="130468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38196</xdr:rowOff>
    </xdr:from>
    <xdr:to>
      <xdr:col>85</xdr:col>
      <xdr:colOff>177800</xdr:colOff>
      <xdr:row>76</xdr:row>
      <xdr:rowOff>139796</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6268700" y="13068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78892</xdr:rowOff>
    </xdr:from>
    <xdr:to>
      <xdr:col>81</xdr:col>
      <xdr:colOff>50800</xdr:colOff>
      <xdr:row>74</xdr:row>
      <xdr:rowOff>82779</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flipV="1">
          <a:off x="14592300" y="12766192"/>
          <a:ext cx="889000" cy="3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31659</xdr:rowOff>
    </xdr:from>
    <xdr:to>
      <xdr:col>81</xdr:col>
      <xdr:colOff>101600</xdr:colOff>
      <xdr:row>76</xdr:row>
      <xdr:rowOff>133259</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5430500" y="1306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124386</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14111" y="13154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82779</xdr:rowOff>
    </xdr:from>
    <xdr:to>
      <xdr:col>76</xdr:col>
      <xdr:colOff>114300</xdr:colOff>
      <xdr:row>74</xdr:row>
      <xdr:rowOff>93523</xdr:rowOff>
    </xdr:to>
    <xdr:cxnSp macro="">
      <xdr:nvCxnSpPr>
        <xdr:cNvPr id="641" name="直線コネクタ 640">
          <a:extLst>
            <a:ext uri="{FF2B5EF4-FFF2-40B4-BE49-F238E27FC236}">
              <a16:creationId xmlns:a16="http://schemas.microsoft.com/office/drawing/2014/main" id="{00000000-0008-0000-0600-000081020000}"/>
            </a:ext>
          </a:extLst>
        </xdr:cNvPr>
        <xdr:cNvCxnSpPr/>
      </xdr:nvCxnSpPr>
      <xdr:spPr>
        <a:xfrm flipV="1">
          <a:off x="13703300" y="12770079"/>
          <a:ext cx="889000" cy="10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29350</xdr:rowOff>
    </xdr:from>
    <xdr:to>
      <xdr:col>76</xdr:col>
      <xdr:colOff>165100</xdr:colOff>
      <xdr:row>76</xdr:row>
      <xdr:rowOff>130950</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4541500" y="1305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122077</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325111" y="13152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93523</xdr:rowOff>
    </xdr:from>
    <xdr:to>
      <xdr:col>71</xdr:col>
      <xdr:colOff>177800</xdr:colOff>
      <xdr:row>74</xdr:row>
      <xdr:rowOff>132797</xdr:rowOff>
    </xdr:to>
    <xdr:cxnSp macro="">
      <xdr:nvCxnSpPr>
        <xdr:cNvPr id="644" name="直線コネクタ 643">
          <a:extLst>
            <a:ext uri="{FF2B5EF4-FFF2-40B4-BE49-F238E27FC236}">
              <a16:creationId xmlns:a16="http://schemas.microsoft.com/office/drawing/2014/main" id="{00000000-0008-0000-0600-000084020000}"/>
            </a:ext>
          </a:extLst>
        </xdr:cNvPr>
        <xdr:cNvCxnSpPr/>
      </xdr:nvCxnSpPr>
      <xdr:spPr>
        <a:xfrm flipV="1">
          <a:off x="12814300" y="12780823"/>
          <a:ext cx="889000" cy="39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32801</xdr:rowOff>
    </xdr:from>
    <xdr:to>
      <xdr:col>72</xdr:col>
      <xdr:colOff>38100</xdr:colOff>
      <xdr:row>76</xdr:row>
      <xdr:rowOff>134401</xdr:rowOff>
    </xdr:to>
    <xdr:sp macro="" textlink="">
      <xdr:nvSpPr>
        <xdr:cNvPr id="645" name="フローチャート: 判断 644">
          <a:extLst>
            <a:ext uri="{FF2B5EF4-FFF2-40B4-BE49-F238E27FC236}">
              <a16:creationId xmlns:a16="http://schemas.microsoft.com/office/drawing/2014/main" id="{00000000-0008-0000-0600-000085020000}"/>
            </a:ext>
          </a:extLst>
        </xdr:cNvPr>
        <xdr:cNvSpPr/>
      </xdr:nvSpPr>
      <xdr:spPr>
        <a:xfrm>
          <a:off x="13652500" y="13063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125528</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36111" y="13155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49329</xdr:rowOff>
    </xdr:from>
    <xdr:to>
      <xdr:col>67</xdr:col>
      <xdr:colOff>101600</xdr:colOff>
      <xdr:row>76</xdr:row>
      <xdr:rowOff>150929</xdr:rowOff>
    </xdr:to>
    <xdr:sp macro="" textlink="">
      <xdr:nvSpPr>
        <xdr:cNvPr id="647" name="フローチャート: 判断 646">
          <a:extLst>
            <a:ext uri="{FF2B5EF4-FFF2-40B4-BE49-F238E27FC236}">
              <a16:creationId xmlns:a16="http://schemas.microsoft.com/office/drawing/2014/main" id="{00000000-0008-0000-0600-000087020000}"/>
            </a:ext>
          </a:extLst>
        </xdr:cNvPr>
        <xdr:cNvSpPr/>
      </xdr:nvSpPr>
      <xdr:spPr>
        <a:xfrm>
          <a:off x="12763500" y="13079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142056</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47111" y="13172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2695</xdr:rowOff>
    </xdr:from>
    <xdr:to>
      <xdr:col>85</xdr:col>
      <xdr:colOff>177800</xdr:colOff>
      <xdr:row>74</xdr:row>
      <xdr:rowOff>104295</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6268700" y="12689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25572</xdr:rowOff>
    </xdr:from>
    <xdr:ext cx="534377" cy="259045"/>
    <xdr:sp macro="" textlink="">
      <xdr:nvSpPr>
        <xdr:cNvPr id="655" name="公債費該当値テキスト">
          <a:extLst>
            <a:ext uri="{FF2B5EF4-FFF2-40B4-BE49-F238E27FC236}">
              <a16:creationId xmlns:a16="http://schemas.microsoft.com/office/drawing/2014/main" id="{00000000-0008-0000-0600-00008F020000}"/>
            </a:ext>
          </a:extLst>
        </xdr:cNvPr>
        <xdr:cNvSpPr txBox="1"/>
      </xdr:nvSpPr>
      <xdr:spPr>
        <a:xfrm>
          <a:off x="16370300" y="12541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28092</xdr:rowOff>
    </xdr:from>
    <xdr:to>
      <xdr:col>81</xdr:col>
      <xdr:colOff>101600</xdr:colOff>
      <xdr:row>74</xdr:row>
      <xdr:rowOff>129692</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5430500" y="1271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146219</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5214111" y="12490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31979</xdr:rowOff>
    </xdr:from>
    <xdr:to>
      <xdr:col>76</xdr:col>
      <xdr:colOff>165100</xdr:colOff>
      <xdr:row>74</xdr:row>
      <xdr:rowOff>133579</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4541500" y="12719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150106</xdr:rowOff>
    </xdr:from>
    <xdr:ext cx="534377"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4325111" y="12494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42723</xdr:rowOff>
    </xdr:from>
    <xdr:to>
      <xdr:col>72</xdr:col>
      <xdr:colOff>38100</xdr:colOff>
      <xdr:row>74</xdr:row>
      <xdr:rowOff>144323</xdr:rowOff>
    </xdr:to>
    <xdr:sp macro="" textlink="">
      <xdr:nvSpPr>
        <xdr:cNvPr id="660" name="楕円 659">
          <a:extLst>
            <a:ext uri="{FF2B5EF4-FFF2-40B4-BE49-F238E27FC236}">
              <a16:creationId xmlns:a16="http://schemas.microsoft.com/office/drawing/2014/main" id="{00000000-0008-0000-0600-000094020000}"/>
            </a:ext>
          </a:extLst>
        </xdr:cNvPr>
        <xdr:cNvSpPr/>
      </xdr:nvSpPr>
      <xdr:spPr>
        <a:xfrm>
          <a:off x="13652500" y="12730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72</xdr:row>
      <xdr:rowOff>160850</xdr:rowOff>
    </xdr:from>
    <xdr:ext cx="534377"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3436111" y="12505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81997</xdr:rowOff>
    </xdr:from>
    <xdr:to>
      <xdr:col>67</xdr:col>
      <xdr:colOff>101600</xdr:colOff>
      <xdr:row>75</xdr:row>
      <xdr:rowOff>12147</xdr:rowOff>
    </xdr:to>
    <xdr:sp macro="" textlink="">
      <xdr:nvSpPr>
        <xdr:cNvPr id="662" name="楕円 661">
          <a:extLst>
            <a:ext uri="{FF2B5EF4-FFF2-40B4-BE49-F238E27FC236}">
              <a16:creationId xmlns:a16="http://schemas.microsoft.com/office/drawing/2014/main" id="{00000000-0008-0000-0600-000096020000}"/>
            </a:ext>
          </a:extLst>
        </xdr:cNvPr>
        <xdr:cNvSpPr/>
      </xdr:nvSpPr>
      <xdr:spPr>
        <a:xfrm>
          <a:off x="12763500" y="12769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28674</xdr:rowOff>
    </xdr:from>
    <xdr:ext cx="534377"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547111" y="12544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積立金グラフ枠">
          <a:extLst>
            <a:ext uri="{FF2B5EF4-FFF2-40B4-BE49-F238E27FC236}">
              <a16:creationId xmlns:a16="http://schemas.microsoft.com/office/drawing/2014/main" id="{00000000-0008-0000-0600-0000A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136519</xdr:rowOff>
    </xdr:from>
    <xdr:to>
      <xdr:col>85</xdr:col>
      <xdr:colOff>126364</xdr:colOff>
      <xdr:row>99</xdr:row>
      <xdr:rowOff>17380</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flipV="1">
          <a:off x="16317595" y="15738469"/>
          <a:ext cx="1269" cy="12524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21207</xdr:rowOff>
    </xdr:from>
    <xdr:ext cx="469744" cy="259045"/>
    <xdr:sp macro="" textlink="">
      <xdr:nvSpPr>
        <xdr:cNvPr id="688" name="積立金最小値テキスト">
          <a:extLst>
            <a:ext uri="{FF2B5EF4-FFF2-40B4-BE49-F238E27FC236}">
              <a16:creationId xmlns:a16="http://schemas.microsoft.com/office/drawing/2014/main" id="{00000000-0008-0000-0600-0000B0020000}"/>
            </a:ext>
          </a:extLst>
        </xdr:cNvPr>
        <xdr:cNvSpPr txBox="1"/>
      </xdr:nvSpPr>
      <xdr:spPr>
        <a:xfrm>
          <a:off x="16370300" y="16994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17380</xdr:rowOff>
    </xdr:from>
    <xdr:to>
      <xdr:col>86</xdr:col>
      <xdr:colOff>25400</xdr:colOff>
      <xdr:row>99</xdr:row>
      <xdr:rowOff>17380</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6230600" y="16990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83196</xdr:rowOff>
    </xdr:from>
    <xdr:ext cx="534377" cy="259045"/>
    <xdr:sp macro="" textlink="">
      <xdr:nvSpPr>
        <xdr:cNvPr id="690" name="積立金最大値テキスト">
          <a:extLst>
            <a:ext uri="{FF2B5EF4-FFF2-40B4-BE49-F238E27FC236}">
              <a16:creationId xmlns:a16="http://schemas.microsoft.com/office/drawing/2014/main" id="{00000000-0008-0000-0600-0000B2020000}"/>
            </a:ext>
          </a:extLst>
        </xdr:cNvPr>
        <xdr:cNvSpPr txBox="1"/>
      </xdr:nvSpPr>
      <xdr:spPr>
        <a:xfrm>
          <a:off x="16370300" y="15513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136519</xdr:rowOff>
    </xdr:from>
    <xdr:to>
      <xdr:col>86</xdr:col>
      <xdr:colOff>25400</xdr:colOff>
      <xdr:row>91</xdr:row>
      <xdr:rowOff>136519</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6230600" y="15738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129012</xdr:rowOff>
    </xdr:from>
    <xdr:to>
      <xdr:col>85</xdr:col>
      <xdr:colOff>127000</xdr:colOff>
      <xdr:row>98</xdr:row>
      <xdr:rowOff>156197</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5481300" y="16931112"/>
          <a:ext cx="838200" cy="27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121893</xdr:rowOff>
    </xdr:from>
    <xdr:ext cx="534377" cy="259045"/>
    <xdr:sp macro="" textlink="">
      <xdr:nvSpPr>
        <xdr:cNvPr id="693" name="積立金平均値テキスト">
          <a:extLst>
            <a:ext uri="{FF2B5EF4-FFF2-40B4-BE49-F238E27FC236}">
              <a16:creationId xmlns:a16="http://schemas.microsoft.com/office/drawing/2014/main" id="{00000000-0008-0000-0600-0000B5020000}"/>
            </a:ext>
          </a:extLst>
        </xdr:cNvPr>
        <xdr:cNvSpPr txBox="1"/>
      </xdr:nvSpPr>
      <xdr:spPr>
        <a:xfrm>
          <a:off x="16370300" y="165810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99016</xdr:rowOff>
    </xdr:from>
    <xdr:to>
      <xdr:col>85</xdr:col>
      <xdr:colOff>177800</xdr:colOff>
      <xdr:row>98</xdr:row>
      <xdr:rowOff>29166</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6268700" y="16729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156197</xdr:rowOff>
    </xdr:from>
    <xdr:to>
      <xdr:col>81</xdr:col>
      <xdr:colOff>50800</xdr:colOff>
      <xdr:row>99</xdr:row>
      <xdr:rowOff>17514</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flipV="1">
          <a:off x="14592300" y="16958297"/>
          <a:ext cx="889000" cy="32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118960</xdr:rowOff>
    </xdr:from>
    <xdr:to>
      <xdr:col>81</xdr:col>
      <xdr:colOff>101600</xdr:colOff>
      <xdr:row>98</xdr:row>
      <xdr:rowOff>49110</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5430500" y="16749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65637</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14111" y="16524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88588</xdr:rowOff>
    </xdr:from>
    <xdr:to>
      <xdr:col>76</xdr:col>
      <xdr:colOff>114300</xdr:colOff>
      <xdr:row>99</xdr:row>
      <xdr:rowOff>17514</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a:off x="13703300" y="16890688"/>
          <a:ext cx="889000" cy="100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98310</xdr:rowOff>
    </xdr:from>
    <xdr:to>
      <xdr:col>76</xdr:col>
      <xdr:colOff>165100</xdr:colOff>
      <xdr:row>98</xdr:row>
      <xdr:rowOff>28460</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4541500" y="16728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44987</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4325111" y="16504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88588</xdr:rowOff>
    </xdr:from>
    <xdr:to>
      <xdr:col>71</xdr:col>
      <xdr:colOff>177800</xdr:colOff>
      <xdr:row>98</xdr:row>
      <xdr:rowOff>166903</xdr:rowOff>
    </xdr:to>
    <xdr:cxnSp macro="">
      <xdr:nvCxnSpPr>
        <xdr:cNvPr id="701" name="直線コネクタ 700">
          <a:extLst>
            <a:ext uri="{FF2B5EF4-FFF2-40B4-BE49-F238E27FC236}">
              <a16:creationId xmlns:a16="http://schemas.microsoft.com/office/drawing/2014/main" id="{00000000-0008-0000-0600-0000BD020000}"/>
            </a:ext>
          </a:extLst>
        </xdr:cNvPr>
        <xdr:cNvCxnSpPr/>
      </xdr:nvCxnSpPr>
      <xdr:spPr>
        <a:xfrm flipV="1">
          <a:off x="12814300" y="16890688"/>
          <a:ext cx="889000" cy="78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94520</xdr:rowOff>
    </xdr:from>
    <xdr:to>
      <xdr:col>72</xdr:col>
      <xdr:colOff>38100</xdr:colOff>
      <xdr:row>98</xdr:row>
      <xdr:rowOff>24670</xdr:rowOff>
    </xdr:to>
    <xdr:sp macro="" textlink="">
      <xdr:nvSpPr>
        <xdr:cNvPr id="702" name="フローチャート: 判断 701">
          <a:extLst>
            <a:ext uri="{FF2B5EF4-FFF2-40B4-BE49-F238E27FC236}">
              <a16:creationId xmlns:a16="http://schemas.microsoft.com/office/drawing/2014/main" id="{00000000-0008-0000-0600-0000BE020000}"/>
            </a:ext>
          </a:extLst>
        </xdr:cNvPr>
        <xdr:cNvSpPr/>
      </xdr:nvSpPr>
      <xdr:spPr>
        <a:xfrm>
          <a:off x="13652500" y="16725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41197</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436111" y="16500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20453</xdr:rowOff>
    </xdr:from>
    <xdr:to>
      <xdr:col>67</xdr:col>
      <xdr:colOff>101600</xdr:colOff>
      <xdr:row>98</xdr:row>
      <xdr:rowOff>122053</xdr:rowOff>
    </xdr:to>
    <xdr:sp macro="" textlink="">
      <xdr:nvSpPr>
        <xdr:cNvPr id="704" name="フローチャート: 判断 703">
          <a:extLst>
            <a:ext uri="{FF2B5EF4-FFF2-40B4-BE49-F238E27FC236}">
              <a16:creationId xmlns:a16="http://schemas.microsoft.com/office/drawing/2014/main" id="{00000000-0008-0000-0600-0000C0020000}"/>
            </a:ext>
          </a:extLst>
        </xdr:cNvPr>
        <xdr:cNvSpPr/>
      </xdr:nvSpPr>
      <xdr:spPr>
        <a:xfrm>
          <a:off x="12763500" y="16822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96</xdr:row>
      <xdr:rowOff>138580</xdr:rowOff>
    </xdr:from>
    <xdr:ext cx="469744"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579428" y="16597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78212</xdr:rowOff>
    </xdr:from>
    <xdr:to>
      <xdr:col>85</xdr:col>
      <xdr:colOff>177800</xdr:colOff>
      <xdr:row>99</xdr:row>
      <xdr:rowOff>8362</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6268700" y="16880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164589</xdr:rowOff>
    </xdr:from>
    <xdr:ext cx="469744" cy="259045"/>
    <xdr:sp macro="" textlink="">
      <xdr:nvSpPr>
        <xdr:cNvPr id="712" name="積立金該当値テキスト">
          <a:extLst>
            <a:ext uri="{FF2B5EF4-FFF2-40B4-BE49-F238E27FC236}">
              <a16:creationId xmlns:a16="http://schemas.microsoft.com/office/drawing/2014/main" id="{00000000-0008-0000-0600-0000C8020000}"/>
            </a:ext>
          </a:extLst>
        </xdr:cNvPr>
        <xdr:cNvSpPr txBox="1"/>
      </xdr:nvSpPr>
      <xdr:spPr>
        <a:xfrm>
          <a:off x="16370300" y="16795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105397</xdr:rowOff>
    </xdr:from>
    <xdr:to>
      <xdr:col>81</xdr:col>
      <xdr:colOff>101600</xdr:colOff>
      <xdr:row>99</xdr:row>
      <xdr:rowOff>35547</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5430500" y="16907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26674</xdr:rowOff>
    </xdr:from>
    <xdr:ext cx="469744"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5246428" y="17000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138164</xdr:rowOff>
    </xdr:from>
    <xdr:to>
      <xdr:col>76</xdr:col>
      <xdr:colOff>165100</xdr:colOff>
      <xdr:row>99</xdr:row>
      <xdr:rowOff>68314</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4541500" y="16940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59441</xdr:rowOff>
    </xdr:from>
    <xdr:ext cx="469744"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4357428" y="17032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37788</xdr:rowOff>
    </xdr:from>
    <xdr:to>
      <xdr:col>72</xdr:col>
      <xdr:colOff>38100</xdr:colOff>
      <xdr:row>98</xdr:row>
      <xdr:rowOff>139388</xdr:rowOff>
    </xdr:to>
    <xdr:sp macro="" textlink="">
      <xdr:nvSpPr>
        <xdr:cNvPr id="717" name="楕円 716">
          <a:extLst>
            <a:ext uri="{FF2B5EF4-FFF2-40B4-BE49-F238E27FC236}">
              <a16:creationId xmlns:a16="http://schemas.microsoft.com/office/drawing/2014/main" id="{00000000-0008-0000-0600-0000CD020000}"/>
            </a:ext>
          </a:extLst>
        </xdr:cNvPr>
        <xdr:cNvSpPr/>
      </xdr:nvSpPr>
      <xdr:spPr>
        <a:xfrm>
          <a:off x="13652500" y="16839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130515</xdr:rowOff>
    </xdr:from>
    <xdr:ext cx="469744"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3468428" y="16932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116103</xdr:rowOff>
    </xdr:from>
    <xdr:to>
      <xdr:col>67</xdr:col>
      <xdr:colOff>101600</xdr:colOff>
      <xdr:row>99</xdr:row>
      <xdr:rowOff>46253</xdr:rowOff>
    </xdr:to>
    <xdr:sp macro="" textlink="">
      <xdr:nvSpPr>
        <xdr:cNvPr id="719" name="楕円 718">
          <a:extLst>
            <a:ext uri="{FF2B5EF4-FFF2-40B4-BE49-F238E27FC236}">
              <a16:creationId xmlns:a16="http://schemas.microsoft.com/office/drawing/2014/main" id="{00000000-0008-0000-0600-0000CF020000}"/>
            </a:ext>
          </a:extLst>
        </xdr:cNvPr>
        <xdr:cNvSpPr/>
      </xdr:nvSpPr>
      <xdr:spPr>
        <a:xfrm>
          <a:off x="12763500" y="16918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37380</xdr:rowOff>
    </xdr:from>
    <xdr:ext cx="469744"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2579428" y="17010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a:extLst>
            <a:ext uri="{FF2B5EF4-FFF2-40B4-BE49-F238E27FC236}">
              <a16:creationId xmlns:a16="http://schemas.microsoft.com/office/drawing/2014/main" id="{00000000-0008-0000-0600-0000D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a:extLst>
            <a:ext uri="{FF2B5EF4-FFF2-40B4-BE49-F238E27FC236}">
              <a16:creationId xmlns:a16="http://schemas.microsoft.com/office/drawing/2014/main" id="{00000000-0008-0000-0600-0000D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投資及び出資金グラフ枠">
          <a:extLst>
            <a:ext uri="{FF2B5EF4-FFF2-40B4-BE49-F238E27FC236}">
              <a16:creationId xmlns:a16="http://schemas.microsoft.com/office/drawing/2014/main" id="{00000000-0008-0000-0600-0000E5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22885</xdr:rowOff>
    </xdr:from>
    <xdr:to>
      <xdr:col>116</xdr:col>
      <xdr:colOff>62864</xdr:colOff>
      <xdr:row>38</xdr:row>
      <xdr:rowOff>139700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22159595" y="5166385"/>
          <a:ext cx="1269" cy="1488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3" name="投資及び出資金最小値テキスト">
          <a:extLst>
            <a:ext uri="{FF2B5EF4-FFF2-40B4-BE49-F238E27FC236}">
              <a16:creationId xmlns:a16="http://schemas.microsoft.com/office/drawing/2014/main" id="{00000000-0008-0000-0600-0000E7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141012</xdr:rowOff>
    </xdr:from>
    <xdr:ext cx="469744" cy="259045"/>
    <xdr:sp macro="" textlink="">
      <xdr:nvSpPr>
        <xdr:cNvPr id="745" name="投資及び出資金最大値テキスト">
          <a:extLst>
            <a:ext uri="{FF2B5EF4-FFF2-40B4-BE49-F238E27FC236}">
              <a16:creationId xmlns:a16="http://schemas.microsoft.com/office/drawing/2014/main" id="{00000000-0008-0000-0600-0000E9020000}"/>
            </a:ext>
          </a:extLst>
        </xdr:cNvPr>
        <xdr:cNvSpPr txBox="1"/>
      </xdr:nvSpPr>
      <xdr:spPr>
        <a:xfrm>
          <a:off x="22212300" y="4941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22885</xdr:rowOff>
    </xdr:from>
    <xdr:to>
      <xdr:col>116</xdr:col>
      <xdr:colOff>152400</xdr:colOff>
      <xdr:row>30</xdr:row>
      <xdr:rowOff>22885</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2072600" y="5166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51884</xdr:rowOff>
    </xdr:from>
    <xdr:ext cx="469744" cy="259045"/>
    <xdr:sp macro="" textlink="">
      <xdr:nvSpPr>
        <xdr:cNvPr id="748" name="投資及び出資金平均値テキスト">
          <a:extLst>
            <a:ext uri="{FF2B5EF4-FFF2-40B4-BE49-F238E27FC236}">
              <a16:creationId xmlns:a16="http://schemas.microsoft.com/office/drawing/2014/main" id="{00000000-0008-0000-0600-0000EC020000}"/>
            </a:ext>
          </a:extLst>
        </xdr:cNvPr>
        <xdr:cNvSpPr txBox="1"/>
      </xdr:nvSpPr>
      <xdr:spPr>
        <a:xfrm>
          <a:off x="22212300" y="60526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29007</xdr:rowOff>
    </xdr:from>
    <xdr:to>
      <xdr:col>116</xdr:col>
      <xdr:colOff>114300</xdr:colOff>
      <xdr:row>36</xdr:row>
      <xdr:rowOff>130607</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2110700" y="6201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5004</xdr:rowOff>
    </xdr:from>
    <xdr:to>
      <xdr:col>112</xdr:col>
      <xdr:colOff>38100</xdr:colOff>
      <xdr:row>36</xdr:row>
      <xdr:rowOff>106604</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21272500" y="6177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34</xdr:row>
      <xdr:rowOff>123131</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088428" y="5952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3" name="直線コネクタ 752">
          <a:extLst>
            <a:ext uri="{FF2B5EF4-FFF2-40B4-BE49-F238E27FC236}">
              <a16:creationId xmlns:a16="http://schemas.microsoft.com/office/drawing/2014/main" id="{00000000-0008-0000-0600-0000F1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160909</xdr:rowOff>
    </xdr:from>
    <xdr:to>
      <xdr:col>107</xdr:col>
      <xdr:colOff>101600</xdr:colOff>
      <xdr:row>36</xdr:row>
      <xdr:rowOff>91059</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20383500" y="6161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34</xdr:row>
      <xdr:rowOff>107586</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199428" y="5936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6" name="直線コネクタ 755">
          <a:extLst>
            <a:ext uri="{FF2B5EF4-FFF2-40B4-BE49-F238E27FC236}">
              <a16:creationId xmlns:a16="http://schemas.microsoft.com/office/drawing/2014/main" id="{00000000-0008-0000-0600-0000F4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35</xdr:row>
      <xdr:rowOff>163881</xdr:rowOff>
    </xdr:from>
    <xdr:to>
      <xdr:col>102</xdr:col>
      <xdr:colOff>165100</xdr:colOff>
      <xdr:row>36</xdr:row>
      <xdr:rowOff>94031</xdr:rowOff>
    </xdr:to>
    <xdr:sp macro="" textlink="">
      <xdr:nvSpPr>
        <xdr:cNvPr id="757" name="フローチャート: 判断 756">
          <a:extLst>
            <a:ext uri="{FF2B5EF4-FFF2-40B4-BE49-F238E27FC236}">
              <a16:creationId xmlns:a16="http://schemas.microsoft.com/office/drawing/2014/main" id="{00000000-0008-0000-0600-0000F5020000}"/>
            </a:ext>
          </a:extLst>
        </xdr:cNvPr>
        <xdr:cNvSpPr/>
      </xdr:nvSpPr>
      <xdr:spPr>
        <a:xfrm>
          <a:off x="19494500" y="6164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34</xdr:row>
      <xdr:rowOff>110558</xdr:rowOff>
    </xdr:from>
    <xdr:ext cx="469744"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10428" y="5939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164567</xdr:rowOff>
    </xdr:from>
    <xdr:to>
      <xdr:col>98</xdr:col>
      <xdr:colOff>38100</xdr:colOff>
      <xdr:row>36</xdr:row>
      <xdr:rowOff>94717</xdr:rowOff>
    </xdr:to>
    <xdr:sp macro="" textlink="">
      <xdr:nvSpPr>
        <xdr:cNvPr id="759" name="フローチャート: 判断 758">
          <a:extLst>
            <a:ext uri="{FF2B5EF4-FFF2-40B4-BE49-F238E27FC236}">
              <a16:creationId xmlns:a16="http://schemas.microsoft.com/office/drawing/2014/main" id="{00000000-0008-0000-0600-0000F7020000}"/>
            </a:ext>
          </a:extLst>
        </xdr:cNvPr>
        <xdr:cNvSpPr/>
      </xdr:nvSpPr>
      <xdr:spPr>
        <a:xfrm>
          <a:off x="18605500" y="6165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111244</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21428" y="5940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67" name="投資及び出資金該当値テキスト">
          <a:extLst>
            <a:ext uri="{FF2B5EF4-FFF2-40B4-BE49-F238E27FC236}">
              <a16:creationId xmlns:a16="http://schemas.microsoft.com/office/drawing/2014/main" id="{00000000-0008-0000-0600-0000FF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4" name="楕円 773">
          <a:extLst>
            <a:ext uri="{FF2B5EF4-FFF2-40B4-BE49-F238E27FC236}">
              <a16:creationId xmlns:a16="http://schemas.microsoft.com/office/drawing/2014/main" id="{00000000-0008-0000-0600-000006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8" name="貸付金グラフ枠">
          <a:extLst>
            <a:ext uri="{FF2B5EF4-FFF2-40B4-BE49-F238E27FC236}">
              <a16:creationId xmlns:a16="http://schemas.microsoft.com/office/drawing/2014/main" id="{00000000-0008-0000-0600-00001E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155092</xdr:rowOff>
    </xdr:from>
    <xdr:to>
      <xdr:col>116</xdr:col>
      <xdr:colOff>62864</xdr:colOff>
      <xdr:row>59</xdr:row>
      <xdr:rowOff>44241</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flipV="1">
          <a:off x="22159595" y="8899042"/>
          <a:ext cx="1269" cy="12607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48068</xdr:rowOff>
    </xdr:from>
    <xdr:ext cx="313932" cy="259045"/>
    <xdr:sp macro="" textlink="">
      <xdr:nvSpPr>
        <xdr:cNvPr id="800" name="貸付金最小値テキスト">
          <a:extLst>
            <a:ext uri="{FF2B5EF4-FFF2-40B4-BE49-F238E27FC236}">
              <a16:creationId xmlns:a16="http://schemas.microsoft.com/office/drawing/2014/main" id="{00000000-0008-0000-0600-000020030000}"/>
            </a:ext>
          </a:extLst>
        </xdr:cNvPr>
        <xdr:cNvSpPr txBox="1"/>
      </xdr:nvSpPr>
      <xdr:spPr>
        <a:xfrm>
          <a:off x="22212300" y="1016361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44241</xdr:rowOff>
    </xdr:from>
    <xdr:to>
      <xdr:col>116</xdr:col>
      <xdr:colOff>152400</xdr:colOff>
      <xdr:row>59</xdr:row>
      <xdr:rowOff>44241</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2072600" y="10159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101769</xdr:rowOff>
    </xdr:from>
    <xdr:ext cx="534377" cy="259045"/>
    <xdr:sp macro="" textlink="">
      <xdr:nvSpPr>
        <xdr:cNvPr id="802" name="貸付金最大値テキスト">
          <a:extLst>
            <a:ext uri="{FF2B5EF4-FFF2-40B4-BE49-F238E27FC236}">
              <a16:creationId xmlns:a16="http://schemas.microsoft.com/office/drawing/2014/main" id="{00000000-0008-0000-0600-000022030000}"/>
            </a:ext>
          </a:extLst>
        </xdr:cNvPr>
        <xdr:cNvSpPr txBox="1"/>
      </xdr:nvSpPr>
      <xdr:spPr>
        <a:xfrm>
          <a:off x="22212300" y="8674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155092</xdr:rowOff>
    </xdr:from>
    <xdr:to>
      <xdr:col>116</xdr:col>
      <xdr:colOff>152400</xdr:colOff>
      <xdr:row>51</xdr:row>
      <xdr:rowOff>155092</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22072600" y="8899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17780</xdr:rowOff>
    </xdr:from>
    <xdr:to>
      <xdr:col>116</xdr:col>
      <xdr:colOff>63500</xdr:colOff>
      <xdr:row>59</xdr:row>
      <xdr:rowOff>23438</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21323300" y="10133330"/>
          <a:ext cx="838200" cy="5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56380</xdr:rowOff>
    </xdr:from>
    <xdr:ext cx="469744" cy="259045"/>
    <xdr:sp macro="" textlink="">
      <xdr:nvSpPr>
        <xdr:cNvPr id="805" name="貸付金平均値テキスト">
          <a:extLst>
            <a:ext uri="{FF2B5EF4-FFF2-40B4-BE49-F238E27FC236}">
              <a16:creationId xmlns:a16="http://schemas.microsoft.com/office/drawing/2014/main" id="{00000000-0008-0000-0600-000025030000}"/>
            </a:ext>
          </a:extLst>
        </xdr:cNvPr>
        <xdr:cNvSpPr txBox="1"/>
      </xdr:nvSpPr>
      <xdr:spPr>
        <a:xfrm>
          <a:off x="22212300" y="98290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33503</xdr:rowOff>
    </xdr:from>
    <xdr:to>
      <xdr:col>116</xdr:col>
      <xdr:colOff>114300</xdr:colOff>
      <xdr:row>58</xdr:row>
      <xdr:rowOff>135103</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2110700" y="9977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23438</xdr:rowOff>
    </xdr:from>
    <xdr:to>
      <xdr:col>111</xdr:col>
      <xdr:colOff>177800</xdr:colOff>
      <xdr:row>59</xdr:row>
      <xdr:rowOff>28639</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flipV="1">
          <a:off x="20434300" y="10138988"/>
          <a:ext cx="889000" cy="5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22320</xdr:rowOff>
    </xdr:from>
    <xdr:to>
      <xdr:col>112</xdr:col>
      <xdr:colOff>38100</xdr:colOff>
      <xdr:row>58</xdr:row>
      <xdr:rowOff>123920</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1272500" y="99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140447</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088428" y="9741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20351</xdr:rowOff>
    </xdr:from>
    <xdr:to>
      <xdr:col>107</xdr:col>
      <xdr:colOff>50800</xdr:colOff>
      <xdr:row>59</xdr:row>
      <xdr:rowOff>28639</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19545300" y="10135901"/>
          <a:ext cx="889000" cy="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21768</xdr:rowOff>
    </xdr:from>
    <xdr:to>
      <xdr:col>107</xdr:col>
      <xdr:colOff>101600</xdr:colOff>
      <xdr:row>58</xdr:row>
      <xdr:rowOff>123368</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20383500" y="9965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139895</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199428" y="9741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166980</xdr:rowOff>
    </xdr:from>
    <xdr:to>
      <xdr:col>102</xdr:col>
      <xdr:colOff>114300</xdr:colOff>
      <xdr:row>59</xdr:row>
      <xdr:rowOff>20351</xdr:rowOff>
    </xdr:to>
    <xdr:cxnSp macro="">
      <xdr:nvCxnSpPr>
        <xdr:cNvPr id="813" name="直線コネクタ 812">
          <a:extLst>
            <a:ext uri="{FF2B5EF4-FFF2-40B4-BE49-F238E27FC236}">
              <a16:creationId xmlns:a16="http://schemas.microsoft.com/office/drawing/2014/main" id="{00000000-0008-0000-0600-00002D030000}"/>
            </a:ext>
          </a:extLst>
        </xdr:cNvPr>
        <xdr:cNvCxnSpPr/>
      </xdr:nvCxnSpPr>
      <xdr:spPr>
        <a:xfrm>
          <a:off x="18656300" y="10111080"/>
          <a:ext cx="889000" cy="24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9481</xdr:rowOff>
    </xdr:from>
    <xdr:to>
      <xdr:col>102</xdr:col>
      <xdr:colOff>165100</xdr:colOff>
      <xdr:row>58</xdr:row>
      <xdr:rowOff>111081</xdr:rowOff>
    </xdr:to>
    <xdr:sp macro="" textlink="">
      <xdr:nvSpPr>
        <xdr:cNvPr id="814" name="フローチャート: 判断 813">
          <a:extLst>
            <a:ext uri="{FF2B5EF4-FFF2-40B4-BE49-F238E27FC236}">
              <a16:creationId xmlns:a16="http://schemas.microsoft.com/office/drawing/2014/main" id="{00000000-0008-0000-0600-00002E030000}"/>
            </a:ext>
          </a:extLst>
        </xdr:cNvPr>
        <xdr:cNvSpPr/>
      </xdr:nvSpPr>
      <xdr:spPr>
        <a:xfrm>
          <a:off x="19494500" y="9953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127608</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310428" y="9728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160547</xdr:rowOff>
    </xdr:from>
    <xdr:to>
      <xdr:col>98</xdr:col>
      <xdr:colOff>38100</xdr:colOff>
      <xdr:row>58</xdr:row>
      <xdr:rowOff>90697</xdr:rowOff>
    </xdr:to>
    <xdr:sp macro="" textlink="">
      <xdr:nvSpPr>
        <xdr:cNvPr id="816" name="フローチャート: 判断 815">
          <a:extLst>
            <a:ext uri="{FF2B5EF4-FFF2-40B4-BE49-F238E27FC236}">
              <a16:creationId xmlns:a16="http://schemas.microsoft.com/office/drawing/2014/main" id="{00000000-0008-0000-0600-000030030000}"/>
            </a:ext>
          </a:extLst>
        </xdr:cNvPr>
        <xdr:cNvSpPr/>
      </xdr:nvSpPr>
      <xdr:spPr>
        <a:xfrm>
          <a:off x="18605500" y="993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107224</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21428" y="9708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138430</xdr:rowOff>
    </xdr:from>
    <xdr:to>
      <xdr:col>116</xdr:col>
      <xdr:colOff>114300</xdr:colOff>
      <xdr:row>59</xdr:row>
      <xdr:rowOff>68580</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22110700" y="10082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53357</xdr:rowOff>
    </xdr:from>
    <xdr:ext cx="469744" cy="259045"/>
    <xdr:sp macro="" textlink="">
      <xdr:nvSpPr>
        <xdr:cNvPr id="824" name="貸付金該当値テキスト">
          <a:extLst>
            <a:ext uri="{FF2B5EF4-FFF2-40B4-BE49-F238E27FC236}">
              <a16:creationId xmlns:a16="http://schemas.microsoft.com/office/drawing/2014/main" id="{00000000-0008-0000-0600-000038030000}"/>
            </a:ext>
          </a:extLst>
        </xdr:cNvPr>
        <xdr:cNvSpPr txBox="1"/>
      </xdr:nvSpPr>
      <xdr:spPr>
        <a:xfrm>
          <a:off x="22212300" y="9997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144088</xdr:rowOff>
    </xdr:from>
    <xdr:to>
      <xdr:col>112</xdr:col>
      <xdr:colOff>38100</xdr:colOff>
      <xdr:row>59</xdr:row>
      <xdr:rowOff>74238</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21272500" y="10088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65365</xdr:rowOff>
    </xdr:from>
    <xdr:ext cx="469744"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21088428" y="10180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149289</xdr:rowOff>
    </xdr:from>
    <xdr:to>
      <xdr:col>107</xdr:col>
      <xdr:colOff>101600</xdr:colOff>
      <xdr:row>59</xdr:row>
      <xdr:rowOff>79439</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20383500" y="10093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70566</xdr:rowOff>
    </xdr:from>
    <xdr:ext cx="378565"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20245017" y="101861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141001</xdr:rowOff>
    </xdr:from>
    <xdr:to>
      <xdr:col>102</xdr:col>
      <xdr:colOff>165100</xdr:colOff>
      <xdr:row>59</xdr:row>
      <xdr:rowOff>71151</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19494500" y="10085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62278</xdr:rowOff>
    </xdr:from>
    <xdr:ext cx="469744"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9310428" y="10177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116180</xdr:rowOff>
    </xdr:from>
    <xdr:to>
      <xdr:col>98</xdr:col>
      <xdr:colOff>38100</xdr:colOff>
      <xdr:row>59</xdr:row>
      <xdr:rowOff>46330</xdr:rowOff>
    </xdr:to>
    <xdr:sp macro="" textlink="">
      <xdr:nvSpPr>
        <xdr:cNvPr id="831" name="楕円 830">
          <a:extLst>
            <a:ext uri="{FF2B5EF4-FFF2-40B4-BE49-F238E27FC236}">
              <a16:creationId xmlns:a16="http://schemas.microsoft.com/office/drawing/2014/main" id="{00000000-0008-0000-0600-00003F030000}"/>
            </a:ext>
          </a:extLst>
        </xdr:cNvPr>
        <xdr:cNvSpPr/>
      </xdr:nvSpPr>
      <xdr:spPr>
        <a:xfrm>
          <a:off x="18605500" y="1006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37457</xdr:rowOff>
    </xdr:from>
    <xdr:ext cx="469744"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421428" y="10153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6" name="繰出金グラフ枠">
          <a:extLst>
            <a:ext uri="{FF2B5EF4-FFF2-40B4-BE49-F238E27FC236}">
              <a16:creationId xmlns:a16="http://schemas.microsoft.com/office/drawing/2014/main" id="{00000000-0008-0000-0600-000058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150140</xdr:rowOff>
    </xdr:from>
    <xdr:to>
      <xdr:col>116</xdr:col>
      <xdr:colOff>62864</xdr:colOff>
      <xdr:row>78</xdr:row>
      <xdr:rowOff>38658</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2159595" y="12151640"/>
          <a:ext cx="1269" cy="12601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42485</xdr:rowOff>
    </xdr:from>
    <xdr:ext cx="534377" cy="259045"/>
    <xdr:sp macro="" textlink="">
      <xdr:nvSpPr>
        <xdr:cNvPr id="858" name="繰出金最小値テキスト">
          <a:extLst>
            <a:ext uri="{FF2B5EF4-FFF2-40B4-BE49-F238E27FC236}">
              <a16:creationId xmlns:a16="http://schemas.microsoft.com/office/drawing/2014/main" id="{00000000-0008-0000-0600-00005A030000}"/>
            </a:ext>
          </a:extLst>
        </xdr:cNvPr>
        <xdr:cNvSpPr txBox="1"/>
      </xdr:nvSpPr>
      <xdr:spPr>
        <a:xfrm>
          <a:off x="22212300" y="13415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38658</xdr:rowOff>
    </xdr:from>
    <xdr:to>
      <xdr:col>116</xdr:col>
      <xdr:colOff>152400</xdr:colOff>
      <xdr:row>78</xdr:row>
      <xdr:rowOff>38658</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22072600" y="13411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96817</xdr:rowOff>
    </xdr:from>
    <xdr:ext cx="534377" cy="259045"/>
    <xdr:sp macro="" textlink="">
      <xdr:nvSpPr>
        <xdr:cNvPr id="860" name="繰出金最大値テキスト">
          <a:extLst>
            <a:ext uri="{FF2B5EF4-FFF2-40B4-BE49-F238E27FC236}">
              <a16:creationId xmlns:a16="http://schemas.microsoft.com/office/drawing/2014/main" id="{00000000-0008-0000-0600-00005C030000}"/>
            </a:ext>
          </a:extLst>
        </xdr:cNvPr>
        <xdr:cNvSpPr txBox="1"/>
      </xdr:nvSpPr>
      <xdr:spPr>
        <a:xfrm>
          <a:off x="22212300" y="11926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150140</xdr:rowOff>
    </xdr:from>
    <xdr:to>
      <xdr:col>116</xdr:col>
      <xdr:colOff>152400</xdr:colOff>
      <xdr:row>70</xdr:row>
      <xdr:rowOff>150140</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a:off x="22072600" y="12151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98552</xdr:rowOff>
    </xdr:from>
    <xdr:to>
      <xdr:col>116</xdr:col>
      <xdr:colOff>63500</xdr:colOff>
      <xdr:row>75</xdr:row>
      <xdr:rowOff>24524</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21323300" y="12785852"/>
          <a:ext cx="838200" cy="97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64126</xdr:rowOff>
    </xdr:from>
    <xdr:ext cx="534377" cy="259045"/>
    <xdr:sp macro="" textlink="">
      <xdr:nvSpPr>
        <xdr:cNvPr id="863" name="繰出金平均値テキスト">
          <a:extLst>
            <a:ext uri="{FF2B5EF4-FFF2-40B4-BE49-F238E27FC236}">
              <a16:creationId xmlns:a16="http://schemas.microsoft.com/office/drawing/2014/main" id="{00000000-0008-0000-0600-00005F030000}"/>
            </a:ext>
          </a:extLst>
        </xdr:cNvPr>
        <xdr:cNvSpPr txBox="1"/>
      </xdr:nvSpPr>
      <xdr:spPr>
        <a:xfrm>
          <a:off x="22212300" y="127514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85699</xdr:rowOff>
    </xdr:from>
    <xdr:to>
      <xdr:col>116</xdr:col>
      <xdr:colOff>114300</xdr:colOff>
      <xdr:row>75</xdr:row>
      <xdr:rowOff>15849</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2110700" y="12772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24524</xdr:rowOff>
    </xdr:from>
    <xdr:to>
      <xdr:col>111</xdr:col>
      <xdr:colOff>177800</xdr:colOff>
      <xdr:row>75</xdr:row>
      <xdr:rowOff>93104</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20434300" y="12883274"/>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126429</xdr:rowOff>
    </xdr:from>
    <xdr:to>
      <xdr:col>112</xdr:col>
      <xdr:colOff>38100</xdr:colOff>
      <xdr:row>75</xdr:row>
      <xdr:rowOff>56579</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1272500" y="12813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73106</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056111" y="12588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93104</xdr:rowOff>
    </xdr:from>
    <xdr:to>
      <xdr:col>107</xdr:col>
      <xdr:colOff>50800</xdr:colOff>
      <xdr:row>75</xdr:row>
      <xdr:rowOff>151664</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flipV="1">
          <a:off x="19545300" y="12951854"/>
          <a:ext cx="889000" cy="58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14605</xdr:rowOff>
    </xdr:from>
    <xdr:to>
      <xdr:col>107</xdr:col>
      <xdr:colOff>101600</xdr:colOff>
      <xdr:row>75</xdr:row>
      <xdr:rowOff>116205</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20383500" y="1287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132732</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167111" y="12648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151664</xdr:rowOff>
    </xdr:from>
    <xdr:to>
      <xdr:col>102</xdr:col>
      <xdr:colOff>114300</xdr:colOff>
      <xdr:row>76</xdr:row>
      <xdr:rowOff>31953</xdr:rowOff>
    </xdr:to>
    <xdr:cxnSp macro="">
      <xdr:nvCxnSpPr>
        <xdr:cNvPr id="871" name="直線コネクタ 870">
          <a:extLst>
            <a:ext uri="{FF2B5EF4-FFF2-40B4-BE49-F238E27FC236}">
              <a16:creationId xmlns:a16="http://schemas.microsoft.com/office/drawing/2014/main" id="{00000000-0008-0000-0600-000067030000}"/>
            </a:ext>
          </a:extLst>
        </xdr:cNvPr>
        <xdr:cNvCxnSpPr/>
      </xdr:nvCxnSpPr>
      <xdr:spPr>
        <a:xfrm flipV="1">
          <a:off x="18656300" y="13010414"/>
          <a:ext cx="889000" cy="51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47142</xdr:rowOff>
    </xdr:from>
    <xdr:to>
      <xdr:col>102</xdr:col>
      <xdr:colOff>165100</xdr:colOff>
      <xdr:row>75</xdr:row>
      <xdr:rowOff>148741</xdr:rowOff>
    </xdr:to>
    <xdr:sp macro="" textlink="">
      <xdr:nvSpPr>
        <xdr:cNvPr id="872" name="フローチャート: 判断 871">
          <a:extLst>
            <a:ext uri="{FF2B5EF4-FFF2-40B4-BE49-F238E27FC236}">
              <a16:creationId xmlns:a16="http://schemas.microsoft.com/office/drawing/2014/main" id="{00000000-0008-0000-0600-000068030000}"/>
            </a:ext>
          </a:extLst>
        </xdr:cNvPr>
        <xdr:cNvSpPr/>
      </xdr:nvSpPr>
      <xdr:spPr>
        <a:xfrm>
          <a:off x="19494500" y="1290589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165269</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278111" y="12681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63830</xdr:rowOff>
    </xdr:from>
    <xdr:to>
      <xdr:col>98</xdr:col>
      <xdr:colOff>38100</xdr:colOff>
      <xdr:row>75</xdr:row>
      <xdr:rowOff>165430</xdr:rowOff>
    </xdr:to>
    <xdr:sp macro="" textlink="">
      <xdr:nvSpPr>
        <xdr:cNvPr id="874" name="フローチャート: 判断 873">
          <a:extLst>
            <a:ext uri="{FF2B5EF4-FFF2-40B4-BE49-F238E27FC236}">
              <a16:creationId xmlns:a16="http://schemas.microsoft.com/office/drawing/2014/main" id="{00000000-0008-0000-0600-00006A030000}"/>
            </a:ext>
          </a:extLst>
        </xdr:cNvPr>
        <xdr:cNvSpPr/>
      </xdr:nvSpPr>
      <xdr:spPr>
        <a:xfrm>
          <a:off x="18605500" y="1292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10507</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389111" y="12697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47752</xdr:rowOff>
    </xdr:from>
    <xdr:to>
      <xdr:col>116</xdr:col>
      <xdr:colOff>114300</xdr:colOff>
      <xdr:row>74</xdr:row>
      <xdr:rowOff>149352</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22110700" y="12735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70629</xdr:rowOff>
    </xdr:from>
    <xdr:ext cx="534377" cy="259045"/>
    <xdr:sp macro="" textlink="">
      <xdr:nvSpPr>
        <xdr:cNvPr id="882" name="繰出金該当値テキスト">
          <a:extLst>
            <a:ext uri="{FF2B5EF4-FFF2-40B4-BE49-F238E27FC236}">
              <a16:creationId xmlns:a16="http://schemas.microsoft.com/office/drawing/2014/main" id="{00000000-0008-0000-0600-000072030000}"/>
            </a:ext>
          </a:extLst>
        </xdr:cNvPr>
        <xdr:cNvSpPr txBox="1"/>
      </xdr:nvSpPr>
      <xdr:spPr>
        <a:xfrm>
          <a:off x="22212300" y="12586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145174</xdr:rowOff>
    </xdr:from>
    <xdr:to>
      <xdr:col>112</xdr:col>
      <xdr:colOff>38100</xdr:colOff>
      <xdr:row>75</xdr:row>
      <xdr:rowOff>75324</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21272500" y="12832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66451</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21056111" y="12925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42304</xdr:rowOff>
    </xdr:from>
    <xdr:to>
      <xdr:col>107</xdr:col>
      <xdr:colOff>101600</xdr:colOff>
      <xdr:row>75</xdr:row>
      <xdr:rowOff>143904</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20383500" y="12901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135031</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20167111" y="12993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100864</xdr:rowOff>
    </xdr:from>
    <xdr:to>
      <xdr:col>102</xdr:col>
      <xdr:colOff>165100</xdr:colOff>
      <xdr:row>76</xdr:row>
      <xdr:rowOff>31014</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19494500" y="12959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22141</xdr:rowOff>
    </xdr:from>
    <xdr:ext cx="534377"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9278111" y="13052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152603</xdr:rowOff>
    </xdr:from>
    <xdr:to>
      <xdr:col>98</xdr:col>
      <xdr:colOff>38100</xdr:colOff>
      <xdr:row>76</xdr:row>
      <xdr:rowOff>82753</xdr:rowOff>
    </xdr:to>
    <xdr:sp macro="" textlink="">
      <xdr:nvSpPr>
        <xdr:cNvPr id="889" name="楕円 888">
          <a:extLst>
            <a:ext uri="{FF2B5EF4-FFF2-40B4-BE49-F238E27FC236}">
              <a16:creationId xmlns:a16="http://schemas.microsoft.com/office/drawing/2014/main" id="{00000000-0008-0000-0600-000079030000}"/>
            </a:ext>
          </a:extLst>
        </xdr:cNvPr>
        <xdr:cNvSpPr/>
      </xdr:nvSpPr>
      <xdr:spPr>
        <a:xfrm>
          <a:off x="18605500" y="13011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73880</xdr:rowOff>
    </xdr:from>
    <xdr:ext cx="534377"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389111" y="13104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8" name="正方形/長方形 897">
          <a:extLst>
            <a:ext uri="{FF2B5EF4-FFF2-40B4-BE49-F238E27FC236}">
              <a16:creationId xmlns:a16="http://schemas.microsoft.com/office/drawing/2014/main" id="{00000000-0008-0000-0600-000082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5" name="前年度繰上充用金グラフ枠">
          <a:extLst>
            <a:ext uri="{FF2B5EF4-FFF2-40B4-BE49-F238E27FC236}">
              <a16:creationId xmlns:a16="http://schemas.microsoft.com/office/drawing/2014/main" id="{00000000-0008-0000-0600-000089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7" name="前年度繰上充用金最小値テキスト">
          <a:extLst>
            <a:ext uri="{FF2B5EF4-FFF2-40B4-BE49-F238E27FC236}">
              <a16:creationId xmlns:a16="http://schemas.microsoft.com/office/drawing/2014/main" id="{00000000-0008-0000-0600-00008B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9" name="前年度繰上充用金最大値テキスト">
          <a:extLst>
            <a:ext uri="{FF2B5EF4-FFF2-40B4-BE49-F238E27FC236}">
              <a16:creationId xmlns:a16="http://schemas.microsoft.com/office/drawing/2014/main" id="{00000000-0008-0000-0600-00008D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2" name="前年度繰上充用金平均値テキスト">
          <a:extLst>
            <a:ext uri="{FF2B5EF4-FFF2-40B4-BE49-F238E27FC236}">
              <a16:creationId xmlns:a16="http://schemas.microsoft.com/office/drawing/2014/main" id="{00000000-0008-0000-0600-000090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0" name="直線コネクタ 919">
          <a:extLst>
            <a:ext uri="{FF2B5EF4-FFF2-40B4-BE49-F238E27FC236}">
              <a16:creationId xmlns:a16="http://schemas.microsoft.com/office/drawing/2014/main" id="{00000000-0008-0000-0600-000098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1" name="フローチャート: 判断 920">
          <a:extLst>
            <a:ext uri="{FF2B5EF4-FFF2-40B4-BE49-F238E27FC236}">
              <a16:creationId xmlns:a16="http://schemas.microsoft.com/office/drawing/2014/main" id="{00000000-0008-0000-0600-000099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3" name="フローチャート: 判断 922">
          <a:extLst>
            <a:ext uri="{FF2B5EF4-FFF2-40B4-BE49-F238E27FC236}">
              <a16:creationId xmlns:a16="http://schemas.microsoft.com/office/drawing/2014/main" id="{00000000-0008-0000-0600-00009B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1" name="前年度繰上充用金該当値テキスト">
          <a:extLst>
            <a:ext uri="{FF2B5EF4-FFF2-40B4-BE49-F238E27FC236}">
              <a16:creationId xmlns:a16="http://schemas.microsoft.com/office/drawing/2014/main" id="{00000000-0008-0000-0600-0000A3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8" name="楕円 937">
          <a:extLst>
            <a:ext uri="{FF2B5EF4-FFF2-40B4-BE49-F238E27FC236}">
              <a16:creationId xmlns:a16="http://schemas.microsoft.com/office/drawing/2014/main" id="{00000000-0008-0000-0600-0000AA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0" name="正方形/長方形 939">
          <a:extLst>
            <a:ext uri="{FF2B5EF4-FFF2-40B4-BE49-F238E27FC236}">
              <a16:creationId xmlns:a16="http://schemas.microsoft.com/office/drawing/2014/main" id="{00000000-0008-0000-0600-0000A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1" name="正方形/長方形 940">
          <a:extLst>
            <a:ext uri="{FF2B5EF4-FFF2-40B4-BE49-F238E27FC236}">
              <a16:creationId xmlns:a16="http://schemas.microsoft.com/office/drawing/2014/main" id="{00000000-0008-0000-0600-0000A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2" name="テキスト ボックス 941">
          <a:extLst>
            <a:ext uri="{FF2B5EF4-FFF2-40B4-BE49-F238E27FC236}">
              <a16:creationId xmlns:a16="http://schemas.microsoft.com/office/drawing/2014/main" id="{00000000-0008-0000-0600-0000A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overflow" horzOverflow="overflow"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latin typeface="ＭＳ Ｐゴシック" panose="020B0600070205080204" pitchFamily="50" charset="-128"/>
              <a:ea typeface="ＭＳ Ｐゴシック" panose="020B0600070205080204" pitchFamily="50" charset="-128"/>
            </a:rPr>
            <a:t>454,556</a:t>
          </a:r>
          <a:r>
            <a:rPr kumimoji="1" lang="ja-JP" altLang="en-US" sz="1300">
              <a:latin typeface="ＭＳ Ｐゴシック" panose="020B0600070205080204" pitchFamily="50" charset="-128"/>
              <a:ea typeface="ＭＳ Ｐゴシック" panose="020B0600070205080204" pitchFamily="50" charset="-128"/>
            </a:rPr>
            <a:t>円となっている。主な構成項目である人件費は住民一人当たり</a:t>
          </a:r>
          <a:r>
            <a:rPr kumimoji="1" lang="en-US" altLang="ja-JP" sz="1300">
              <a:latin typeface="ＭＳ Ｐゴシック" panose="020B0600070205080204" pitchFamily="50" charset="-128"/>
              <a:ea typeface="ＭＳ Ｐゴシック" panose="020B0600070205080204" pitchFamily="50" charset="-128"/>
            </a:rPr>
            <a:t>75,313</a:t>
          </a:r>
          <a:r>
            <a:rPr kumimoji="1" lang="ja-JP" altLang="en-US" sz="1300">
              <a:latin typeface="ＭＳ Ｐゴシック" panose="020B0600070205080204" pitchFamily="50" charset="-128"/>
              <a:ea typeface="ＭＳ Ｐゴシック" panose="020B0600070205080204" pitchFamily="50" charset="-128"/>
            </a:rPr>
            <a:t>円となっており、定年延長者の退職に伴う退職手当の増加や会計年度職員の人件費増加によって、依然として高い水準が続いている。幼保施設、清掃業務などの直営比率が高いため、類似団体と比較して職員数が多いことが要因として挙げられる。</a:t>
          </a:r>
        </a:p>
        <a:p>
          <a:r>
            <a:rPr kumimoji="1" lang="ja-JP" altLang="en-US" sz="1300">
              <a:latin typeface="ＭＳ Ｐゴシック" panose="020B0600070205080204" pitchFamily="50" charset="-128"/>
              <a:ea typeface="ＭＳ Ｐゴシック" panose="020B0600070205080204" pitchFamily="50" charset="-128"/>
            </a:rPr>
            <a:t>　補助費等は、東部地域整備事業企業債元利補給経費等の増により、令和６年度は住民一人当たり</a:t>
          </a:r>
          <a:r>
            <a:rPr kumimoji="1" lang="en-US" altLang="ja-JP" sz="1300">
              <a:latin typeface="ＭＳ Ｐゴシック" panose="020B0600070205080204" pitchFamily="50" charset="-128"/>
              <a:ea typeface="ＭＳ Ｐゴシック" panose="020B0600070205080204" pitchFamily="50" charset="-128"/>
            </a:rPr>
            <a:t>22,134</a:t>
          </a:r>
          <a:r>
            <a:rPr kumimoji="1" lang="ja-JP" altLang="en-US" sz="1300">
              <a:latin typeface="ＭＳ Ｐゴシック" panose="020B0600070205080204" pitchFamily="50" charset="-128"/>
              <a:ea typeface="ＭＳ Ｐゴシック" panose="020B0600070205080204" pitchFamily="50" charset="-128"/>
            </a:rPr>
            <a:t>円へと増加した。</a:t>
          </a:r>
        </a:p>
        <a:p>
          <a:r>
            <a:rPr kumimoji="1" lang="ja-JP" altLang="en-US" sz="1300">
              <a:latin typeface="ＭＳ Ｐゴシック" panose="020B0600070205080204" pitchFamily="50" charset="-128"/>
              <a:ea typeface="ＭＳ Ｐゴシック" panose="020B0600070205080204" pitchFamily="50" charset="-128"/>
            </a:rPr>
            <a:t>　扶助費は、令和６年度は障害福祉関連の扶助費の増加や低所得者支援・定額減税補給金等により住民一人当たり</a:t>
          </a:r>
          <a:r>
            <a:rPr kumimoji="1" lang="en-US" altLang="ja-JP" sz="1300">
              <a:latin typeface="ＭＳ Ｐゴシック" panose="020B0600070205080204" pitchFamily="50" charset="-128"/>
              <a:ea typeface="ＭＳ Ｐゴシック" panose="020B0600070205080204" pitchFamily="50" charset="-128"/>
            </a:rPr>
            <a:t>144,043</a:t>
          </a:r>
          <a:r>
            <a:rPr kumimoji="1" lang="ja-JP" altLang="en-US" sz="1300">
              <a:latin typeface="ＭＳ Ｐゴシック" panose="020B0600070205080204" pitchFamily="50" charset="-128"/>
              <a:ea typeface="ＭＳ Ｐゴシック" panose="020B0600070205080204" pitchFamily="50" charset="-128"/>
            </a:rPr>
            <a:t>円へと増加したが、類似団体平均の伸びを下回り引き続き平均を下回った。</a:t>
          </a:r>
        </a:p>
        <a:p>
          <a:r>
            <a:rPr kumimoji="1" lang="ja-JP" altLang="en-US" sz="1300">
              <a:latin typeface="ＭＳ Ｐゴシック" panose="020B0600070205080204" pitchFamily="50" charset="-128"/>
              <a:ea typeface="ＭＳ Ｐゴシック" panose="020B0600070205080204" pitchFamily="50" charset="-128"/>
            </a:rPr>
            <a:t>　普通建設事業費は、ごみ焼却施設改修や道路橋梁新設改良費の増加により、住民一人当たり</a:t>
          </a:r>
          <a:r>
            <a:rPr kumimoji="1" lang="en-US" altLang="ja-JP" sz="1300">
              <a:latin typeface="ＭＳ Ｐゴシック" panose="020B0600070205080204" pitchFamily="50" charset="-128"/>
              <a:ea typeface="ＭＳ Ｐゴシック" panose="020B0600070205080204" pitchFamily="50" charset="-128"/>
            </a:rPr>
            <a:t>42,139</a:t>
          </a:r>
          <a:r>
            <a:rPr kumimoji="1" lang="ja-JP" altLang="en-US" sz="1300">
              <a:latin typeface="ＭＳ Ｐゴシック" panose="020B0600070205080204" pitchFamily="50" charset="-128"/>
              <a:ea typeface="ＭＳ Ｐゴシック" panose="020B0600070205080204" pitchFamily="50" charset="-128"/>
            </a:rPr>
            <a:t>円と増加したが、類似団体平均は引き続き下回っている。</a:t>
          </a:r>
        </a:p>
        <a:p>
          <a:r>
            <a:rPr kumimoji="1" lang="ja-JP" altLang="en-US" sz="1300">
              <a:latin typeface="ＭＳ Ｐゴシック" panose="020B0600070205080204" pitchFamily="50" charset="-128"/>
              <a:ea typeface="ＭＳ Ｐゴシック" panose="020B0600070205080204" pitchFamily="50" charset="-128"/>
            </a:rPr>
            <a:t>　公債費については類似団体と比較して、住民一人当たりのコストが高い傾向が続いている。過去の保健所等複合施設建設や文化振興施設整備等の大型投資的事業の実施による地方債残高が多いことや、土地開発公社解散のための第三セクター等改革推進債の影響が大きいといえ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奈良県奈良市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347,187
342,080
276.94
162,079,171
157,815,912
3,360,636
84,424,336
175,965,575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9.8
72.1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40</xdr:row>
      <xdr:rowOff>111777</xdr:rowOff>
    </xdr:from>
    <xdr:ext cx="37702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384974" y="6969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159512</xdr:rowOff>
    </xdr:from>
    <xdr:to>
      <xdr:col>24</xdr:col>
      <xdr:colOff>62865</xdr:colOff>
      <xdr:row>37</xdr:row>
      <xdr:rowOff>138938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03012"/>
          <a:ext cx="1270" cy="1179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142765</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486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138938</xdr:rowOff>
    </xdr:from>
    <xdr:to>
      <xdr:col>24</xdr:col>
      <xdr:colOff>152400</xdr:colOff>
      <xdr:row>37</xdr:row>
      <xdr:rowOff>138938</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482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106189</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078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2,874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159512</xdr:rowOff>
    </xdr:from>
    <xdr:to>
      <xdr:col>24</xdr:col>
      <xdr:colOff>152400</xdr:colOff>
      <xdr:row>30</xdr:row>
      <xdr:rowOff>159512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03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91694</xdr:rowOff>
    </xdr:from>
    <xdr:to>
      <xdr:col>24</xdr:col>
      <xdr:colOff>63500</xdr:colOff>
      <xdr:row>35</xdr:row>
      <xdr:rowOff>99314</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6092444"/>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30243</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8595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7366</xdr:rowOff>
    </xdr:from>
    <xdr:to>
      <xdr:col>24</xdr:col>
      <xdr:colOff>114300</xdr:colOff>
      <xdr:row>35</xdr:row>
      <xdr:rowOff>108966</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08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91694</xdr:rowOff>
    </xdr:from>
    <xdr:to>
      <xdr:col>19</xdr:col>
      <xdr:colOff>177800</xdr:colOff>
      <xdr:row>35</xdr:row>
      <xdr:rowOff>97028</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092444"/>
          <a:ext cx="889000" cy="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27940</xdr:rowOff>
    </xdr:from>
    <xdr:to>
      <xdr:col>20</xdr:col>
      <xdr:colOff>38100</xdr:colOff>
      <xdr:row>35</xdr:row>
      <xdr:rowOff>129540</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028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146067</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803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93980</xdr:rowOff>
    </xdr:from>
    <xdr:to>
      <xdr:col>15</xdr:col>
      <xdr:colOff>50800</xdr:colOff>
      <xdr:row>35</xdr:row>
      <xdr:rowOff>97028</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094730"/>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42418</xdr:rowOff>
    </xdr:from>
    <xdr:to>
      <xdr:col>15</xdr:col>
      <xdr:colOff>101600</xdr:colOff>
      <xdr:row>35</xdr:row>
      <xdr:rowOff>144018</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043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160545</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818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93980</xdr:rowOff>
    </xdr:from>
    <xdr:to>
      <xdr:col>10</xdr:col>
      <xdr:colOff>114300</xdr:colOff>
      <xdr:row>35</xdr:row>
      <xdr:rowOff>133604</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094730"/>
          <a:ext cx="889000" cy="39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56134</xdr:rowOff>
    </xdr:from>
    <xdr:to>
      <xdr:col>10</xdr:col>
      <xdr:colOff>165100</xdr:colOff>
      <xdr:row>35</xdr:row>
      <xdr:rowOff>157734</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56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148861</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149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58420</xdr:rowOff>
    </xdr:from>
    <xdr:to>
      <xdr:col>6</xdr:col>
      <xdr:colOff>38100</xdr:colOff>
      <xdr:row>35</xdr:row>
      <xdr:rowOff>160020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59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5097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834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48514</xdr:rowOff>
    </xdr:from>
    <xdr:to>
      <xdr:col>24</xdr:col>
      <xdr:colOff>114300</xdr:colOff>
      <xdr:row>35</xdr:row>
      <xdr:rowOff>150114</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049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26941</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027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40894</xdr:rowOff>
    </xdr:from>
    <xdr:to>
      <xdr:col>20</xdr:col>
      <xdr:colOff>38100</xdr:colOff>
      <xdr:row>35</xdr:row>
      <xdr:rowOff>142494</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041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133621</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134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46228</xdr:rowOff>
    </xdr:from>
    <xdr:to>
      <xdr:col>15</xdr:col>
      <xdr:colOff>101600</xdr:colOff>
      <xdr:row>35</xdr:row>
      <xdr:rowOff>147828</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046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138955</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139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43180</xdr:rowOff>
    </xdr:from>
    <xdr:to>
      <xdr:col>10</xdr:col>
      <xdr:colOff>165100</xdr:colOff>
      <xdr:row>35</xdr:row>
      <xdr:rowOff>144780</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043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161307</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819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82804</xdr:rowOff>
    </xdr:from>
    <xdr:to>
      <xdr:col>6</xdr:col>
      <xdr:colOff>38100</xdr:colOff>
      <xdr:row>36</xdr:row>
      <xdr:rowOff>12954</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083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4081</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176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53</xdr:row>
      <xdr:rowOff>57671</xdr:rowOff>
    </xdr:from>
    <xdr:to>
      <xdr:col>24</xdr:col>
      <xdr:colOff>62865</xdr:colOff>
      <xdr:row>59</xdr:row>
      <xdr:rowOff>46812</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9144521"/>
          <a:ext cx="1270" cy="1017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50639</xdr:rowOff>
    </xdr:from>
    <xdr:ext cx="534377"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166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46812</xdr:rowOff>
    </xdr:from>
    <xdr:to>
      <xdr:col>24</xdr:col>
      <xdr:colOff>152400</xdr:colOff>
      <xdr:row>59</xdr:row>
      <xdr:rowOff>46812</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1623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4348</xdr:rowOff>
    </xdr:from>
    <xdr:ext cx="599010"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8919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109,959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53</xdr:row>
      <xdr:rowOff>57671</xdr:rowOff>
    </xdr:from>
    <xdr:to>
      <xdr:col>24</xdr:col>
      <xdr:colOff>152400</xdr:colOff>
      <xdr:row>53</xdr:row>
      <xdr:rowOff>57671</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91445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25984</xdr:rowOff>
    </xdr:from>
    <xdr:to>
      <xdr:col>24</xdr:col>
      <xdr:colOff>63500</xdr:colOff>
      <xdr:row>58</xdr:row>
      <xdr:rowOff>112979</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3797300" y="9970084"/>
          <a:ext cx="838200" cy="86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129608</xdr:rowOff>
    </xdr:from>
    <xdr:ext cx="534377"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7308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106731</xdr:rowOff>
    </xdr:from>
    <xdr:to>
      <xdr:col>24</xdr:col>
      <xdr:colOff>114300</xdr:colOff>
      <xdr:row>58</xdr:row>
      <xdr:rowOff>36881</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879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15215</xdr:rowOff>
    </xdr:from>
    <xdr:to>
      <xdr:col>19</xdr:col>
      <xdr:colOff>177800</xdr:colOff>
      <xdr:row>58</xdr:row>
      <xdr:rowOff>112979</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908300" y="9959315"/>
          <a:ext cx="889000" cy="97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168542</xdr:rowOff>
    </xdr:from>
    <xdr:to>
      <xdr:col>20</xdr:col>
      <xdr:colOff>38100</xdr:colOff>
      <xdr:row>58</xdr:row>
      <xdr:rowOff>98692</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941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115219</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530111" y="9716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15215</xdr:rowOff>
    </xdr:from>
    <xdr:to>
      <xdr:col>15</xdr:col>
      <xdr:colOff>50800</xdr:colOff>
      <xdr:row>58</xdr:row>
      <xdr:rowOff>93459</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2019300" y="9959315"/>
          <a:ext cx="889000" cy="78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145872</xdr:rowOff>
    </xdr:from>
    <xdr:to>
      <xdr:col>15</xdr:col>
      <xdr:colOff>101600</xdr:colOff>
      <xdr:row>58</xdr:row>
      <xdr:rowOff>76022</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918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67149</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41111" y="10011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50</xdr:row>
      <xdr:rowOff>125476</xdr:rowOff>
    </xdr:from>
    <xdr:to>
      <xdr:col>10</xdr:col>
      <xdr:colOff>114300</xdr:colOff>
      <xdr:row>58</xdr:row>
      <xdr:rowOff>93459</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a:off x="1130300" y="8697976"/>
          <a:ext cx="889000" cy="1339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146786</xdr:rowOff>
    </xdr:from>
    <xdr:to>
      <xdr:col>10</xdr:col>
      <xdr:colOff>165100</xdr:colOff>
      <xdr:row>58</xdr:row>
      <xdr:rowOff>76936</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991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93463</xdr:rowOff>
    </xdr:from>
    <xdr:ext cx="534377"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52111" y="9694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124523</xdr:rowOff>
    </xdr:from>
    <xdr:to>
      <xdr:col>6</xdr:col>
      <xdr:colOff>38100</xdr:colOff>
      <xdr:row>51</xdr:row>
      <xdr:rowOff>54673</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8697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45800</xdr:rowOff>
    </xdr:from>
    <xdr:ext cx="59901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30795" y="8789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146634</xdr:rowOff>
    </xdr:from>
    <xdr:to>
      <xdr:col>24</xdr:col>
      <xdr:colOff>114300</xdr:colOff>
      <xdr:row>58</xdr:row>
      <xdr:rowOff>76784</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9919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125061</xdr:rowOff>
    </xdr:from>
    <xdr:ext cx="534377"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897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62179</xdr:rowOff>
    </xdr:from>
    <xdr:to>
      <xdr:col>20</xdr:col>
      <xdr:colOff>38100</xdr:colOff>
      <xdr:row>58</xdr:row>
      <xdr:rowOff>163779</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10006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154906</xdr:rowOff>
    </xdr:from>
    <xdr:ext cx="534377"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530111" y="10099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135865</xdr:rowOff>
    </xdr:from>
    <xdr:to>
      <xdr:col>15</xdr:col>
      <xdr:colOff>101600</xdr:colOff>
      <xdr:row>58</xdr:row>
      <xdr:rowOff>66015</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9908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82542</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41111" y="9683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42659</xdr:rowOff>
    </xdr:from>
    <xdr:to>
      <xdr:col>10</xdr:col>
      <xdr:colOff>165100</xdr:colOff>
      <xdr:row>58</xdr:row>
      <xdr:rowOff>144259</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9986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135386</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52111" y="10079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74676</xdr:rowOff>
    </xdr:from>
    <xdr:to>
      <xdr:col>6</xdr:col>
      <xdr:colOff>38100</xdr:colOff>
      <xdr:row>51</xdr:row>
      <xdr:rowOff>4826</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8647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49</xdr:row>
      <xdr:rowOff>21353</xdr:rowOff>
    </xdr:from>
    <xdr:ext cx="599010"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30795" y="8422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a:extLst>
            <a:ext uri="{FF2B5EF4-FFF2-40B4-BE49-F238E27FC236}">
              <a16:creationId xmlns:a16="http://schemas.microsoft.com/office/drawing/2014/main" id="{00000000-0008-0000-07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151046</xdr:rowOff>
    </xdr:from>
    <xdr:to>
      <xdr:col>24</xdr:col>
      <xdr:colOff>62865</xdr:colOff>
      <xdr:row>78</xdr:row>
      <xdr:rowOff>121518</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4633595" y="12323996"/>
          <a:ext cx="1270" cy="11706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125345</xdr:rowOff>
    </xdr:from>
    <xdr:ext cx="599010" cy="259045"/>
    <xdr:sp macro="" textlink="">
      <xdr:nvSpPr>
        <xdr:cNvPr id="173" name="民生費最小値テキスト">
          <a:extLst>
            <a:ext uri="{FF2B5EF4-FFF2-40B4-BE49-F238E27FC236}">
              <a16:creationId xmlns:a16="http://schemas.microsoft.com/office/drawing/2014/main" id="{00000000-0008-0000-0700-0000AD000000}"/>
            </a:ext>
          </a:extLst>
        </xdr:cNvPr>
        <xdr:cNvSpPr txBox="1"/>
      </xdr:nvSpPr>
      <xdr:spPr>
        <a:xfrm>
          <a:off x="4686300" y="13498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121518</xdr:rowOff>
    </xdr:from>
    <xdr:to>
      <xdr:col>24</xdr:col>
      <xdr:colOff>152400</xdr:colOff>
      <xdr:row>78</xdr:row>
      <xdr:rowOff>121518</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3494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97723</xdr:rowOff>
    </xdr:from>
    <xdr:ext cx="599010" cy="259045"/>
    <xdr:sp macro="" textlink="">
      <xdr:nvSpPr>
        <xdr:cNvPr id="175" name="民生費最大値テキスト">
          <a:extLst>
            <a:ext uri="{FF2B5EF4-FFF2-40B4-BE49-F238E27FC236}">
              <a16:creationId xmlns:a16="http://schemas.microsoft.com/office/drawing/2014/main" id="{00000000-0008-0000-0700-0000AF000000}"/>
            </a:ext>
          </a:extLst>
        </xdr:cNvPr>
        <xdr:cNvSpPr txBox="1"/>
      </xdr:nvSpPr>
      <xdr:spPr>
        <a:xfrm>
          <a:off x="4686300" y="12099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316,011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151046</xdr:rowOff>
    </xdr:from>
    <xdr:to>
      <xdr:col>24</xdr:col>
      <xdr:colOff>152400</xdr:colOff>
      <xdr:row>71</xdr:row>
      <xdr:rowOff>151046</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2323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17422</xdr:rowOff>
    </xdr:from>
    <xdr:to>
      <xdr:col>24</xdr:col>
      <xdr:colOff>63500</xdr:colOff>
      <xdr:row>76</xdr:row>
      <xdr:rowOff>132842</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3797300" y="13047622"/>
          <a:ext cx="838200" cy="115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5537</xdr:rowOff>
    </xdr:from>
    <xdr:ext cx="599010" cy="259045"/>
    <xdr:sp macro="" textlink="">
      <xdr:nvSpPr>
        <xdr:cNvPr id="178" name="民生費平均値テキスト">
          <a:extLst>
            <a:ext uri="{FF2B5EF4-FFF2-40B4-BE49-F238E27FC236}">
              <a16:creationId xmlns:a16="http://schemas.microsoft.com/office/drawing/2014/main" id="{00000000-0008-0000-0700-0000B2000000}"/>
            </a:ext>
          </a:extLst>
        </xdr:cNvPr>
        <xdr:cNvSpPr txBox="1"/>
      </xdr:nvSpPr>
      <xdr:spPr>
        <a:xfrm>
          <a:off x="4686300" y="1303573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213,109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27110</xdr:rowOff>
    </xdr:from>
    <xdr:to>
      <xdr:col>24</xdr:col>
      <xdr:colOff>114300</xdr:colOff>
      <xdr:row>76</xdr:row>
      <xdr:rowOff>128710</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4584700" y="13057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132842</xdr:rowOff>
    </xdr:from>
    <xdr:to>
      <xdr:col>19</xdr:col>
      <xdr:colOff>177800</xdr:colOff>
      <xdr:row>77</xdr:row>
      <xdr:rowOff>1595</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908300" y="13163042"/>
          <a:ext cx="889000" cy="40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98409</xdr:rowOff>
    </xdr:from>
    <xdr:to>
      <xdr:col>20</xdr:col>
      <xdr:colOff>38100</xdr:colOff>
      <xdr:row>77</xdr:row>
      <xdr:rowOff>28559</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3746500" y="13128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19686</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3497795" y="13221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1595</xdr:rowOff>
    </xdr:from>
    <xdr:to>
      <xdr:col>15</xdr:col>
      <xdr:colOff>50800</xdr:colOff>
      <xdr:row>77</xdr:row>
      <xdr:rowOff>53648</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2019300" y="13203245"/>
          <a:ext cx="889000" cy="52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3663</xdr:rowOff>
    </xdr:from>
    <xdr:to>
      <xdr:col>15</xdr:col>
      <xdr:colOff>101600</xdr:colOff>
      <xdr:row>77</xdr:row>
      <xdr:rowOff>105263</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2857500" y="13205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96390</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2608795" y="13298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53648</xdr:rowOff>
    </xdr:from>
    <xdr:to>
      <xdr:col>10</xdr:col>
      <xdr:colOff>114300</xdr:colOff>
      <xdr:row>78</xdr:row>
      <xdr:rowOff>63866</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1130300" y="13255298"/>
          <a:ext cx="889000" cy="181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123639</xdr:rowOff>
    </xdr:from>
    <xdr:to>
      <xdr:col>10</xdr:col>
      <xdr:colOff>165100</xdr:colOff>
      <xdr:row>77</xdr:row>
      <xdr:rowOff>53789</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968500" y="1315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70317</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1719795" y="129290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147239</xdr:rowOff>
    </xdr:from>
    <xdr:to>
      <xdr:col>6</xdr:col>
      <xdr:colOff>38100</xdr:colOff>
      <xdr:row>78</xdr:row>
      <xdr:rowOff>77389</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079500" y="13348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93916</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830795" y="13124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138072</xdr:rowOff>
    </xdr:from>
    <xdr:to>
      <xdr:col>24</xdr:col>
      <xdr:colOff>114300</xdr:colOff>
      <xdr:row>76</xdr:row>
      <xdr:rowOff>68222</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4584700" y="12996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160949</xdr:rowOff>
    </xdr:from>
    <xdr:ext cx="599010" cy="259045"/>
    <xdr:sp macro="" textlink="">
      <xdr:nvSpPr>
        <xdr:cNvPr id="197" name="民生費該当値テキスト">
          <a:extLst>
            <a:ext uri="{FF2B5EF4-FFF2-40B4-BE49-F238E27FC236}">
              <a16:creationId xmlns:a16="http://schemas.microsoft.com/office/drawing/2014/main" id="{00000000-0008-0000-0700-0000C5000000}"/>
            </a:ext>
          </a:extLst>
        </xdr:cNvPr>
        <xdr:cNvSpPr txBox="1"/>
      </xdr:nvSpPr>
      <xdr:spPr>
        <a:xfrm>
          <a:off x="4686300" y="12848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82042</xdr:rowOff>
    </xdr:from>
    <xdr:to>
      <xdr:col>20</xdr:col>
      <xdr:colOff>38100</xdr:colOff>
      <xdr:row>77</xdr:row>
      <xdr:rowOff>12192</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3746500" y="13112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28719</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3497795" y="128874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122245</xdr:rowOff>
    </xdr:from>
    <xdr:to>
      <xdr:col>15</xdr:col>
      <xdr:colOff>101600</xdr:colOff>
      <xdr:row>77</xdr:row>
      <xdr:rowOff>52395</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2857500" y="13152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68922</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2608795" y="129276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2848</xdr:rowOff>
    </xdr:from>
    <xdr:to>
      <xdr:col>10</xdr:col>
      <xdr:colOff>165100</xdr:colOff>
      <xdr:row>77</xdr:row>
      <xdr:rowOff>104448</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968500" y="13204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95575</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1719795" y="13297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13066</xdr:rowOff>
    </xdr:from>
    <xdr:to>
      <xdr:col>6</xdr:col>
      <xdr:colOff>38100</xdr:colOff>
      <xdr:row>78</xdr:row>
      <xdr:rowOff>114666</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079500" y="13386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105793</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830795" y="134788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a:extLst>
            <a:ext uri="{FF2B5EF4-FFF2-40B4-BE49-F238E27FC236}">
              <a16:creationId xmlns:a16="http://schemas.microsoft.com/office/drawing/2014/main" id="{00000000-0008-0000-07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95535</xdr:rowOff>
    </xdr:from>
    <xdr:to>
      <xdr:col>24</xdr:col>
      <xdr:colOff>62865</xdr:colOff>
      <xdr:row>97</xdr:row>
      <xdr:rowOff>152090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flipV="1">
          <a:off x="4633595" y="15526035"/>
          <a:ext cx="1270" cy="12567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155917</xdr:rowOff>
    </xdr:from>
    <xdr:ext cx="534377" cy="259045"/>
    <xdr:sp macro="" textlink="">
      <xdr:nvSpPr>
        <xdr:cNvPr id="229" name="衛生費最小値テキスト">
          <a:extLst>
            <a:ext uri="{FF2B5EF4-FFF2-40B4-BE49-F238E27FC236}">
              <a16:creationId xmlns:a16="http://schemas.microsoft.com/office/drawing/2014/main" id="{00000000-0008-0000-0700-0000E5000000}"/>
            </a:ext>
          </a:extLst>
        </xdr:cNvPr>
        <xdr:cNvSpPr txBox="1"/>
      </xdr:nvSpPr>
      <xdr:spPr>
        <a:xfrm>
          <a:off x="4686300" y="16786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152090</xdr:rowOff>
    </xdr:from>
    <xdr:to>
      <xdr:col>24</xdr:col>
      <xdr:colOff>152400</xdr:colOff>
      <xdr:row>97</xdr:row>
      <xdr:rowOff>152090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6782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42212</xdr:rowOff>
    </xdr:from>
    <xdr:ext cx="534377" cy="259045"/>
    <xdr:sp macro="" textlink="">
      <xdr:nvSpPr>
        <xdr:cNvPr id="231" name="衛生費最大値テキスト">
          <a:extLst>
            <a:ext uri="{FF2B5EF4-FFF2-40B4-BE49-F238E27FC236}">
              <a16:creationId xmlns:a16="http://schemas.microsoft.com/office/drawing/2014/main" id="{00000000-0008-0000-0700-0000E7000000}"/>
            </a:ext>
          </a:extLst>
        </xdr:cNvPr>
        <xdr:cNvSpPr txBox="1"/>
      </xdr:nvSpPr>
      <xdr:spPr>
        <a:xfrm>
          <a:off x="4686300" y="15301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81,932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95535</xdr:rowOff>
    </xdr:from>
    <xdr:to>
      <xdr:col>24</xdr:col>
      <xdr:colOff>152400</xdr:colOff>
      <xdr:row>90</xdr:row>
      <xdr:rowOff>95535</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5526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104701</xdr:rowOff>
    </xdr:from>
    <xdr:to>
      <xdr:col>24</xdr:col>
      <xdr:colOff>63500</xdr:colOff>
      <xdr:row>96</xdr:row>
      <xdr:rowOff>116246</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3797300" y="16563901"/>
          <a:ext cx="838200" cy="11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12084</xdr:rowOff>
    </xdr:from>
    <xdr:ext cx="534377" cy="259045"/>
    <xdr:sp macro="" textlink="">
      <xdr:nvSpPr>
        <xdr:cNvPr id="234" name="衛生費平均値テキスト">
          <a:extLst>
            <a:ext uri="{FF2B5EF4-FFF2-40B4-BE49-F238E27FC236}">
              <a16:creationId xmlns:a16="http://schemas.microsoft.com/office/drawing/2014/main" id="{00000000-0008-0000-0700-0000EA000000}"/>
            </a:ext>
          </a:extLst>
        </xdr:cNvPr>
        <xdr:cNvSpPr txBox="1"/>
      </xdr:nvSpPr>
      <xdr:spPr>
        <a:xfrm>
          <a:off x="4686300" y="162998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160657</xdr:rowOff>
    </xdr:from>
    <xdr:to>
      <xdr:col>24</xdr:col>
      <xdr:colOff>114300</xdr:colOff>
      <xdr:row>96</xdr:row>
      <xdr:rowOff>90807</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4584700" y="16448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130784</xdr:rowOff>
    </xdr:from>
    <xdr:to>
      <xdr:col>19</xdr:col>
      <xdr:colOff>177800</xdr:colOff>
      <xdr:row>96</xdr:row>
      <xdr:rowOff>104701</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2908300" y="16418534"/>
          <a:ext cx="889000" cy="145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103987</xdr:rowOff>
    </xdr:from>
    <xdr:to>
      <xdr:col>20</xdr:col>
      <xdr:colOff>38100</xdr:colOff>
      <xdr:row>96</xdr:row>
      <xdr:rowOff>34137</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3746500" y="1639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50664</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3530111" y="16166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127653</xdr:rowOff>
    </xdr:from>
    <xdr:to>
      <xdr:col>15</xdr:col>
      <xdr:colOff>50800</xdr:colOff>
      <xdr:row>95</xdr:row>
      <xdr:rowOff>130784</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2019300" y="16243953"/>
          <a:ext cx="889000" cy="174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119190</xdr:rowOff>
    </xdr:from>
    <xdr:to>
      <xdr:col>15</xdr:col>
      <xdr:colOff>101600</xdr:colOff>
      <xdr:row>95</xdr:row>
      <xdr:rowOff>49340</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2857500" y="16235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65867</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2641111" y="16010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127653</xdr:rowOff>
    </xdr:from>
    <xdr:to>
      <xdr:col>10</xdr:col>
      <xdr:colOff>114300</xdr:colOff>
      <xdr:row>96</xdr:row>
      <xdr:rowOff>152594</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1130300" y="16243953"/>
          <a:ext cx="889000" cy="367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166326</xdr:rowOff>
    </xdr:from>
    <xdr:to>
      <xdr:col>10</xdr:col>
      <xdr:colOff>165100</xdr:colOff>
      <xdr:row>95</xdr:row>
      <xdr:rowOff>96476</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968500" y="16282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87603</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1752111" y="16375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73995</xdr:rowOff>
    </xdr:from>
    <xdr:to>
      <xdr:col>6</xdr:col>
      <xdr:colOff>38100</xdr:colOff>
      <xdr:row>97</xdr:row>
      <xdr:rowOff>4145</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079500" y="16533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20672</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863111" y="16308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65446</xdr:rowOff>
    </xdr:from>
    <xdr:to>
      <xdr:col>24</xdr:col>
      <xdr:colOff>114300</xdr:colOff>
      <xdr:row>96</xdr:row>
      <xdr:rowOff>167046</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4584700" y="16524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43873</xdr:rowOff>
    </xdr:from>
    <xdr:ext cx="534377" cy="259045"/>
    <xdr:sp macro="" textlink="">
      <xdr:nvSpPr>
        <xdr:cNvPr id="253" name="衛生費該当値テキスト">
          <a:extLst>
            <a:ext uri="{FF2B5EF4-FFF2-40B4-BE49-F238E27FC236}">
              <a16:creationId xmlns:a16="http://schemas.microsoft.com/office/drawing/2014/main" id="{00000000-0008-0000-0700-0000FD000000}"/>
            </a:ext>
          </a:extLst>
        </xdr:cNvPr>
        <xdr:cNvSpPr txBox="1"/>
      </xdr:nvSpPr>
      <xdr:spPr>
        <a:xfrm>
          <a:off x="4686300" y="16503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53901</xdr:rowOff>
    </xdr:from>
    <xdr:to>
      <xdr:col>20</xdr:col>
      <xdr:colOff>38100</xdr:colOff>
      <xdr:row>96</xdr:row>
      <xdr:rowOff>155501</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3746500" y="16513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146628</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3530111" y="16605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79984</xdr:rowOff>
    </xdr:from>
    <xdr:to>
      <xdr:col>15</xdr:col>
      <xdr:colOff>101600</xdr:colOff>
      <xdr:row>96</xdr:row>
      <xdr:rowOff>10134</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2857500" y="16367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1261</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2641111" y="16460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76853</xdr:rowOff>
    </xdr:from>
    <xdr:to>
      <xdr:col>10</xdr:col>
      <xdr:colOff>165100</xdr:colOff>
      <xdr:row>95</xdr:row>
      <xdr:rowOff>7003</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968500" y="16193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23530</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1752111" y="15968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101794</xdr:rowOff>
    </xdr:from>
    <xdr:to>
      <xdr:col>6</xdr:col>
      <xdr:colOff>38100</xdr:colOff>
      <xdr:row>97</xdr:row>
      <xdr:rowOff>31944</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079500" y="16560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23071</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863111" y="16653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a:extLst>
            <a:ext uri="{FF2B5EF4-FFF2-40B4-BE49-F238E27FC236}">
              <a16:creationId xmlns:a16="http://schemas.microsoft.com/office/drawing/2014/main" id="{00000000-0008-0000-07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42316</xdr:rowOff>
    </xdr:from>
    <xdr:to>
      <xdr:col>54</xdr:col>
      <xdr:colOff>189865</xdr:colOff>
      <xdr:row>38</xdr:row>
      <xdr:rowOff>139700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flipV="1">
          <a:off x="10475595" y="5185816"/>
          <a:ext cx="1270" cy="14689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4" name="労働費最小値テキスト">
          <a:extLst>
            <a:ext uri="{FF2B5EF4-FFF2-40B4-BE49-F238E27FC236}">
              <a16:creationId xmlns:a16="http://schemas.microsoft.com/office/drawing/2014/main" id="{00000000-0008-0000-0700-00001C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160443</xdr:rowOff>
    </xdr:from>
    <xdr:ext cx="469744" cy="259045"/>
    <xdr:sp macro="" textlink="">
      <xdr:nvSpPr>
        <xdr:cNvPr id="286" name="労働費最大値テキスト">
          <a:extLst>
            <a:ext uri="{FF2B5EF4-FFF2-40B4-BE49-F238E27FC236}">
              <a16:creationId xmlns:a16="http://schemas.microsoft.com/office/drawing/2014/main" id="{00000000-0008-0000-0700-00001E010000}"/>
            </a:ext>
          </a:extLst>
        </xdr:cNvPr>
        <xdr:cNvSpPr txBox="1"/>
      </xdr:nvSpPr>
      <xdr:spPr>
        <a:xfrm>
          <a:off x="10528300" y="4961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3,213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42316</xdr:rowOff>
    </xdr:from>
    <xdr:to>
      <xdr:col>55</xdr:col>
      <xdr:colOff>88900</xdr:colOff>
      <xdr:row>30</xdr:row>
      <xdr:rowOff>42316</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5185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158903</xdr:rowOff>
    </xdr:from>
    <xdr:to>
      <xdr:col>55</xdr:col>
      <xdr:colOff>0</xdr:colOff>
      <xdr:row>38</xdr:row>
      <xdr:rowOff>2540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9639300" y="6502553"/>
          <a:ext cx="838200" cy="15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124579</xdr:rowOff>
    </xdr:from>
    <xdr:ext cx="378565" cy="259045"/>
    <xdr:sp macro="" textlink="">
      <xdr:nvSpPr>
        <xdr:cNvPr id="289" name="労働費平均値テキスト">
          <a:extLst>
            <a:ext uri="{FF2B5EF4-FFF2-40B4-BE49-F238E27FC236}">
              <a16:creationId xmlns:a16="http://schemas.microsoft.com/office/drawing/2014/main" id="{00000000-0008-0000-0700-000021010000}"/>
            </a:ext>
          </a:extLst>
        </xdr:cNvPr>
        <xdr:cNvSpPr txBox="1"/>
      </xdr:nvSpPr>
      <xdr:spPr>
        <a:xfrm>
          <a:off x="10528300" y="612532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101702</xdr:rowOff>
    </xdr:from>
    <xdr:to>
      <xdr:col>55</xdr:col>
      <xdr:colOff>50800</xdr:colOff>
      <xdr:row>37</xdr:row>
      <xdr:rowOff>31852</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10426700" y="6273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2540</xdr:rowOff>
    </xdr:from>
    <xdr:to>
      <xdr:col>50</xdr:col>
      <xdr:colOff>114300</xdr:colOff>
      <xdr:row>38</xdr:row>
      <xdr:rowOff>3454</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8750300" y="6517640"/>
          <a:ext cx="8890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122275</xdr:rowOff>
    </xdr:from>
    <xdr:to>
      <xdr:col>50</xdr:col>
      <xdr:colOff>165100</xdr:colOff>
      <xdr:row>37</xdr:row>
      <xdr:rowOff>52425</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9588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68952</xdr:rowOff>
    </xdr:from>
    <xdr:ext cx="378565"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9450017" y="60697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113640</xdr:rowOff>
    </xdr:from>
    <xdr:to>
      <xdr:col>45</xdr:col>
      <xdr:colOff>177800</xdr:colOff>
      <xdr:row>38</xdr:row>
      <xdr:rowOff>3454</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7861300" y="6457290"/>
          <a:ext cx="889000" cy="61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114960</xdr:rowOff>
    </xdr:from>
    <xdr:to>
      <xdr:col>46</xdr:col>
      <xdr:colOff>38100</xdr:colOff>
      <xdr:row>37</xdr:row>
      <xdr:rowOff>45110</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8699500" y="628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61637</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8561017" y="60623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113640</xdr:rowOff>
    </xdr:from>
    <xdr:to>
      <xdr:col>41</xdr:col>
      <xdr:colOff>50800</xdr:colOff>
      <xdr:row>37</xdr:row>
      <xdr:rowOff>157988</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6972300" y="6457290"/>
          <a:ext cx="889000" cy="44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99873</xdr:rowOff>
    </xdr:from>
    <xdr:to>
      <xdr:col>41</xdr:col>
      <xdr:colOff>101600</xdr:colOff>
      <xdr:row>37</xdr:row>
      <xdr:rowOff>30023</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7810500" y="6272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46550</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7672017" y="60473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96672</xdr:rowOff>
    </xdr:from>
    <xdr:to>
      <xdr:col>36</xdr:col>
      <xdr:colOff>165100</xdr:colOff>
      <xdr:row>37</xdr:row>
      <xdr:rowOff>26822</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6921500" y="6268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43349</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6783017" y="60440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108102</xdr:rowOff>
    </xdr:from>
    <xdr:to>
      <xdr:col>55</xdr:col>
      <xdr:colOff>50800</xdr:colOff>
      <xdr:row>38</xdr:row>
      <xdr:rowOff>38252</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10426700" y="6451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86529</xdr:rowOff>
    </xdr:from>
    <xdr:ext cx="378565" cy="259045"/>
    <xdr:sp macro="" textlink="">
      <xdr:nvSpPr>
        <xdr:cNvPr id="308" name="労働費該当値テキスト">
          <a:extLst>
            <a:ext uri="{FF2B5EF4-FFF2-40B4-BE49-F238E27FC236}">
              <a16:creationId xmlns:a16="http://schemas.microsoft.com/office/drawing/2014/main" id="{00000000-0008-0000-0700-000034010000}"/>
            </a:ext>
          </a:extLst>
        </xdr:cNvPr>
        <xdr:cNvSpPr txBox="1"/>
      </xdr:nvSpPr>
      <xdr:spPr>
        <a:xfrm>
          <a:off x="10528300" y="64301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123190</xdr:rowOff>
    </xdr:from>
    <xdr:to>
      <xdr:col>50</xdr:col>
      <xdr:colOff>165100</xdr:colOff>
      <xdr:row>38</xdr:row>
      <xdr:rowOff>53340</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9588500" y="6466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44467</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50017" y="65595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124104</xdr:rowOff>
    </xdr:from>
    <xdr:to>
      <xdr:col>46</xdr:col>
      <xdr:colOff>38100</xdr:colOff>
      <xdr:row>38</xdr:row>
      <xdr:rowOff>54254</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8699500" y="6467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45381</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61017" y="65604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62840</xdr:rowOff>
    </xdr:from>
    <xdr:to>
      <xdr:col>41</xdr:col>
      <xdr:colOff>101600</xdr:colOff>
      <xdr:row>37</xdr:row>
      <xdr:rowOff>164440</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7810500" y="6406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155567</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72017" y="64992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107188</xdr:rowOff>
    </xdr:from>
    <xdr:to>
      <xdr:col>36</xdr:col>
      <xdr:colOff>165100</xdr:colOff>
      <xdr:row>38</xdr:row>
      <xdr:rowOff>37338</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6921500" y="6450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28465</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783017" y="65435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35577</xdr:rowOff>
    </xdr:from>
    <xdr:ext cx="46717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136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a:extLst>
            <a:ext uri="{FF2B5EF4-FFF2-40B4-BE49-F238E27FC236}">
              <a16:creationId xmlns:a16="http://schemas.microsoft.com/office/drawing/2014/main" id="{00000000-0008-0000-07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61900</xdr:rowOff>
    </xdr:from>
    <xdr:to>
      <xdr:col>54</xdr:col>
      <xdr:colOff>189865</xdr:colOff>
      <xdr:row>59</xdr:row>
      <xdr:rowOff>34925</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flipV="1">
          <a:off x="10475595" y="8634400"/>
          <a:ext cx="1270" cy="1516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38752</xdr:rowOff>
    </xdr:from>
    <xdr:ext cx="378565" cy="259045"/>
    <xdr:sp macro="" textlink="">
      <xdr:nvSpPr>
        <xdr:cNvPr id="341" name="農林水産業費最小値テキスト">
          <a:extLst>
            <a:ext uri="{FF2B5EF4-FFF2-40B4-BE49-F238E27FC236}">
              <a16:creationId xmlns:a16="http://schemas.microsoft.com/office/drawing/2014/main" id="{00000000-0008-0000-0700-000055010000}"/>
            </a:ext>
          </a:extLst>
        </xdr:cNvPr>
        <xdr:cNvSpPr txBox="1"/>
      </xdr:nvSpPr>
      <xdr:spPr>
        <a:xfrm>
          <a:off x="10528300" y="101543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34925</xdr:rowOff>
    </xdr:from>
    <xdr:to>
      <xdr:col>55</xdr:col>
      <xdr:colOff>88900</xdr:colOff>
      <xdr:row>59</xdr:row>
      <xdr:rowOff>34925</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10150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8577</xdr:rowOff>
    </xdr:from>
    <xdr:ext cx="534377" cy="259045"/>
    <xdr:sp macro="" textlink="">
      <xdr:nvSpPr>
        <xdr:cNvPr id="343" name="農林水産業費最大値テキスト">
          <a:extLst>
            <a:ext uri="{FF2B5EF4-FFF2-40B4-BE49-F238E27FC236}">
              <a16:creationId xmlns:a16="http://schemas.microsoft.com/office/drawing/2014/main" id="{00000000-0008-0000-0700-000057010000}"/>
            </a:ext>
          </a:extLst>
        </xdr:cNvPr>
        <xdr:cNvSpPr txBox="1"/>
      </xdr:nvSpPr>
      <xdr:spPr>
        <a:xfrm>
          <a:off x="10528300" y="8409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20,021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61900</xdr:rowOff>
    </xdr:from>
    <xdr:to>
      <xdr:col>55</xdr:col>
      <xdr:colOff>88900</xdr:colOff>
      <xdr:row>50</xdr:row>
      <xdr:rowOff>61900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8634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34010</xdr:rowOff>
    </xdr:from>
    <xdr:to>
      <xdr:col>55</xdr:col>
      <xdr:colOff>0</xdr:colOff>
      <xdr:row>58</xdr:row>
      <xdr:rowOff>73863</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9639300" y="9978110"/>
          <a:ext cx="838200" cy="39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116349</xdr:rowOff>
    </xdr:from>
    <xdr:ext cx="469744" cy="259045"/>
    <xdr:sp macro="" textlink="">
      <xdr:nvSpPr>
        <xdr:cNvPr id="346" name="農林水産業費平均値テキスト">
          <a:extLst>
            <a:ext uri="{FF2B5EF4-FFF2-40B4-BE49-F238E27FC236}">
              <a16:creationId xmlns:a16="http://schemas.microsoft.com/office/drawing/2014/main" id="{00000000-0008-0000-0700-00005A010000}"/>
            </a:ext>
          </a:extLst>
        </xdr:cNvPr>
        <xdr:cNvSpPr txBox="1"/>
      </xdr:nvSpPr>
      <xdr:spPr>
        <a:xfrm>
          <a:off x="10528300" y="95460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93472</xdr:rowOff>
    </xdr:from>
    <xdr:to>
      <xdr:col>55</xdr:col>
      <xdr:colOff>50800</xdr:colOff>
      <xdr:row>57</xdr:row>
      <xdr:rowOff>23622</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10426700" y="9694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73863</xdr:rowOff>
    </xdr:from>
    <xdr:to>
      <xdr:col>50</xdr:col>
      <xdr:colOff>114300</xdr:colOff>
      <xdr:row>58</xdr:row>
      <xdr:rowOff>84760</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8750300" y="10017963"/>
          <a:ext cx="889000" cy="10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75641</xdr:rowOff>
    </xdr:from>
    <xdr:to>
      <xdr:col>50</xdr:col>
      <xdr:colOff>165100</xdr:colOff>
      <xdr:row>57</xdr:row>
      <xdr:rowOff>5791</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9588500" y="9676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22318</xdr:rowOff>
    </xdr:from>
    <xdr:ext cx="469744"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9404428" y="9452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70815</xdr:rowOff>
    </xdr:from>
    <xdr:to>
      <xdr:col>45</xdr:col>
      <xdr:colOff>177800</xdr:colOff>
      <xdr:row>58</xdr:row>
      <xdr:rowOff>84760</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7861300" y="10014915"/>
          <a:ext cx="889000" cy="13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100406</xdr:rowOff>
    </xdr:from>
    <xdr:to>
      <xdr:col>46</xdr:col>
      <xdr:colOff>38100</xdr:colOff>
      <xdr:row>57</xdr:row>
      <xdr:rowOff>30556</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8699500" y="9701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47083</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8515428" y="9476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57556</xdr:rowOff>
    </xdr:from>
    <xdr:to>
      <xdr:col>41</xdr:col>
      <xdr:colOff>50800</xdr:colOff>
      <xdr:row>58</xdr:row>
      <xdr:rowOff>70815</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6972300" y="10001656"/>
          <a:ext cx="889000" cy="13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107950</xdr:rowOff>
    </xdr:from>
    <xdr:to>
      <xdr:col>41</xdr:col>
      <xdr:colOff>101600</xdr:colOff>
      <xdr:row>57</xdr:row>
      <xdr:rowOff>38100</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810500" y="9709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54627</xdr:rowOff>
    </xdr:from>
    <xdr:ext cx="469744"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626428" y="9484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76632</xdr:rowOff>
    </xdr:from>
    <xdr:to>
      <xdr:col>36</xdr:col>
      <xdr:colOff>165100</xdr:colOff>
      <xdr:row>57</xdr:row>
      <xdr:rowOff>6782</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6921500" y="9677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23309</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37428" y="9453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154660</xdr:rowOff>
    </xdr:from>
    <xdr:to>
      <xdr:col>55</xdr:col>
      <xdr:colOff>50800</xdr:colOff>
      <xdr:row>58</xdr:row>
      <xdr:rowOff>84810</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10426700" y="9927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133087</xdr:rowOff>
    </xdr:from>
    <xdr:ext cx="469744" cy="259045"/>
    <xdr:sp macro="" textlink="">
      <xdr:nvSpPr>
        <xdr:cNvPr id="365" name="農林水産業費該当値テキスト">
          <a:extLst>
            <a:ext uri="{FF2B5EF4-FFF2-40B4-BE49-F238E27FC236}">
              <a16:creationId xmlns:a16="http://schemas.microsoft.com/office/drawing/2014/main" id="{00000000-0008-0000-0700-00006D010000}"/>
            </a:ext>
          </a:extLst>
        </xdr:cNvPr>
        <xdr:cNvSpPr txBox="1"/>
      </xdr:nvSpPr>
      <xdr:spPr>
        <a:xfrm>
          <a:off x="10528300" y="9905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23063</xdr:rowOff>
    </xdr:from>
    <xdr:to>
      <xdr:col>50</xdr:col>
      <xdr:colOff>165100</xdr:colOff>
      <xdr:row>58</xdr:row>
      <xdr:rowOff>124663</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9588500" y="9967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115790</xdr:rowOff>
    </xdr:from>
    <xdr:ext cx="469744"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04428" y="10059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33960</xdr:rowOff>
    </xdr:from>
    <xdr:to>
      <xdr:col>46</xdr:col>
      <xdr:colOff>38100</xdr:colOff>
      <xdr:row>58</xdr:row>
      <xdr:rowOff>135560</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8699500" y="9978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126687</xdr:rowOff>
    </xdr:from>
    <xdr:ext cx="469744"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515428" y="10070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20015</xdr:rowOff>
    </xdr:from>
    <xdr:to>
      <xdr:col>41</xdr:col>
      <xdr:colOff>101600</xdr:colOff>
      <xdr:row>58</xdr:row>
      <xdr:rowOff>121615</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7810500" y="9964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112742</xdr:rowOff>
    </xdr:from>
    <xdr:ext cx="469744"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626428" y="10056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6756</xdr:rowOff>
    </xdr:from>
    <xdr:to>
      <xdr:col>36</xdr:col>
      <xdr:colOff>165100</xdr:colOff>
      <xdr:row>58</xdr:row>
      <xdr:rowOff>108356</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6921500" y="9950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99483</xdr:rowOff>
    </xdr:from>
    <xdr:ext cx="469744"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737428" y="10043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55061</xdr:rowOff>
    </xdr:from>
    <xdr:to>
      <xdr:col>54</xdr:col>
      <xdr:colOff>189865</xdr:colOff>
      <xdr:row>79</xdr:row>
      <xdr:rowOff>30314</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056561"/>
          <a:ext cx="1270" cy="15183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34141</xdr:rowOff>
    </xdr:from>
    <xdr:ext cx="378565"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5786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30314</xdr:rowOff>
    </xdr:from>
    <xdr:to>
      <xdr:col>55</xdr:col>
      <xdr:colOff>88900</xdr:colOff>
      <xdr:row>79</xdr:row>
      <xdr:rowOff>30314</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574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1738</xdr:rowOff>
    </xdr:from>
    <xdr:ext cx="534377"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1831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80,443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55061</xdr:rowOff>
    </xdr:from>
    <xdr:to>
      <xdr:col>55</xdr:col>
      <xdr:colOff>88900</xdr:colOff>
      <xdr:row>70</xdr:row>
      <xdr:rowOff>55061</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056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89446</xdr:rowOff>
    </xdr:from>
    <xdr:to>
      <xdr:col>55</xdr:col>
      <xdr:colOff>0</xdr:colOff>
      <xdr:row>78</xdr:row>
      <xdr:rowOff>119221</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9639300" y="13462546"/>
          <a:ext cx="838200" cy="29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119226</xdr:rowOff>
    </xdr:from>
    <xdr:ext cx="534377"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1494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96349</xdr:rowOff>
    </xdr:from>
    <xdr:to>
      <xdr:col>55</xdr:col>
      <xdr:colOff>50800</xdr:colOff>
      <xdr:row>78</xdr:row>
      <xdr:rowOff>26499</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297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104115</xdr:rowOff>
    </xdr:from>
    <xdr:to>
      <xdr:col>50</xdr:col>
      <xdr:colOff>114300</xdr:colOff>
      <xdr:row>78</xdr:row>
      <xdr:rowOff>119221</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8750300" y="13477215"/>
          <a:ext cx="889000" cy="15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75927</xdr:rowOff>
    </xdr:from>
    <xdr:to>
      <xdr:col>50</xdr:col>
      <xdr:colOff>165100</xdr:colOff>
      <xdr:row>78</xdr:row>
      <xdr:rowOff>6077</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277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22604</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372111" y="13052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117926</xdr:rowOff>
    </xdr:from>
    <xdr:to>
      <xdr:col>45</xdr:col>
      <xdr:colOff>177800</xdr:colOff>
      <xdr:row>78</xdr:row>
      <xdr:rowOff>104115</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7861300" y="13319576"/>
          <a:ext cx="889000" cy="157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23330</xdr:rowOff>
    </xdr:from>
    <xdr:to>
      <xdr:col>46</xdr:col>
      <xdr:colOff>38100</xdr:colOff>
      <xdr:row>77</xdr:row>
      <xdr:rowOff>124930</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22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141457</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483111" y="13000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117926</xdr:rowOff>
    </xdr:from>
    <xdr:to>
      <xdr:col>41</xdr:col>
      <xdr:colOff>50800</xdr:colOff>
      <xdr:row>78</xdr:row>
      <xdr:rowOff>32696</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6972300" y="13319576"/>
          <a:ext cx="889000" cy="86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163195</xdr:rowOff>
    </xdr:from>
    <xdr:to>
      <xdr:col>41</xdr:col>
      <xdr:colOff>101600</xdr:colOff>
      <xdr:row>77</xdr:row>
      <xdr:rowOff>93345</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19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109872</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594111" y="12968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132257</xdr:rowOff>
    </xdr:from>
    <xdr:to>
      <xdr:col>36</xdr:col>
      <xdr:colOff>165100</xdr:colOff>
      <xdr:row>77</xdr:row>
      <xdr:rowOff>62407</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162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78935</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05111" y="12937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38646</xdr:rowOff>
    </xdr:from>
    <xdr:to>
      <xdr:col>55</xdr:col>
      <xdr:colOff>50800</xdr:colOff>
      <xdr:row>78</xdr:row>
      <xdr:rowOff>140246</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3411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125023</xdr:rowOff>
    </xdr:from>
    <xdr:ext cx="469744"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3326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68421</xdr:rowOff>
    </xdr:from>
    <xdr:to>
      <xdr:col>50</xdr:col>
      <xdr:colOff>165100</xdr:colOff>
      <xdr:row>78</xdr:row>
      <xdr:rowOff>170021</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3441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161148</xdr:rowOff>
    </xdr:from>
    <xdr:ext cx="469744"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04428" y="13534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53315</xdr:rowOff>
    </xdr:from>
    <xdr:to>
      <xdr:col>46</xdr:col>
      <xdr:colOff>38100</xdr:colOff>
      <xdr:row>78</xdr:row>
      <xdr:rowOff>154915</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3426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146042</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515428" y="13519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67126</xdr:rowOff>
    </xdr:from>
    <xdr:to>
      <xdr:col>41</xdr:col>
      <xdr:colOff>101600</xdr:colOff>
      <xdr:row>77</xdr:row>
      <xdr:rowOff>168726</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3268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159853</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594111" y="13361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153346</xdr:rowOff>
    </xdr:from>
    <xdr:to>
      <xdr:col>36</xdr:col>
      <xdr:colOff>165100</xdr:colOff>
      <xdr:row>78</xdr:row>
      <xdr:rowOff>83496</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3354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74623</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37428" y="13447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66587</xdr:rowOff>
    </xdr:from>
    <xdr:to>
      <xdr:col>54</xdr:col>
      <xdr:colOff>189865</xdr:colOff>
      <xdr:row>98</xdr:row>
      <xdr:rowOff>127260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668537"/>
          <a:ext cx="1270" cy="1260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131087</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933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127260</xdr:rowOff>
    </xdr:from>
    <xdr:to>
      <xdr:col>55</xdr:col>
      <xdr:colOff>88900</xdr:colOff>
      <xdr:row>98</xdr:row>
      <xdr:rowOff>127260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929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13264</xdr:rowOff>
    </xdr:from>
    <xdr:ext cx="534377"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443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90,838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66587</xdr:rowOff>
    </xdr:from>
    <xdr:to>
      <xdr:col>55</xdr:col>
      <xdr:colOff>88900</xdr:colOff>
      <xdr:row>91</xdr:row>
      <xdr:rowOff>66587</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668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8350</xdr:rowOff>
    </xdr:from>
    <xdr:to>
      <xdr:col>55</xdr:col>
      <xdr:colOff>0</xdr:colOff>
      <xdr:row>98</xdr:row>
      <xdr:rowOff>69292</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9639300" y="16810450"/>
          <a:ext cx="838200" cy="60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63467</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3512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40590</xdr:rowOff>
    </xdr:from>
    <xdr:to>
      <xdr:col>55</xdr:col>
      <xdr:colOff>50800</xdr:colOff>
      <xdr:row>96</xdr:row>
      <xdr:rowOff>142190</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499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62643</xdr:rowOff>
    </xdr:from>
    <xdr:to>
      <xdr:col>50</xdr:col>
      <xdr:colOff>114300</xdr:colOff>
      <xdr:row>98</xdr:row>
      <xdr:rowOff>69292</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8750300" y="16864743"/>
          <a:ext cx="889000" cy="6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59086</xdr:rowOff>
    </xdr:from>
    <xdr:to>
      <xdr:col>50</xdr:col>
      <xdr:colOff>165100</xdr:colOff>
      <xdr:row>96</xdr:row>
      <xdr:rowOff>160686</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518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5763</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293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62643</xdr:rowOff>
    </xdr:from>
    <xdr:to>
      <xdr:col>45</xdr:col>
      <xdr:colOff>177800</xdr:colOff>
      <xdr:row>98</xdr:row>
      <xdr:rowOff>117184</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7861300" y="16864743"/>
          <a:ext cx="889000" cy="54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44341</xdr:rowOff>
    </xdr:from>
    <xdr:to>
      <xdr:col>46</xdr:col>
      <xdr:colOff>38100</xdr:colOff>
      <xdr:row>96</xdr:row>
      <xdr:rowOff>145941</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503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162468</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278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169075</xdr:rowOff>
    </xdr:from>
    <xdr:to>
      <xdr:col>41</xdr:col>
      <xdr:colOff>50800</xdr:colOff>
      <xdr:row>98</xdr:row>
      <xdr:rowOff>117184</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6972300" y="16628275"/>
          <a:ext cx="889000" cy="291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69335</xdr:rowOff>
    </xdr:from>
    <xdr:to>
      <xdr:col>41</xdr:col>
      <xdr:colOff>101600</xdr:colOff>
      <xdr:row>96</xdr:row>
      <xdr:rowOff>170935</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528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16012</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303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31711</xdr:rowOff>
    </xdr:from>
    <xdr:to>
      <xdr:col>36</xdr:col>
      <xdr:colOff>165100</xdr:colOff>
      <xdr:row>96</xdr:row>
      <xdr:rowOff>133311</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490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149838</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266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129000</xdr:rowOff>
    </xdr:from>
    <xdr:to>
      <xdr:col>55</xdr:col>
      <xdr:colOff>50800</xdr:colOff>
      <xdr:row>98</xdr:row>
      <xdr:rowOff>59150</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759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43927</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674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18492</xdr:rowOff>
    </xdr:from>
    <xdr:to>
      <xdr:col>50</xdr:col>
      <xdr:colOff>165100</xdr:colOff>
      <xdr:row>98</xdr:row>
      <xdr:rowOff>120092</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820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111219</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913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11843</xdr:rowOff>
    </xdr:from>
    <xdr:to>
      <xdr:col>46</xdr:col>
      <xdr:colOff>38100</xdr:colOff>
      <xdr:row>98</xdr:row>
      <xdr:rowOff>113443</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813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104570</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906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66384</xdr:rowOff>
    </xdr:from>
    <xdr:to>
      <xdr:col>41</xdr:col>
      <xdr:colOff>101600</xdr:colOff>
      <xdr:row>98</xdr:row>
      <xdr:rowOff>167984</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868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159111</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961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118275</xdr:rowOff>
    </xdr:from>
    <xdr:to>
      <xdr:col>36</xdr:col>
      <xdr:colOff>165100</xdr:colOff>
      <xdr:row>97</xdr:row>
      <xdr:rowOff>48425</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577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39552</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670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128105</xdr:rowOff>
    </xdr:from>
    <xdr:ext cx="46717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消防費グラフ枠">
          <a:extLst>
            <a:ext uri="{FF2B5EF4-FFF2-40B4-BE49-F238E27FC236}">
              <a16:creationId xmlns:a16="http://schemas.microsoft.com/office/drawing/2014/main" id="{00000000-0008-0000-07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89408</xdr:rowOff>
    </xdr:from>
    <xdr:to>
      <xdr:col>85</xdr:col>
      <xdr:colOff>126364</xdr:colOff>
      <xdr:row>38</xdr:row>
      <xdr:rowOff>132407</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6317595" y="5232908"/>
          <a:ext cx="1269" cy="14145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136234</xdr:rowOff>
    </xdr:from>
    <xdr:ext cx="534377" cy="259045"/>
    <xdr:sp macro="" textlink="">
      <xdr:nvSpPr>
        <xdr:cNvPr id="516" name="消防費最小値テキスト">
          <a:extLst>
            <a:ext uri="{FF2B5EF4-FFF2-40B4-BE49-F238E27FC236}">
              <a16:creationId xmlns:a16="http://schemas.microsoft.com/office/drawing/2014/main" id="{00000000-0008-0000-0700-000004020000}"/>
            </a:ext>
          </a:extLst>
        </xdr:cNvPr>
        <xdr:cNvSpPr txBox="1"/>
      </xdr:nvSpPr>
      <xdr:spPr>
        <a:xfrm>
          <a:off x="16370300" y="6651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132407</xdr:rowOff>
    </xdr:from>
    <xdr:to>
      <xdr:col>86</xdr:col>
      <xdr:colOff>25400</xdr:colOff>
      <xdr:row>38</xdr:row>
      <xdr:rowOff>132407</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6647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36085</xdr:rowOff>
    </xdr:from>
    <xdr:ext cx="534377" cy="259045"/>
    <xdr:sp macro="" textlink="">
      <xdr:nvSpPr>
        <xdr:cNvPr id="518" name="消防費最大値テキスト">
          <a:extLst>
            <a:ext uri="{FF2B5EF4-FFF2-40B4-BE49-F238E27FC236}">
              <a16:creationId xmlns:a16="http://schemas.microsoft.com/office/drawing/2014/main" id="{00000000-0008-0000-0700-000006020000}"/>
            </a:ext>
          </a:extLst>
        </xdr:cNvPr>
        <xdr:cNvSpPr txBox="1"/>
      </xdr:nvSpPr>
      <xdr:spPr>
        <a:xfrm>
          <a:off x="16370300" y="5008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23,262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89408</xdr:rowOff>
    </xdr:from>
    <xdr:to>
      <xdr:col>86</xdr:col>
      <xdr:colOff>25400</xdr:colOff>
      <xdr:row>30</xdr:row>
      <xdr:rowOff>89408</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5232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36177</xdr:rowOff>
    </xdr:from>
    <xdr:to>
      <xdr:col>85</xdr:col>
      <xdr:colOff>127000</xdr:colOff>
      <xdr:row>37</xdr:row>
      <xdr:rowOff>89081</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5481300" y="6379827"/>
          <a:ext cx="838200" cy="52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42217</xdr:rowOff>
    </xdr:from>
    <xdr:ext cx="534377" cy="259045"/>
    <xdr:sp macro="" textlink="">
      <xdr:nvSpPr>
        <xdr:cNvPr id="521" name="消防費平均値テキスト">
          <a:extLst>
            <a:ext uri="{FF2B5EF4-FFF2-40B4-BE49-F238E27FC236}">
              <a16:creationId xmlns:a16="http://schemas.microsoft.com/office/drawing/2014/main" id="{00000000-0008-0000-0700-000009020000}"/>
            </a:ext>
          </a:extLst>
        </xdr:cNvPr>
        <xdr:cNvSpPr txBox="1"/>
      </xdr:nvSpPr>
      <xdr:spPr>
        <a:xfrm>
          <a:off x="16370300" y="60429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19340</xdr:rowOff>
    </xdr:from>
    <xdr:to>
      <xdr:col>85</xdr:col>
      <xdr:colOff>177800</xdr:colOff>
      <xdr:row>36</xdr:row>
      <xdr:rowOff>120940</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6268700" y="6191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89081</xdr:rowOff>
    </xdr:from>
    <xdr:to>
      <xdr:col>81</xdr:col>
      <xdr:colOff>50800</xdr:colOff>
      <xdr:row>37</xdr:row>
      <xdr:rowOff>113683</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4592300" y="6432731"/>
          <a:ext cx="889000" cy="24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123734</xdr:rowOff>
    </xdr:from>
    <xdr:to>
      <xdr:col>81</xdr:col>
      <xdr:colOff>101600</xdr:colOff>
      <xdr:row>37</xdr:row>
      <xdr:rowOff>53884</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5430500" y="6295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70411</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5214111" y="6071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113683</xdr:rowOff>
    </xdr:from>
    <xdr:to>
      <xdr:col>76</xdr:col>
      <xdr:colOff>114300</xdr:colOff>
      <xdr:row>37</xdr:row>
      <xdr:rowOff>123589</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3703300" y="6457333"/>
          <a:ext cx="889000" cy="9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25328</xdr:rowOff>
    </xdr:from>
    <xdr:to>
      <xdr:col>76</xdr:col>
      <xdr:colOff>165100</xdr:colOff>
      <xdr:row>37</xdr:row>
      <xdr:rowOff>126928</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4541500" y="6368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143455</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4325111" y="6144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49784</xdr:rowOff>
    </xdr:from>
    <xdr:to>
      <xdr:col>71</xdr:col>
      <xdr:colOff>177800</xdr:colOff>
      <xdr:row>37</xdr:row>
      <xdr:rowOff>123589</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a:off x="12814300" y="6393434"/>
          <a:ext cx="889000" cy="73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61577</xdr:rowOff>
    </xdr:from>
    <xdr:to>
      <xdr:col>72</xdr:col>
      <xdr:colOff>38100</xdr:colOff>
      <xdr:row>37</xdr:row>
      <xdr:rowOff>163177</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3652500" y="6405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8254</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436111" y="6180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16401</xdr:rowOff>
    </xdr:from>
    <xdr:to>
      <xdr:col>67</xdr:col>
      <xdr:colOff>101600</xdr:colOff>
      <xdr:row>37</xdr:row>
      <xdr:rowOff>118001</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2763500" y="6360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109128</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547111" y="6452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156827</xdr:rowOff>
    </xdr:from>
    <xdr:to>
      <xdr:col>85</xdr:col>
      <xdr:colOff>177800</xdr:colOff>
      <xdr:row>37</xdr:row>
      <xdr:rowOff>86977</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6268700" y="6329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135254</xdr:rowOff>
    </xdr:from>
    <xdr:ext cx="534377" cy="259045"/>
    <xdr:sp macro="" textlink="">
      <xdr:nvSpPr>
        <xdr:cNvPr id="540" name="消防費該当値テキスト">
          <a:extLst>
            <a:ext uri="{FF2B5EF4-FFF2-40B4-BE49-F238E27FC236}">
              <a16:creationId xmlns:a16="http://schemas.microsoft.com/office/drawing/2014/main" id="{00000000-0008-0000-0700-00001C020000}"/>
            </a:ext>
          </a:extLst>
        </xdr:cNvPr>
        <xdr:cNvSpPr txBox="1"/>
      </xdr:nvSpPr>
      <xdr:spPr>
        <a:xfrm>
          <a:off x="16370300" y="6307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38281</xdr:rowOff>
    </xdr:from>
    <xdr:to>
      <xdr:col>81</xdr:col>
      <xdr:colOff>101600</xdr:colOff>
      <xdr:row>37</xdr:row>
      <xdr:rowOff>139881</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5430500" y="6381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131008</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5214111" y="6474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62883</xdr:rowOff>
    </xdr:from>
    <xdr:to>
      <xdr:col>76</xdr:col>
      <xdr:colOff>165100</xdr:colOff>
      <xdr:row>37</xdr:row>
      <xdr:rowOff>164483</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4541500" y="6406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155610</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4325111" y="6499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72789</xdr:rowOff>
    </xdr:from>
    <xdr:to>
      <xdr:col>72</xdr:col>
      <xdr:colOff>38100</xdr:colOff>
      <xdr:row>38</xdr:row>
      <xdr:rowOff>2939</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3652500" y="6416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165516</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3436111" y="6509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170434</xdr:rowOff>
    </xdr:from>
    <xdr:to>
      <xdr:col>67</xdr:col>
      <xdr:colOff>101600</xdr:colOff>
      <xdr:row>37</xdr:row>
      <xdr:rowOff>100584</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2763500" y="6342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117111</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2547111" y="6117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139700</xdr:rowOff>
    </xdr:from>
    <xdr:to>
      <xdr:col>89</xdr:col>
      <xdr:colOff>177800</xdr:colOff>
      <xdr:row>59</xdr:row>
      <xdr:rowOff>139700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168927</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10113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25400</xdr:rowOff>
    </xdr:from>
    <xdr:to>
      <xdr:col>89</xdr:col>
      <xdr:colOff>177800</xdr:colOff>
      <xdr:row>58</xdr:row>
      <xdr:rowOff>25400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54627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82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82550</xdr:rowOff>
    </xdr:from>
    <xdr:to>
      <xdr:col>89</xdr:col>
      <xdr:colOff>177800</xdr:colOff>
      <xdr:row>56</xdr:row>
      <xdr:rowOff>82550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111777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9541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25400</xdr:rowOff>
    </xdr:from>
    <xdr:to>
      <xdr:col>89</xdr:col>
      <xdr:colOff>177800</xdr:colOff>
      <xdr:row>53</xdr:row>
      <xdr:rowOff>25400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54627</xdr:rowOff>
    </xdr:from>
    <xdr:ext cx="53129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914701" y="8970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82550</xdr:rowOff>
    </xdr:from>
    <xdr:to>
      <xdr:col>89</xdr:col>
      <xdr:colOff>177800</xdr:colOff>
      <xdr:row>51</xdr:row>
      <xdr:rowOff>82550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50</xdr:row>
      <xdr:rowOff>111777</xdr:rowOff>
    </xdr:from>
    <xdr:ext cx="53129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914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49</xdr:row>
      <xdr:rowOff>139700</xdr:rowOff>
    </xdr:from>
    <xdr:to>
      <xdr:col>89</xdr:col>
      <xdr:colOff>177800</xdr:colOff>
      <xdr:row>49</xdr:row>
      <xdr:rowOff>139700</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2446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48</xdr:row>
      <xdr:rowOff>168927</xdr:rowOff>
    </xdr:from>
    <xdr:ext cx="531299"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1914701" y="8398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6" name="教育費グラフ枠">
          <a:extLst>
            <a:ext uri="{FF2B5EF4-FFF2-40B4-BE49-F238E27FC236}">
              <a16:creationId xmlns:a16="http://schemas.microsoft.com/office/drawing/2014/main" id="{00000000-0008-0000-0700-000040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101438</xdr:rowOff>
    </xdr:from>
    <xdr:to>
      <xdr:col>85</xdr:col>
      <xdr:colOff>126364</xdr:colOff>
      <xdr:row>58</xdr:row>
      <xdr:rowOff>124041</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6317595" y="8673938"/>
          <a:ext cx="1269" cy="1394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127868</xdr:rowOff>
    </xdr:from>
    <xdr:ext cx="534377" cy="259045"/>
    <xdr:sp macro="" textlink="">
      <xdr:nvSpPr>
        <xdr:cNvPr id="578" name="教育費最小値テキスト">
          <a:extLst>
            <a:ext uri="{FF2B5EF4-FFF2-40B4-BE49-F238E27FC236}">
              <a16:creationId xmlns:a16="http://schemas.microsoft.com/office/drawing/2014/main" id="{00000000-0008-0000-0700-000042020000}"/>
            </a:ext>
          </a:extLst>
        </xdr:cNvPr>
        <xdr:cNvSpPr txBox="1"/>
      </xdr:nvSpPr>
      <xdr:spPr>
        <a:xfrm>
          <a:off x="16370300" y="10071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124041</xdr:rowOff>
    </xdr:from>
    <xdr:to>
      <xdr:col>86</xdr:col>
      <xdr:colOff>25400</xdr:colOff>
      <xdr:row>58</xdr:row>
      <xdr:rowOff>124041</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6230600" y="100681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48115</xdr:rowOff>
    </xdr:from>
    <xdr:ext cx="534377" cy="259045"/>
    <xdr:sp macro="" textlink="">
      <xdr:nvSpPr>
        <xdr:cNvPr id="580" name="教育費最大値テキスト">
          <a:extLst>
            <a:ext uri="{FF2B5EF4-FFF2-40B4-BE49-F238E27FC236}">
              <a16:creationId xmlns:a16="http://schemas.microsoft.com/office/drawing/2014/main" id="{00000000-0008-0000-0700-000044020000}"/>
            </a:ext>
          </a:extLst>
        </xdr:cNvPr>
        <xdr:cNvSpPr txBox="1"/>
      </xdr:nvSpPr>
      <xdr:spPr>
        <a:xfrm>
          <a:off x="16370300" y="8449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85,339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101438</xdr:rowOff>
    </xdr:from>
    <xdr:to>
      <xdr:col>86</xdr:col>
      <xdr:colOff>25400</xdr:colOff>
      <xdr:row>50</xdr:row>
      <xdr:rowOff>101438</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6230600" y="8673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85836</xdr:rowOff>
    </xdr:from>
    <xdr:to>
      <xdr:col>85</xdr:col>
      <xdr:colOff>127000</xdr:colOff>
      <xdr:row>57</xdr:row>
      <xdr:rowOff>90608</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5481300" y="9687036"/>
          <a:ext cx="838200" cy="176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130694</xdr:rowOff>
    </xdr:from>
    <xdr:ext cx="534377" cy="259045"/>
    <xdr:sp macro="" textlink="">
      <xdr:nvSpPr>
        <xdr:cNvPr id="583" name="教育費平均値テキスト">
          <a:extLst>
            <a:ext uri="{FF2B5EF4-FFF2-40B4-BE49-F238E27FC236}">
              <a16:creationId xmlns:a16="http://schemas.microsoft.com/office/drawing/2014/main" id="{00000000-0008-0000-0700-000047020000}"/>
            </a:ext>
          </a:extLst>
        </xdr:cNvPr>
        <xdr:cNvSpPr txBox="1"/>
      </xdr:nvSpPr>
      <xdr:spPr>
        <a:xfrm>
          <a:off x="16370300" y="93889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107817</xdr:rowOff>
    </xdr:from>
    <xdr:to>
      <xdr:col>85</xdr:col>
      <xdr:colOff>177800</xdr:colOff>
      <xdr:row>56</xdr:row>
      <xdr:rowOff>37967</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6268700" y="953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85836</xdr:rowOff>
    </xdr:from>
    <xdr:to>
      <xdr:col>81</xdr:col>
      <xdr:colOff>50800</xdr:colOff>
      <xdr:row>58</xdr:row>
      <xdr:rowOff>82436</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4592300" y="9687036"/>
          <a:ext cx="889000" cy="339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47266</xdr:rowOff>
    </xdr:from>
    <xdr:to>
      <xdr:col>81</xdr:col>
      <xdr:colOff>101600</xdr:colOff>
      <xdr:row>56</xdr:row>
      <xdr:rowOff>148866</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5430500" y="9648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139993</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5214111" y="9741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82436</xdr:rowOff>
    </xdr:from>
    <xdr:to>
      <xdr:col>76</xdr:col>
      <xdr:colOff>114300</xdr:colOff>
      <xdr:row>58</xdr:row>
      <xdr:rowOff>87808</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flipV="1">
          <a:off x="13703300" y="10026536"/>
          <a:ext cx="889000" cy="5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88357</xdr:rowOff>
    </xdr:from>
    <xdr:to>
      <xdr:col>76</xdr:col>
      <xdr:colOff>165100</xdr:colOff>
      <xdr:row>57</xdr:row>
      <xdr:rowOff>18507</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4541500" y="968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35034</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325111" y="9464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148787</xdr:rowOff>
    </xdr:from>
    <xdr:to>
      <xdr:col>71</xdr:col>
      <xdr:colOff>177800</xdr:colOff>
      <xdr:row>58</xdr:row>
      <xdr:rowOff>87808</xdr:rowOff>
    </xdr:to>
    <xdr:cxnSp macro="">
      <xdr:nvCxnSpPr>
        <xdr:cNvPr id="591" name="直線コネクタ 590">
          <a:extLst>
            <a:ext uri="{FF2B5EF4-FFF2-40B4-BE49-F238E27FC236}">
              <a16:creationId xmlns:a16="http://schemas.microsoft.com/office/drawing/2014/main" id="{00000000-0008-0000-0700-00004F020000}"/>
            </a:ext>
          </a:extLst>
        </xdr:cNvPr>
        <xdr:cNvCxnSpPr/>
      </xdr:nvCxnSpPr>
      <xdr:spPr>
        <a:xfrm>
          <a:off x="12814300" y="9921437"/>
          <a:ext cx="889000" cy="110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132648</xdr:rowOff>
    </xdr:from>
    <xdr:to>
      <xdr:col>72</xdr:col>
      <xdr:colOff>38100</xdr:colOff>
      <xdr:row>57</xdr:row>
      <xdr:rowOff>62798</xdr:rowOff>
    </xdr:to>
    <xdr:sp macro="" textlink="">
      <xdr:nvSpPr>
        <xdr:cNvPr id="592" name="フローチャート: 判断 591">
          <a:extLst>
            <a:ext uri="{FF2B5EF4-FFF2-40B4-BE49-F238E27FC236}">
              <a16:creationId xmlns:a16="http://schemas.microsoft.com/office/drawing/2014/main" id="{00000000-0008-0000-0700-000050020000}"/>
            </a:ext>
          </a:extLst>
        </xdr:cNvPr>
        <xdr:cNvSpPr/>
      </xdr:nvSpPr>
      <xdr:spPr>
        <a:xfrm>
          <a:off x="13652500" y="973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79325</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436111" y="9509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77613</xdr:rowOff>
    </xdr:from>
    <xdr:to>
      <xdr:col>67</xdr:col>
      <xdr:colOff>101600</xdr:colOff>
      <xdr:row>57</xdr:row>
      <xdr:rowOff>7763</xdr:rowOff>
    </xdr:to>
    <xdr:sp macro="" textlink="">
      <xdr:nvSpPr>
        <xdr:cNvPr id="594" name="フローチャート: 判断 593">
          <a:extLst>
            <a:ext uri="{FF2B5EF4-FFF2-40B4-BE49-F238E27FC236}">
              <a16:creationId xmlns:a16="http://schemas.microsoft.com/office/drawing/2014/main" id="{00000000-0008-0000-0700-000052020000}"/>
            </a:ext>
          </a:extLst>
        </xdr:cNvPr>
        <xdr:cNvSpPr/>
      </xdr:nvSpPr>
      <xdr:spPr>
        <a:xfrm>
          <a:off x="12763500" y="9678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24290</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547111" y="9454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39808</xdr:rowOff>
    </xdr:from>
    <xdr:to>
      <xdr:col>85</xdr:col>
      <xdr:colOff>177800</xdr:colOff>
      <xdr:row>57</xdr:row>
      <xdr:rowOff>141408</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6268700" y="9812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18235</xdr:rowOff>
    </xdr:from>
    <xdr:ext cx="534377" cy="259045"/>
    <xdr:sp macro="" textlink="">
      <xdr:nvSpPr>
        <xdr:cNvPr id="602" name="教育費該当値テキスト">
          <a:extLst>
            <a:ext uri="{FF2B5EF4-FFF2-40B4-BE49-F238E27FC236}">
              <a16:creationId xmlns:a16="http://schemas.microsoft.com/office/drawing/2014/main" id="{00000000-0008-0000-0700-00005A020000}"/>
            </a:ext>
          </a:extLst>
        </xdr:cNvPr>
        <xdr:cNvSpPr txBox="1"/>
      </xdr:nvSpPr>
      <xdr:spPr>
        <a:xfrm>
          <a:off x="16370300" y="9790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35036</xdr:rowOff>
    </xdr:from>
    <xdr:to>
      <xdr:col>81</xdr:col>
      <xdr:colOff>101600</xdr:colOff>
      <xdr:row>56</xdr:row>
      <xdr:rowOff>136636</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5430500" y="9636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153163</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5214111" y="9411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31636</xdr:rowOff>
    </xdr:from>
    <xdr:to>
      <xdr:col>76</xdr:col>
      <xdr:colOff>165100</xdr:colOff>
      <xdr:row>58</xdr:row>
      <xdr:rowOff>133236</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4541500" y="9975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124363</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4325111" y="10068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37008</xdr:rowOff>
    </xdr:from>
    <xdr:to>
      <xdr:col>72</xdr:col>
      <xdr:colOff>38100</xdr:colOff>
      <xdr:row>58</xdr:row>
      <xdr:rowOff>138608</xdr:rowOff>
    </xdr:to>
    <xdr:sp macro="" textlink="">
      <xdr:nvSpPr>
        <xdr:cNvPr id="607" name="楕円 606">
          <a:extLst>
            <a:ext uri="{FF2B5EF4-FFF2-40B4-BE49-F238E27FC236}">
              <a16:creationId xmlns:a16="http://schemas.microsoft.com/office/drawing/2014/main" id="{00000000-0008-0000-0700-00005F020000}"/>
            </a:ext>
          </a:extLst>
        </xdr:cNvPr>
        <xdr:cNvSpPr/>
      </xdr:nvSpPr>
      <xdr:spPr>
        <a:xfrm>
          <a:off x="13652500" y="9981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129735</xdr:rowOff>
    </xdr:from>
    <xdr:ext cx="534377"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3436111" y="10073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97987</xdr:rowOff>
    </xdr:from>
    <xdr:to>
      <xdr:col>67</xdr:col>
      <xdr:colOff>101600</xdr:colOff>
      <xdr:row>58</xdr:row>
      <xdr:rowOff>28137</xdr:rowOff>
    </xdr:to>
    <xdr:sp macro="" textlink="">
      <xdr:nvSpPr>
        <xdr:cNvPr id="609" name="楕円 608">
          <a:extLst>
            <a:ext uri="{FF2B5EF4-FFF2-40B4-BE49-F238E27FC236}">
              <a16:creationId xmlns:a16="http://schemas.microsoft.com/office/drawing/2014/main" id="{00000000-0008-0000-0700-000061020000}"/>
            </a:ext>
          </a:extLst>
        </xdr:cNvPr>
        <xdr:cNvSpPr/>
      </xdr:nvSpPr>
      <xdr:spPr>
        <a:xfrm>
          <a:off x="12763500" y="9870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19264</xdr:rowOff>
    </xdr:from>
    <xdr:ext cx="534377"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547111" y="9963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144434</xdr:rowOff>
    </xdr:from>
    <xdr:ext cx="46717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160762</xdr:rowOff>
    </xdr:from>
    <xdr:ext cx="46717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5642</xdr:rowOff>
    </xdr:from>
    <xdr:ext cx="46717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5" name="災害復旧費グラフ枠">
          <a:extLst>
            <a:ext uri="{FF2B5EF4-FFF2-40B4-BE49-F238E27FC236}">
              <a16:creationId xmlns:a16="http://schemas.microsoft.com/office/drawing/2014/main" id="{00000000-0008-0000-0700-00007B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5588</xdr:rowOff>
    </xdr:from>
    <xdr:to>
      <xdr:col>85</xdr:col>
      <xdr:colOff>126364</xdr:colOff>
      <xdr:row>79</xdr:row>
      <xdr:rowOff>98879</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flipV="1">
          <a:off x="16317595" y="12178538"/>
          <a:ext cx="1269" cy="14648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7" name="災害復旧費最小値テキスト">
          <a:extLst>
            <a:ext uri="{FF2B5EF4-FFF2-40B4-BE49-F238E27FC236}">
              <a16:creationId xmlns:a16="http://schemas.microsoft.com/office/drawing/2014/main" id="{00000000-0008-0000-0700-00007D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123715</xdr:rowOff>
    </xdr:from>
    <xdr:ext cx="534377" cy="259045"/>
    <xdr:sp macro="" textlink="">
      <xdr:nvSpPr>
        <xdr:cNvPr id="639" name="災害復旧費最大値テキスト">
          <a:extLst>
            <a:ext uri="{FF2B5EF4-FFF2-40B4-BE49-F238E27FC236}">
              <a16:creationId xmlns:a16="http://schemas.microsoft.com/office/drawing/2014/main" id="{00000000-0008-0000-0700-00007F020000}"/>
            </a:ext>
          </a:extLst>
        </xdr:cNvPr>
        <xdr:cNvSpPr txBox="1"/>
      </xdr:nvSpPr>
      <xdr:spPr>
        <a:xfrm>
          <a:off x="16370300" y="11953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13,457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5588</xdr:rowOff>
    </xdr:from>
    <xdr:to>
      <xdr:col>86</xdr:col>
      <xdr:colOff>25400</xdr:colOff>
      <xdr:row>71</xdr:row>
      <xdr:rowOff>5588</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6230600" y="12178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78849</xdr:rowOff>
    </xdr:from>
    <xdr:to>
      <xdr:col>85</xdr:col>
      <xdr:colOff>127000</xdr:colOff>
      <xdr:row>79</xdr:row>
      <xdr:rowOff>91802</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5481300" y="13623399"/>
          <a:ext cx="838200" cy="12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127888</xdr:rowOff>
    </xdr:from>
    <xdr:ext cx="469744" cy="259045"/>
    <xdr:sp macro="" textlink="">
      <xdr:nvSpPr>
        <xdr:cNvPr id="642" name="災害復旧費平均値テキスト">
          <a:extLst>
            <a:ext uri="{FF2B5EF4-FFF2-40B4-BE49-F238E27FC236}">
              <a16:creationId xmlns:a16="http://schemas.microsoft.com/office/drawing/2014/main" id="{00000000-0008-0000-0700-000082020000}"/>
            </a:ext>
          </a:extLst>
        </xdr:cNvPr>
        <xdr:cNvSpPr txBox="1"/>
      </xdr:nvSpPr>
      <xdr:spPr>
        <a:xfrm>
          <a:off x="16370300" y="133295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105011</xdr:rowOff>
    </xdr:from>
    <xdr:to>
      <xdr:col>85</xdr:col>
      <xdr:colOff>177800</xdr:colOff>
      <xdr:row>79</xdr:row>
      <xdr:rowOff>35161</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6268700" y="13478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78849</xdr:rowOff>
    </xdr:from>
    <xdr:to>
      <xdr:col>81</xdr:col>
      <xdr:colOff>50800</xdr:colOff>
      <xdr:row>79</xdr:row>
      <xdr:rowOff>97028</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flipV="1">
          <a:off x="14592300" y="13623399"/>
          <a:ext cx="889000" cy="18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99132</xdr:rowOff>
    </xdr:from>
    <xdr:to>
      <xdr:col>81</xdr:col>
      <xdr:colOff>101600</xdr:colOff>
      <xdr:row>79</xdr:row>
      <xdr:rowOff>29282</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5430500" y="13472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45809</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46428" y="13247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96810</xdr:rowOff>
    </xdr:from>
    <xdr:to>
      <xdr:col>76</xdr:col>
      <xdr:colOff>114300</xdr:colOff>
      <xdr:row>79</xdr:row>
      <xdr:rowOff>97028</xdr:rowOff>
    </xdr:to>
    <xdr:cxnSp macro="">
      <xdr:nvCxnSpPr>
        <xdr:cNvPr id="647" name="直線コネクタ 646">
          <a:extLst>
            <a:ext uri="{FF2B5EF4-FFF2-40B4-BE49-F238E27FC236}">
              <a16:creationId xmlns:a16="http://schemas.microsoft.com/office/drawing/2014/main" id="{00000000-0008-0000-0700-000087020000}"/>
            </a:ext>
          </a:extLst>
        </xdr:cNvPr>
        <xdr:cNvCxnSpPr/>
      </xdr:nvCxnSpPr>
      <xdr:spPr>
        <a:xfrm>
          <a:off x="13703300" y="13641360"/>
          <a:ext cx="889000" cy="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135491</xdr:rowOff>
    </xdr:from>
    <xdr:to>
      <xdr:col>76</xdr:col>
      <xdr:colOff>165100</xdr:colOff>
      <xdr:row>79</xdr:row>
      <xdr:rowOff>65641</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4541500" y="13508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82168</xdr:rowOff>
    </xdr:from>
    <xdr:ext cx="378565"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403017" y="132838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93980</xdr:rowOff>
    </xdr:from>
    <xdr:to>
      <xdr:col>71</xdr:col>
      <xdr:colOff>177800</xdr:colOff>
      <xdr:row>79</xdr:row>
      <xdr:rowOff>96810</xdr:rowOff>
    </xdr:to>
    <xdr:cxnSp macro="">
      <xdr:nvCxnSpPr>
        <xdr:cNvPr id="650" name="直線コネクタ 649">
          <a:extLst>
            <a:ext uri="{FF2B5EF4-FFF2-40B4-BE49-F238E27FC236}">
              <a16:creationId xmlns:a16="http://schemas.microsoft.com/office/drawing/2014/main" id="{00000000-0008-0000-0700-00008A020000}"/>
            </a:ext>
          </a:extLst>
        </xdr:cNvPr>
        <xdr:cNvCxnSpPr/>
      </xdr:nvCxnSpPr>
      <xdr:spPr>
        <a:xfrm>
          <a:off x="12814300" y="13638530"/>
          <a:ext cx="889000" cy="2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73006</xdr:rowOff>
    </xdr:from>
    <xdr:to>
      <xdr:col>72</xdr:col>
      <xdr:colOff>38100</xdr:colOff>
      <xdr:row>79</xdr:row>
      <xdr:rowOff>3156</xdr:rowOff>
    </xdr:to>
    <xdr:sp macro="" textlink="">
      <xdr:nvSpPr>
        <xdr:cNvPr id="651" name="フローチャート: 判断 650">
          <a:extLst>
            <a:ext uri="{FF2B5EF4-FFF2-40B4-BE49-F238E27FC236}">
              <a16:creationId xmlns:a16="http://schemas.microsoft.com/office/drawing/2014/main" id="{00000000-0008-0000-0700-00008B020000}"/>
            </a:ext>
          </a:extLst>
        </xdr:cNvPr>
        <xdr:cNvSpPr/>
      </xdr:nvSpPr>
      <xdr:spPr>
        <a:xfrm>
          <a:off x="13652500" y="13446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19683</xdr:rowOff>
    </xdr:from>
    <xdr:ext cx="469744"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468428" y="13221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64626</xdr:rowOff>
    </xdr:from>
    <xdr:to>
      <xdr:col>67</xdr:col>
      <xdr:colOff>101600</xdr:colOff>
      <xdr:row>77</xdr:row>
      <xdr:rowOff>166226</xdr:rowOff>
    </xdr:to>
    <xdr:sp macro="" textlink="">
      <xdr:nvSpPr>
        <xdr:cNvPr id="653" name="フローチャート: 判断 652">
          <a:extLst>
            <a:ext uri="{FF2B5EF4-FFF2-40B4-BE49-F238E27FC236}">
              <a16:creationId xmlns:a16="http://schemas.microsoft.com/office/drawing/2014/main" id="{00000000-0008-0000-0700-00008D020000}"/>
            </a:ext>
          </a:extLst>
        </xdr:cNvPr>
        <xdr:cNvSpPr/>
      </xdr:nvSpPr>
      <xdr:spPr>
        <a:xfrm>
          <a:off x="12763500" y="13266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11303</xdr:rowOff>
    </xdr:from>
    <xdr:ext cx="469744"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579428" y="13041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41002</xdr:rowOff>
    </xdr:from>
    <xdr:to>
      <xdr:col>85</xdr:col>
      <xdr:colOff>177800</xdr:colOff>
      <xdr:row>79</xdr:row>
      <xdr:rowOff>142602</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6268700" y="13585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127379</xdr:rowOff>
    </xdr:from>
    <xdr:ext cx="313932" cy="259045"/>
    <xdr:sp macro="" textlink="">
      <xdr:nvSpPr>
        <xdr:cNvPr id="661" name="災害復旧費該当値テキスト">
          <a:extLst>
            <a:ext uri="{FF2B5EF4-FFF2-40B4-BE49-F238E27FC236}">
              <a16:creationId xmlns:a16="http://schemas.microsoft.com/office/drawing/2014/main" id="{00000000-0008-0000-0700-000095020000}"/>
            </a:ext>
          </a:extLst>
        </xdr:cNvPr>
        <xdr:cNvSpPr txBox="1"/>
      </xdr:nvSpPr>
      <xdr:spPr>
        <a:xfrm>
          <a:off x="16370300" y="135004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28049</xdr:rowOff>
    </xdr:from>
    <xdr:to>
      <xdr:col>81</xdr:col>
      <xdr:colOff>101600</xdr:colOff>
      <xdr:row>79</xdr:row>
      <xdr:rowOff>129649</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5430500" y="13572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120776</xdr:rowOff>
    </xdr:from>
    <xdr:ext cx="378565"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5292017" y="136653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46228</xdr:rowOff>
    </xdr:from>
    <xdr:to>
      <xdr:col>76</xdr:col>
      <xdr:colOff>165100</xdr:colOff>
      <xdr:row>79</xdr:row>
      <xdr:rowOff>147828</xdr:rowOff>
    </xdr:to>
    <xdr:sp macro="" textlink="">
      <xdr:nvSpPr>
        <xdr:cNvPr id="664" name="楕円 663">
          <a:extLst>
            <a:ext uri="{FF2B5EF4-FFF2-40B4-BE49-F238E27FC236}">
              <a16:creationId xmlns:a16="http://schemas.microsoft.com/office/drawing/2014/main" id="{00000000-0008-0000-0700-000098020000}"/>
            </a:ext>
          </a:extLst>
        </xdr:cNvPr>
        <xdr:cNvSpPr/>
      </xdr:nvSpPr>
      <xdr:spPr>
        <a:xfrm>
          <a:off x="14541500" y="13590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79</xdr:row>
      <xdr:rowOff>138955</xdr:rowOff>
    </xdr:from>
    <xdr:ext cx="313932"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4435333" y="1368350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46010</xdr:rowOff>
    </xdr:from>
    <xdr:to>
      <xdr:col>72</xdr:col>
      <xdr:colOff>38100</xdr:colOff>
      <xdr:row>79</xdr:row>
      <xdr:rowOff>147610</xdr:rowOff>
    </xdr:to>
    <xdr:sp macro="" textlink="">
      <xdr:nvSpPr>
        <xdr:cNvPr id="666" name="楕円 665">
          <a:extLst>
            <a:ext uri="{FF2B5EF4-FFF2-40B4-BE49-F238E27FC236}">
              <a16:creationId xmlns:a16="http://schemas.microsoft.com/office/drawing/2014/main" id="{00000000-0008-0000-0700-00009A020000}"/>
            </a:ext>
          </a:extLst>
        </xdr:cNvPr>
        <xdr:cNvSpPr/>
      </xdr:nvSpPr>
      <xdr:spPr>
        <a:xfrm>
          <a:off x="13652500" y="1359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79</xdr:row>
      <xdr:rowOff>138737</xdr:rowOff>
    </xdr:from>
    <xdr:ext cx="313932"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3546333" y="136832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43180</xdr:rowOff>
    </xdr:from>
    <xdr:to>
      <xdr:col>67</xdr:col>
      <xdr:colOff>101600</xdr:colOff>
      <xdr:row>79</xdr:row>
      <xdr:rowOff>144780</xdr:rowOff>
    </xdr:to>
    <xdr:sp macro="" textlink="">
      <xdr:nvSpPr>
        <xdr:cNvPr id="668" name="楕円 667">
          <a:extLst>
            <a:ext uri="{FF2B5EF4-FFF2-40B4-BE49-F238E27FC236}">
              <a16:creationId xmlns:a16="http://schemas.microsoft.com/office/drawing/2014/main" id="{00000000-0008-0000-0700-00009C020000}"/>
            </a:ext>
          </a:extLst>
        </xdr:cNvPr>
        <xdr:cNvSpPr/>
      </xdr:nvSpPr>
      <xdr:spPr>
        <a:xfrm>
          <a:off x="12763500" y="13587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79</xdr:row>
      <xdr:rowOff>135907</xdr:rowOff>
    </xdr:from>
    <xdr:ext cx="313932"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657333" y="1368045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98</xdr:row>
      <xdr:rowOff>139700</xdr:rowOff>
    </xdr:from>
    <xdr:to>
      <xdr:col>89</xdr:col>
      <xdr:colOff>177800</xdr:colOff>
      <xdr:row>98</xdr:row>
      <xdr:rowOff>139700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97</xdr:row>
      <xdr:rowOff>168927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公債費グラフ枠">
          <a:extLst>
            <a:ext uri="{FF2B5EF4-FFF2-40B4-BE49-F238E27FC236}">
              <a16:creationId xmlns:a16="http://schemas.microsoft.com/office/drawing/2014/main" id="{00000000-0008-0000-0700-0000B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41287</xdr:rowOff>
    </xdr:from>
    <xdr:to>
      <xdr:col>85</xdr:col>
      <xdr:colOff>126364</xdr:colOff>
      <xdr:row>99</xdr:row>
      <xdr:rowOff>39230</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6317595" y="15814687"/>
          <a:ext cx="1269" cy="11980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43057</xdr:rowOff>
    </xdr:from>
    <xdr:ext cx="534377" cy="259045"/>
    <xdr:sp macro="" textlink="">
      <xdr:nvSpPr>
        <xdr:cNvPr id="693" name="公債費最小値テキスト">
          <a:extLst>
            <a:ext uri="{FF2B5EF4-FFF2-40B4-BE49-F238E27FC236}">
              <a16:creationId xmlns:a16="http://schemas.microsoft.com/office/drawing/2014/main" id="{00000000-0008-0000-0700-0000B5020000}"/>
            </a:ext>
          </a:extLst>
        </xdr:cNvPr>
        <xdr:cNvSpPr txBox="1"/>
      </xdr:nvSpPr>
      <xdr:spPr>
        <a:xfrm>
          <a:off x="16370300" y="17016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39230</xdr:rowOff>
    </xdr:from>
    <xdr:to>
      <xdr:col>86</xdr:col>
      <xdr:colOff>25400</xdr:colOff>
      <xdr:row>99</xdr:row>
      <xdr:rowOff>39230</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7012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159414</xdr:rowOff>
    </xdr:from>
    <xdr:ext cx="534377" cy="259045"/>
    <xdr:sp macro="" textlink="">
      <xdr:nvSpPr>
        <xdr:cNvPr id="695" name="公債費最大値テキスト">
          <a:extLst>
            <a:ext uri="{FF2B5EF4-FFF2-40B4-BE49-F238E27FC236}">
              <a16:creationId xmlns:a16="http://schemas.microsoft.com/office/drawing/2014/main" id="{00000000-0008-0000-0700-0000B7020000}"/>
            </a:ext>
          </a:extLst>
        </xdr:cNvPr>
        <xdr:cNvSpPr txBox="1"/>
      </xdr:nvSpPr>
      <xdr:spPr>
        <a:xfrm>
          <a:off x="16370300" y="15589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69,305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92</xdr:row>
      <xdr:rowOff>41287</xdr:rowOff>
    </xdr:from>
    <xdr:to>
      <xdr:col>86</xdr:col>
      <xdr:colOff>25400</xdr:colOff>
      <xdr:row>92</xdr:row>
      <xdr:rowOff>41287</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5814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53494</xdr:rowOff>
    </xdr:from>
    <xdr:to>
      <xdr:col>85</xdr:col>
      <xdr:colOff>127000</xdr:colOff>
      <xdr:row>94</xdr:row>
      <xdr:rowOff>78893</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5481300" y="16169794"/>
          <a:ext cx="838200" cy="25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16623</xdr:rowOff>
    </xdr:from>
    <xdr:ext cx="534377" cy="259045"/>
    <xdr:sp macro="" textlink="">
      <xdr:nvSpPr>
        <xdr:cNvPr id="698" name="公債費平均値テキスト">
          <a:extLst>
            <a:ext uri="{FF2B5EF4-FFF2-40B4-BE49-F238E27FC236}">
              <a16:creationId xmlns:a16="http://schemas.microsoft.com/office/drawing/2014/main" id="{00000000-0008-0000-0700-0000BA020000}"/>
            </a:ext>
          </a:extLst>
        </xdr:cNvPr>
        <xdr:cNvSpPr txBox="1"/>
      </xdr:nvSpPr>
      <xdr:spPr>
        <a:xfrm>
          <a:off x="16370300" y="164758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38196</xdr:rowOff>
    </xdr:from>
    <xdr:to>
      <xdr:col>85</xdr:col>
      <xdr:colOff>177800</xdr:colOff>
      <xdr:row>96</xdr:row>
      <xdr:rowOff>139796</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6268700" y="16497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78893</xdr:rowOff>
    </xdr:from>
    <xdr:to>
      <xdr:col>81</xdr:col>
      <xdr:colOff>50800</xdr:colOff>
      <xdr:row>94</xdr:row>
      <xdr:rowOff>82778</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4592300" y="16195193"/>
          <a:ext cx="889000" cy="3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31635</xdr:rowOff>
    </xdr:from>
    <xdr:to>
      <xdr:col>81</xdr:col>
      <xdr:colOff>101600</xdr:colOff>
      <xdr:row>96</xdr:row>
      <xdr:rowOff>133235</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5430500" y="1649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124362</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14111" y="16583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82778</xdr:rowOff>
    </xdr:from>
    <xdr:to>
      <xdr:col>76</xdr:col>
      <xdr:colOff>114300</xdr:colOff>
      <xdr:row>94</xdr:row>
      <xdr:rowOff>93523</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flipV="1">
          <a:off x="13703300" y="16199078"/>
          <a:ext cx="889000" cy="10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29280</xdr:rowOff>
    </xdr:from>
    <xdr:to>
      <xdr:col>76</xdr:col>
      <xdr:colOff>165100</xdr:colOff>
      <xdr:row>96</xdr:row>
      <xdr:rowOff>130880</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4541500" y="16488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122007</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325111" y="16581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93523</xdr:rowOff>
    </xdr:from>
    <xdr:to>
      <xdr:col>71</xdr:col>
      <xdr:colOff>177800</xdr:colOff>
      <xdr:row>94</xdr:row>
      <xdr:rowOff>132797</xdr:rowOff>
    </xdr:to>
    <xdr:cxnSp macro="">
      <xdr:nvCxnSpPr>
        <xdr:cNvPr id="706" name="直線コネクタ 705">
          <a:extLst>
            <a:ext uri="{FF2B5EF4-FFF2-40B4-BE49-F238E27FC236}">
              <a16:creationId xmlns:a16="http://schemas.microsoft.com/office/drawing/2014/main" id="{00000000-0008-0000-0700-0000C2020000}"/>
            </a:ext>
          </a:extLst>
        </xdr:cNvPr>
        <xdr:cNvCxnSpPr/>
      </xdr:nvCxnSpPr>
      <xdr:spPr>
        <a:xfrm flipV="1">
          <a:off x="12814300" y="16209823"/>
          <a:ext cx="889000" cy="39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32779</xdr:rowOff>
    </xdr:from>
    <xdr:to>
      <xdr:col>72</xdr:col>
      <xdr:colOff>38100</xdr:colOff>
      <xdr:row>96</xdr:row>
      <xdr:rowOff>134379</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3652500" y="16491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125506</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436111" y="16584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49307</xdr:rowOff>
    </xdr:from>
    <xdr:to>
      <xdr:col>67</xdr:col>
      <xdr:colOff>101600</xdr:colOff>
      <xdr:row>96</xdr:row>
      <xdr:rowOff>150907</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2763500" y="16508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142034</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547111" y="16601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2694</xdr:rowOff>
    </xdr:from>
    <xdr:to>
      <xdr:col>85</xdr:col>
      <xdr:colOff>177800</xdr:colOff>
      <xdr:row>94</xdr:row>
      <xdr:rowOff>104294</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6268700" y="16118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25571</xdr:rowOff>
    </xdr:from>
    <xdr:ext cx="534377" cy="259045"/>
    <xdr:sp macro="" textlink="">
      <xdr:nvSpPr>
        <xdr:cNvPr id="717" name="公債費該当値テキスト">
          <a:extLst>
            <a:ext uri="{FF2B5EF4-FFF2-40B4-BE49-F238E27FC236}">
              <a16:creationId xmlns:a16="http://schemas.microsoft.com/office/drawing/2014/main" id="{00000000-0008-0000-0700-0000CD020000}"/>
            </a:ext>
          </a:extLst>
        </xdr:cNvPr>
        <xdr:cNvSpPr txBox="1"/>
      </xdr:nvSpPr>
      <xdr:spPr>
        <a:xfrm>
          <a:off x="16370300" y="15970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28093</xdr:rowOff>
    </xdr:from>
    <xdr:to>
      <xdr:col>81</xdr:col>
      <xdr:colOff>101600</xdr:colOff>
      <xdr:row>94</xdr:row>
      <xdr:rowOff>129693</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5430500" y="16144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146220</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5214111" y="15919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31978</xdr:rowOff>
    </xdr:from>
    <xdr:to>
      <xdr:col>76</xdr:col>
      <xdr:colOff>165100</xdr:colOff>
      <xdr:row>94</xdr:row>
      <xdr:rowOff>133578</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4541500" y="16148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150105</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4325111" y="15923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42723</xdr:rowOff>
    </xdr:from>
    <xdr:to>
      <xdr:col>72</xdr:col>
      <xdr:colOff>38100</xdr:colOff>
      <xdr:row>94</xdr:row>
      <xdr:rowOff>144323</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3652500" y="16159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160850</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3436111" y="15934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81997</xdr:rowOff>
    </xdr:from>
    <xdr:to>
      <xdr:col>67</xdr:col>
      <xdr:colOff>101600</xdr:colOff>
      <xdr:row>95</xdr:row>
      <xdr:rowOff>12147</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2763500" y="16198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28674</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2547111" y="15973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a:extLst>
            <a:ext uri="{FF2B5EF4-FFF2-40B4-BE49-F238E27FC236}">
              <a16:creationId xmlns:a16="http://schemas.microsoft.com/office/drawing/2014/main" id="{00000000-0008-0000-0700-0000E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91884</xdr:rowOff>
    </xdr:from>
    <xdr:to>
      <xdr:col>116</xdr:col>
      <xdr:colOff>62864</xdr:colOff>
      <xdr:row>39</xdr:row>
      <xdr:rowOff>44450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flipV="1">
          <a:off x="22159595" y="5235384"/>
          <a:ext cx="1269" cy="1495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50" name="諸支出金最小値テキスト">
          <a:extLst>
            <a:ext uri="{FF2B5EF4-FFF2-40B4-BE49-F238E27FC236}">
              <a16:creationId xmlns:a16="http://schemas.microsoft.com/office/drawing/2014/main" id="{00000000-0008-0000-0700-0000EE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38561</xdr:rowOff>
    </xdr:from>
    <xdr:ext cx="469744" cy="259045"/>
    <xdr:sp macro="" textlink="">
      <xdr:nvSpPr>
        <xdr:cNvPr id="752" name="諸支出金最大値テキスト">
          <a:extLst>
            <a:ext uri="{FF2B5EF4-FFF2-40B4-BE49-F238E27FC236}">
              <a16:creationId xmlns:a16="http://schemas.microsoft.com/office/drawing/2014/main" id="{00000000-0008-0000-0700-0000F0020000}"/>
            </a:ext>
          </a:extLst>
        </xdr:cNvPr>
        <xdr:cNvSpPr txBox="1"/>
      </xdr:nvSpPr>
      <xdr:spPr>
        <a:xfrm>
          <a:off x="22212300" y="5010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7,851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91884</xdr:rowOff>
    </xdr:from>
    <xdr:to>
      <xdr:col>116</xdr:col>
      <xdr:colOff>152400</xdr:colOff>
      <xdr:row>30</xdr:row>
      <xdr:rowOff>91884</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5235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12446</xdr:rowOff>
    </xdr:from>
    <xdr:to>
      <xdr:col>116</xdr:col>
      <xdr:colOff>63500</xdr:colOff>
      <xdr:row>39</xdr:row>
      <xdr:rowOff>43688</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flipV="1">
          <a:off x="21323300" y="6698996"/>
          <a:ext cx="838200" cy="31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111586</xdr:rowOff>
    </xdr:from>
    <xdr:ext cx="378565" cy="259045"/>
    <xdr:sp macro="" textlink="">
      <xdr:nvSpPr>
        <xdr:cNvPr id="755" name="諸支出金平均値テキスト">
          <a:extLst>
            <a:ext uri="{FF2B5EF4-FFF2-40B4-BE49-F238E27FC236}">
              <a16:creationId xmlns:a16="http://schemas.microsoft.com/office/drawing/2014/main" id="{00000000-0008-0000-0700-0000F3020000}"/>
            </a:ext>
          </a:extLst>
        </xdr:cNvPr>
        <xdr:cNvSpPr txBox="1"/>
      </xdr:nvSpPr>
      <xdr:spPr>
        <a:xfrm>
          <a:off x="22212300" y="645523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88709</xdr:rowOff>
    </xdr:from>
    <xdr:to>
      <xdr:col>116</xdr:col>
      <xdr:colOff>114300</xdr:colOff>
      <xdr:row>39</xdr:row>
      <xdr:rowOff>18859</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2110700" y="6603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166751</xdr:rowOff>
    </xdr:from>
    <xdr:to>
      <xdr:col>111</xdr:col>
      <xdr:colOff>177800</xdr:colOff>
      <xdr:row>39</xdr:row>
      <xdr:rowOff>43688</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20434300" y="6681851"/>
          <a:ext cx="889000" cy="48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116713</xdr:rowOff>
    </xdr:from>
    <xdr:to>
      <xdr:col>112</xdr:col>
      <xdr:colOff>38100</xdr:colOff>
      <xdr:row>39</xdr:row>
      <xdr:rowOff>46863</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1272500" y="6631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63390</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34017" y="64070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166751</xdr:rowOff>
    </xdr:from>
    <xdr:to>
      <xdr:col>107</xdr:col>
      <xdr:colOff>50800</xdr:colOff>
      <xdr:row>39</xdr:row>
      <xdr:rowOff>40640</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flipV="1">
          <a:off x="19545300" y="6681851"/>
          <a:ext cx="889000" cy="45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143573</xdr:rowOff>
    </xdr:from>
    <xdr:to>
      <xdr:col>107</xdr:col>
      <xdr:colOff>101600</xdr:colOff>
      <xdr:row>38</xdr:row>
      <xdr:rowOff>73723</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20383500" y="6487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90250</xdr:rowOff>
    </xdr:from>
    <xdr:ext cx="469744"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199428" y="6262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28639</xdr:rowOff>
    </xdr:from>
    <xdr:to>
      <xdr:col>102</xdr:col>
      <xdr:colOff>114300</xdr:colOff>
      <xdr:row>39</xdr:row>
      <xdr:rowOff>40640</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8656300" y="6715189"/>
          <a:ext cx="889000" cy="12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110045</xdr:rowOff>
    </xdr:from>
    <xdr:to>
      <xdr:col>102</xdr:col>
      <xdr:colOff>165100</xdr:colOff>
      <xdr:row>39</xdr:row>
      <xdr:rowOff>40195</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9494500" y="6625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56723</xdr:rowOff>
    </xdr:from>
    <xdr:ext cx="378565"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6017" y="64003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111379</xdr:rowOff>
    </xdr:from>
    <xdr:to>
      <xdr:col>98</xdr:col>
      <xdr:colOff>38100</xdr:colOff>
      <xdr:row>39</xdr:row>
      <xdr:rowOff>41529</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8605500" y="6626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58056</xdr:rowOff>
    </xdr:from>
    <xdr:ext cx="378565"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7017" y="64017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133096</xdr:rowOff>
    </xdr:from>
    <xdr:to>
      <xdr:col>116</xdr:col>
      <xdr:colOff>114300</xdr:colOff>
      <xdr:row>39</xdr:row>
      <xdr:rowOff>63246</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2110700" y="6648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67137</xdr:rowOff>
    </xdr:from>
    <xdr:ext cx="378565" cy="259045"/>
    <xdr:sp macro="" textlink="">
      <xdr:nvSpPr>
        <xdr:cNvPr id="774" name="諸支出金該当値テキスト">
          <a:extLst>
            <a:ext uri="{FF2B5EF4-FFF2-40B4-BE49-F238E27FC236}">
              <a16:creationId xmlns:a16="http://schemas.microsoft.com/office/drawing/2014/main" id="{00000000-0008-0000-0700-000006030000}"/>
            </a:ext>
          </a:extLst>
        </xdr:cNvPr>
        <xdr:cNvSpPr txBox="1"/>
      </xdr:nvSpPr>
      <xdr:spPr>
        <a:xfrm>
          <a:off x="22212300" y="65822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164338</xdr:rowOff>
    </xdr:from>
    <xdr:to>
      <xdr:col>112</xdr:col>
      <xdr:colOff>38100</xdr:colOff>
      <xdr:row>39</xdr:row>
      <xdr:rowOff>94488</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1272500" y="6679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85615</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1198650" y="67721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115951</xdr:rowOff>
    </xdr:from>
    <xdr:to>
      <xdr:col>107</xdr:col>
      <xdr:colOff>101600</xdr:colOff>
      <xdr:row>39</xdr:row>
      <xdr:rowOff>46101</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0383500" y="6631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37228</xdr:rowOff>
    </xdr:from>
    <xdr:ext cx="378565"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0245017" y="67237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161290</xdr:rowOff>
    </xdr:from>
    <xdr:to>
      <xdr:col>102</xdr:col>
      <xdr:colOff>165100</xdr:colOff>
      <xdr:row>39</xdr:row>
      <xdr:rowOff>91440</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9494500" y="6676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39</xdr:row>
      <xdr:rowOff>82567</xdr:rowOff>
    </xdr:from>
    <xdr:ext cx="313932"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9388333" y="676911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149289</xdr:rowOff>
    </xdr:from>
    <xdr:to>
      <xdr:col>98</xdr:col>
      <xdr:colOff>38100</xdr:colOff>
      <xdr:row>39</xdr:row>
      <xdr:rowOff>79439</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8605500" y="6664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39</xdr:row>
      <xdr:rowOff>70566</xdr:rowOff>
    </xdr:from>
    <xdr:ext cx="313932"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499333" y="675711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奈良県平均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a:extLst>
            <a:ext uri="{FF2B5EF4-FFF2-40B4-BE49-F238E27FC236}">
              <a16:creationId xmlns:a16="http://schemas.microsoft.com/office/drawing/2014/main" id="{00000000-0008-0000-07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a:extLst>
            <a:ext uri="{FF2B5EF4-FFF2-40B4-BE49-F238E27FC236}">
              <a16:creationId xmlns:a16="http://schemas.microsoft.com/office/drawing/2014/main" id="{00000000-0008-0000-0700-00001F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a:extLst>
            <a:ext uri="{FF2B5EF4-FFF2-40B4-BE49-F238E27FC236}">
              <a16:creationId xmlns:a16="http://schemas.microsoft.com/office/drawing/2014/main" id="{00000000-0008-0000-0700-000021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a:extLst>
            <a:ext uri="{FF2B5EF4-FFF2-40B4-BE49-F238E27FC236}">
              <a16:creationId xmlns:a16="http://schemas.microsoft.com/office/drawing/2014/main" id="{00000000-0008-0000-0700-000024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a:extLst>
            <a:ext uri="{FF2B5EF4-FFF2-40B4-BE49-F238E27FC236}">
              <a16:creationId xmlns:a16="http://schemas.microsoft.com/office/drawing/2014/main" id="{00000000-0008-0000-0700-000037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a:extLst>
            <a:ext uri="{FF2B5EF4-FFF2-40B4-BE49-F238E27FC236}">
              <a16:creationId xmlns:a16="http://schemas.microsoft.com/office/drawing/2014/main" id="{00000000-0008-0000-0700-00004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overflow" horzOverflow="overflow" vert="horz" rtlCol="0" anchor="t"/>
        <a:lstStyle/>
        <a:p>
          <a:r>
            <a:rPr kumimoji="1" lang="ja-JP" altLang="en-US" sz="12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総務費は定年延長者の退職に伴う退職金やふるさと応援基金経費の増額により増額したが、令和６年度も引き続き類似団体平均を下回っている。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民生費は障害福祉関連の扶助費や低所得者支援・定額減税補給金等の増加により住民一人当たり</a:t>
          </a:r>
          <a:r>
            <a:rPr kumimoji="1" lang="en-US" altLang="ja-JP" sz="1100">
              <a:latin typeface="ＭＳ Ｐゴシック" panose="020B0600070205080204" pitchFamily="50" charset="-128"/>
              <a:ea typeface="ＭＳ Ｐゴシック" panose="020B0600070205080204" pitchFamily="50" charset="-128"/>
            </a:rPr>
            <a:t>221,047</a:t>
          </a:r>
          <a:r>
            <a:rPr kumimoji="1" lang="ja-JP" altLang="en-US" sz="1100">
              <a:latin typeface="ＭＳ Ｐゴシック" panose="020B0600070205080204" pitchFamily="50" charset="-128"/>
              <a:ea typeface="ＭＳ Ｐゴシック" panose="020B0600070205080204" pitchFamily="50" charset="-128"/>
            </a:rPr>
            <a:t>円に増加し、類似団体平均を上回っている。</a:t>
          </a:r>
        </a:p>
        <a:p>
          <a:r>
            <a:rPr kumimoji="1" lang="ja-JP" altLang="en-US" sz="1100">
              <a:latin typeface="ＭＳ Ｐゴシック" panose="020B0600070205080204" pitchFamily="50" charset="-128"/>
              <a:ea typeface="ＭＳ Ｐゴシック" panose="020B0600070205080204" pitchFamily="50" charset="-128"/>
            </a:rPr>
            <a:t>　衛生費は住民一人当たり</a:t>
          </a:r>
          <a:r>
            <a:rPr kumimoji="1" lang="en-US" altLang="ja-JP" sz="1100">
              <a:latin typeface="ＭＳ Ｐゴシック" panose="020B0600070205080204" pitchFamily="50" charset="-128"/>
              <a:ea typeface="ＭＳ Ｐゴシック" panose="020B0600070205080204" pitchFamily="50" charset="-128"/>
            </a:rPr>
            <a:t>36,531</a:t>
          </a:r>
          <a:r>
            <a:rPr kumimoji="1" lang="ja-JP" altLang="en-US" sz="1100">
              <a:latin typeface="ＭＳ Ｐゴシック" panose="020B0600070205080204" pitchFamily="50" charset="-128"/>
              <a:ea typeface="ＭＳ Ｐゴシック" panose="020B0600070205080204" pitchFamily="50" charset="-128"/>
            </a:rPr>
            <a:t>円となり、新型コロナウイルス感染症ワクチン接種経費の減少はあったものの、ごみ焼却施設改修の増加により前年度と比べ微減となった。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商工費はプレミアム付商品券発行事業等により、住民一人当たり</a:t>
          </a:r>
          <a:r>
            <a:rPr kumimoji="1" lang="en-US" altLang="ja-JP" sz="1100">
              <a:latin typeface="ＭＳ Ｐゴシック" panose="020B0600070205080204" pitchFamily="50" charset="-128"/>
              <a:ea typeface="ＭＳ Ｐゴシック" panose="020B0600070205080204" pitchFamily="50" charset="-128"/>
            </a:rPr>
            <a:t>6,638</a:t>
          </a:r>
          <a:r>
            <a:rPr kumimoji="1" lang="ja-JP" altLang="en-US" sz="1100">
              <a:latin typeface="ＭＳ Ｐゴシック" panose="020B0600070205080204" pitchFamily="50" charset="-128"/>
              <a:ea typeface="ＭＳ Ｐゴシック" panose="020B0600070205080204" pitchFamily="50" charset="-128"/>
            </a:rPr>
            <a:t>円と増加し、類似団体平均との差は縮小したが、依然として平均を下回っている。</a:t>
          </a:r>
        </a:p>
        <a:p>
          <a:r>
            <a:rPr kumimoji="1" lang="ja-JP" altLang="en-US" sz="1100">
              <a:latin typeface="ＭＳ Ｐゴシック" panose="020B0600070205080204" pitchFamily="50" charset="-128"/>
              <a:ea typeface="ＭＳ Ｐゴシック" panose="020B0600070205080204" pitchFamily="50" charset="-128"/>
            </a:rPr>
            <a:t>　教育費は小中学校太陽光発電設備整備等の普通建設事業費の減少に伴い住民一人当たり</a:t>
          </a:r>
          <a:r>
            <a:rPr kumimoji="1" lang="en-US" altLang="ja-JP" sz="1100">
              <a:latin typeface="ＭＳ Ｐゴシック" panose="020B0600070205080204" pitchFamily="50" charset="-128"/>
              <a:ea typeface="ＭＳ Ｐゴシック" panose="020B0600070205080204" pitchFamily="50" charset="-128"/>
            </a:rPr>
            <a:t>43,718</a:t>
          </a:r>
          <a:r>
            <a:rPr kumimoji="1" lang="ja-JP" altLang="en-US" sz="1100">
              <a:latin typeface="ＭＳ Ｐゴシック" panose="020B0600070205080204" pitchFamily="50" charset="-128"/>
              <a:ea typeface="ＭＳ Ｐゴシック" panose="020B0600070205080204" pitchFamily="50" charset="-128"/>
            </a:rPr>
            <a:t>円と減少し、類似団体平均を下回った。</a:t>
          </a:r>
        </a:p>
        <a:p>
          <a:r>
            <a:rPr kumimoji="1" lang="ja-JP" altLang="en-US" sz="1100">
              <a:latin typeface="ＭＳ Ｐゴシック" panose="020B0600070205080204" pitchFamily="50" charset="-128"/>
              <a:ea typeface="ＭＳ Ｐゴシック" panose="020B0600070205080204" pitchFamily="50" charset="-128"/>
            </a:rPr>
            <a:t>　公債費が住民一人当たり</a:t>
          </a:r>
          <a:r>
            <a:rPr kumimoji="1" lang="en-US" altLang="ja-JP" sz="1100">
              <a:latin typeface="ＭＳ Ｐゴシック" panose="020B0600070205080204" pitchFamily="50" charset="-128"/>
              <a:ea typeface="ＭＳ Ｐゴシック" panose="020B0600070205080204" pitchFamily="50" charset="-128"/>
            </a:rPr>
            <a:t>53,771</a:t>
          </a:r>
          <a:r>
            <a:rPr kumimoji="1" lang="ja-JP" altLang="en-US" sz="1100">
              <a:latin typeface="ＭＳ Ｐゴシック" panose="020B0600070205080204" pitchFamily="50" charset="-128"/>
              <a:ea typeface="ＭＳ Ｐゴシック" panose="020B0600070205080204" pitchFamily="50" charset="-128"/>
            </a:rPr>
            <a:t>円となっており、他の目的別コストは類似団体平均と同程度かそれ以下である中、類似団体平均に比べ高止まりしている。これは、過去の保健所等複合施設建設や文化振興施設整備等の大型投資的事業の実施による地方債残高が多いことや、土地開発公社解散のための第三セクター等改革推進債の影響が大きいといえる。公債費の負担は財政運営においても重い負担となっており、今後も普通建設事業の精査による市債発行の適正化を図り、市債残高の抑制に努め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奈良県奈良市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実質収支は</a:t>
          </a:r>
          <a:r>
            <a:rPr kumimoji="1" lang="en-US" altLang="ja-JP" sz="1200">
              <a:latin typeface="ＭＳ ゴシック" pitchFamily="49" charset="-128"/>
              <a:ea typeface="ＭＳ ゴシック" pitchFamily="49" charset="-128"/>
            </a:rPr>
            <a:t>3,361</a:t>
          </a:r>
          <a:r>
            <a:rPr kumimoji="1" lang="ja-JP" altLang="en-US" sz="1200">
              <a:latin typeface="ＭＳ ゴシック" pitchFamily="49" charset="-128"/>
              <a:ea typeface="ＭＳ ゴシック" pitchFamily="49" charset="-128"/>
            </a:rPr>
            <a:t>百万円の黒字となったものの、前年度の実質収支より</a:t>
          </a:r>
          <a:r>
            <a:rPr kumimoji="1" lang="en-US" altLang="ja-JP" sz="1200">
              <a:latin typeface="ＭＳ ゴシック" pitchFamily="49" charset="-128"/>
              <a:ea typeface="ＭＳ ゴシック" pitchFamily="49" charset="-128"/>
            </a:rPr>
            <a:t>400</a:t>
          </a:r>
          <a:r>
            <a:rPr kumimoji="1" lang="ja-JP" altLang="en-US" sz="1200">
              <a:latin typeface="ＭＳ ゴシック" pitchFamily="49" charset="-128"/>
              <a:ea typeface="ＭＳ ゴシック" pitchFamily="49" charset="-128"/>
            </a:rPr>
            <a:t>百万円減少した。実質単年度収支は、実質収支の減少により</a:t>
          </a:r>
          <a:r>
            <a:rPr kumimoji="1" lang="en-US" altLang="ja-JP" sz="1200">
              <a:latin typeface="ＭＳ ゴシック" pitchFamily="49" charset="-128"/>
              <a:ea typeface="ＭＳ ゴシック" pitchFamily="49" charset="-128"/>
            </a:rPr>
            <a:t>396</a:t>
          </a:r>
          <a:r>
            <a:rPr kumimoji="1" lang="ja-JP" altLang="en-US" sz="1200">
              <a:latin typeface="ＭＳ ゴシック" pitchFamily="49" charset="-128"/>
              <a:ea typeface="ＭＳ ゴシック" pitchFamily="49" charset="-128"/>
            </a:rPr>
            <a:t>百万円の赤字となった。</a:t>
          </a:r>
        </a:p>
        <a:p>
          <a:r>
            <a:rPr kumimoji="1" lang="ja-JP" altLang="en-US" sz="1200">
              <a:latin typeface="ＭＳ ゴシック" pitchFamily="49" charset="-128"/>
              <a:ea typeface="ＭＳ ゴシック" pitchFamily="49" charset="-128"/>
            </a:rPr>
            <a:t>　財政調整基金については令和４年度は地域振興基金繰替運用解消のため</a:t>
          </a:r>
          <a:r>
            <a:rPr kumimoji="1" lang="en-US" altLang="ja-JP" sz="1200">
              <a:latin typeface="ＭＳ ゴシック" pitchFamily="49" charset="-128"/>
              <a:ea typeface="ＭＳ ゴシック" pitchFamily="49" charset="-128"/>
            </a:rPr>
            <a:t>40</a:t>
          </a:r>
          <a:r>
            <a:rPr kumimoji="1" lang="ja-JP" altLang="en-US" sz="1200">
              <a:latin typeface="ＭＳ ゴシック" pitchFamily="49" charset="-128"/>
              <a:ea typeface="ＭＳ ゴシック" pitchFamily="49" charset="-128"/>
            </a:rPr>
            <a:t>億円を取崩したことで減少したが、令和５年度以降は取崩せず、歳計剰余金の積立を行ったことで残高が増加している。</a:t>
          </a:r>
        </a:p>
        <a:p>
          <a:r>
            <a:rPr kumimoji="1" lang="ja-JP" altLang="en-US" sz="1200">
              <a:latin typeface="ＭＳ ゴシック" pitchFamily="49" charset="-128"/>
              <a:ea typeface="ＭＳ ゴシック" pitchFamily="49" charset="-128"/>
            </a:rPr>
            <a:t>　今後も、事業の精査、効率的な執行に努めるとともに、財政健全化に向けた取組を進め、類似団体に比べて低い財政調整基金残高の更なる確保に努める。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奈良県奈良市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令和６年度決算における全ての会計の実質収支については、</a:t>
          </a:r>
          <a:r>
            <a:rPr kumimoji="1" lang="en-US" altLang="ja-JP" sz="1400">
              <a:latin typeface="ＭＳ ゴシック" pitchFamily="49" charset="-128"/>
              <a:ea typeface="ＭＳ ゴシック" pitchFamily="49" charset="-128"/>
            </a:rPr>
            <a:t>13,934</a:t>
          </a:r>
          <a:r>
            <a:rPr kumimoji="1" lang="ja-JP" altLang="en-US" sz="1400">
              <a:latin typeface="ＭＳ ゴシック" pitchFamily="49" charset="-128"/>
              <a:ea typeface="ＭＳ ゴシック" pitchFamily="49" charset="-128"/>
            </a:rPr>
            <a:t>百万円の黒字であった。令和５年度が</a:t>
          </a:r>
          <a:r>
            <a:rPr kumimoji="1" lang="en-US" altLang="ja-JP" sz="1400">
              <a:latin typeface="ＭＳ ゴシック" pitchFamily="49" charset="-128"/>
              <a:ea typeface="ＭＳ ゴシック" pitchFamily="49" charset="-128"/>
            </a:rPr>
            <a:t>14,453</a:t>
          </a:r>
          <a:r>
            <a:rPr kumimoji="1" lang="ja-JP" altLang="en-US" sz="1400">
              <a:latin typeface="ＭＳ ゴシック" pitchFamily="49" charset="-128"/>
              <a:ea typeface="ＭＳ ゴシック" pitchFamily="49" charset="-128"/>
            </a:rPr>
            <a:t>百万円の黒字であったことから、黒字額が</a:t>
          </a:r>
          <a:r>
            <a:rPr kumimoji="1" lang="en-US" altLang="ja-JP" sz="1400">
              <a:latin typeface="ＭＳ ゴシック" pitchFamily="49" charset="-128"/>
              <a:ea typeface="ＭＳ ゴシック" pitchFamily="49" charset="-128"/>
            </a:rPr>
            <a:t>519</a:t>
          </a:r>
          <a:r>
            <a:rPr kumimoji="1" lang="ja-JP" altLang="en-US" sz="1400">
              <a:latin typeface="ＭＳ ゴシック" pitchFamily="49" charset="-128"/>
              <a:ea typeface="ＭＳ ゴシック" pitchFamily="49" charset="-128"/>
            </a:rPr>
            <a:t>百万円減少し、連結実質黒字比率は</a:t>
          </a:r>
          <a:r>
            <a:rPr kumimoji="1" lang="en-US" altLang="ja-JP" sz="1400">
              <a:latin typeface="ＭＳ ゴシック" pitchFamily="49" charset="-128"/>
              <a:ea typeface="ＭＳ ゴシック" pitchFamily="49" charset="-128"/>
            </a:rPr>
            <a:t>16.50</a:t>
          </a:r>
          <a:r>
            <a:rPr kumimoji="1" lang="ja-JP" altLang="en-US" sz="1400">
              <a:latin typeface="ＭＳ ゴシック" pitchFamily="49" charset="-128"/>
              <a:ea typeface="ＭＳ ゴシック" pitchFamily="49" charset="-128"/>
            </a:rPr>
            <a:t>％と、前年度比で</a:t>
          </a:r>
          <a:r>
            <a:rPr kumimoji="1" lang="en-US" altLang="ja-JP" sz="1400">
              <a:latin typeface="ＭＳ ゴシック" pitchFamily="49" charset="-128"/>
              <a:ea typeface="ＭＳ ゴシック" pitchFamily="49" charset="-128"/>
            </a:rPr>
            <a:t>1.08</a:t>
          </a:r>
          <a:r>
            <a:rPr kumimoji="1" lang="ja-JP" altLang="en-US" sz="1400">
              <a:latin typeface="ＭＳ ゴシック" pitchFamily="49" charset="-128"/>
              <a:ea typeface="ＭＳ ゴシック" pitchFamily="49" charset="-128"/>
            </a:rPr>
            <a:t>ポイント悪化した。</a:t>
          </a:r>
        </a:p>
        <a:p>
          <a:r>
            <a:rPr kumimoji="1" lang="ja-JP" altLang="en-US" sz="1400">
              <a:latin typeface="ＭＳ ゴシック" pitchFamily="49" charset="-128"/>
              <a:ea typeface="ＭＳ ゴシック" pitchFamily="49" charset="-128"/>
            </a:rPr>
            <a:t>　実質黒字額が、水道事業会計で</a:t>
          </a:r>
          <a:r>
            <a:rPr kumimoji="1" lang="en-US" altLang="ja-JP" sz="1400">
              <a:latin typeface="ＭＳ ゴシック" pitchFamily="49" charset="-128"/>
              <a:ea typeface="ＭＳ ゴシック" pitchFamily="49" charset="-128"/>
            </a:rPr>
            <a:t>136</a:t>
          </a:r>
          <a:r>
            <a:rPr kumimoji="1" lang="ja-JP" altLang="en-US" sz="1400">
              <a:latin typeface="ＭＳ ゴシック" pitchFamily="49" charset="-128"/>
              <a:ea typeface="ＭＳ ゴシック" pitchFamily="49" charset="-128"/>
            </a:rPr>
            <a:t>百万円増加したものの、一般会計において</a:t>
          </a:r>
          <a:r>
            <a:rPr kumimoji="1" lang="en-US" altLang="ja-JP" sz="1400">
              <a:latin typeface="ＭＳ ゴシック" pitchFamily="49" charset="-128"/>
              <a:ea typeface="ＭＳ ゴシック" pitchFamily="49" charset="-128"/>
            </a:rPr>
            <a:t>400</a:t>
          </a:r>
          <a:r>
            <a:rPr kumimoji="1" lang="ja-JP" altLang="en-US" sz="1400">
              <a:latin typeface="ＭＳ ゴシック" pitchFamily="49" charset="-128"/>
              <a:ea typeface="ＭＳ ゴシック" pitchFamily="49" charset="-128"/>
            </a:rPr>
            <a:t>百万円減少、下水道事業会計において</a:t>
          </a:r>
          <a:r>
            <a:rPr kumimoji="1" lang="en-US" altLang="ja-JP" sz="1400">
              <a:latin typeface="ＭＳ ゴシック" pitchFamily="49" charset="-128"/>
              <a:ea typeface="ＭＳ ゴシック" pitchFamily="49" charset="-128"/>
            </a:rPr>
            <a:t>391</a:t>
          </a:r>
          <a:r>
            <a:rPr kumimoji="1" lang="ja-JP" altLang="en-US" sz="1400">
              <a:latin typeface="ＭＳ ゴシック" pitchFamily="49" charset="-128"/>
              <a:ea typeface="ＭＳ ゴシック" pitchFamily="49" charset="-128"/>
            </a:rPr>
            <a:t>百万円減少したことが全体の比率悪化の主な要因として挙げられる。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75" thickBot="1">
      <c r="B2" s="170" t="s">
        <v>77</v>
      </c>
      <c r="C2" s="170"/>
      <c r="D2" s="171"/>
    </row>
    <row r="3" spans="1:119" ht="18.75" customHeight="1" thickBot="1">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162079171</v>
      </c>
      <c r="BO4" s="371"/>
      <c r="BP4" s="371"/>
      <c r="BQ4" s="371"/>
      <c r="BR4" s="371"/>
      <c r="BS4" s="371"/>
      <c r="BT4" s="371"/>
      <c r="BU4" s="372"/>
      <c r="BV4" s="370">
        <v>155802904</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4</v>
      </c>
      <c r="CU4" s="377"/>
      <c r="CV4" s="377"/>
      <c r="CW4" s="377"/>
      <c r="CX4" s="377"/>
      <c r="CY4" s="377"/>
      <c r="CZ4" s="377"/>
      <c r="DA4" s="378"/>
      <c r="DB4" s="376">
        <v>4.5999999999999996</v>
      </c>
      <c r="DC4" s="377"/>
      <c r="DD4" s="377"/>
      <c r="DE4" s="377"/>
      <c r="DF4" s="377"/>
      <c r="DG4" s="377"/>
      <c r="DH4" s="377"/>
      <c r="DI4" s="378"/>
    </row>
    <row r="5" spans="1:119" ht="18.75" customHeight="1">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157815912</v>
      </c>
      <c r="BO5" s="408"/>
      <c r="BP5" s="408"/>
      <c r="BQ5" s="408"/>
      <c r="BR5" s="408"/>
      <c r="BS5" s="408"/>
      <c r="BT5" s="408"/>
      <c r="BU5" s="409"/>
      <c r="BV5" s="407">
        <v>151032697</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97.1</v>
      </c>
      <c r="CU5" s="405"/>
      <c r="CV5" s="405"/>
      <c r="CW5" s="405"/>
      <c r="CX5" s="405"/>
      <c r="CY5" s="405"/>
      <c r="CZ5" s="405"/>
      <c r="DA5" s="406"/>
      <c r="DB5" s="404">
        <v>96.9</v>
      </c>
      <c r="DC5" s="405"/>
      <c r="DD5" s="405"/>
      <c r="DE5" s="405"/>
      <c r="DF5" s="405"/>
      <c r="DG5" s="405"/>
      <c r="DH5" s="405"/>
      <c r="DI5" s="406"/>
    </row>
    <row r="6" spans="1:119" ht="18.75" customHeight="1">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4263259</v>
      </c>
      <c r="BO6" s="408"/>
      <c r="BP6" s="408"/>
      <c r="BQ6" s="408"/>
      <c r="BR6" s="408"/>
      <c r="BS6" s="408"/>
      <c r="BT6" s="408"/>
      <c r="BU6" s="409"/>
      <c r="BV6" s="407">
        <v>4770207</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98.2</v>
      </c>
      <c r="CU6" s="445"/>
      <c r="CV6" s="445"/>
      <c r="CW6" s="445"/>
      <c r="CX6" s="445"/>
      <c r="CY6" s="445"/>
      <c r="CZ6" s="445"/>
      <c r="DA6" s="446"/>
      <c r="DB6" s="444">
        <v>99.8</v>
      </c>
      <c r="DC6" s="445"/>
      <c r="DD6" s="445"/>
      <c r="DE6" s="445"/>
      <c r="DF6" s="445"/>
      <c r="DG6" s="445"/>
      <c r="DH6" s="445"/>
      <c r="DI6" s="446"/>
    </row>
    <row r="7" spans="1:119" ht="18.75" customHeight="1">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902623</v>
      </c>
      <c r="BO7" s="408"/>
      <c r="BP7" s="408"/>
      <c r="BQ7" s="408"/>
      <c r="BR7" s="408"/>
      <c r="BS7" s="408"/>
      <c r="BT7" s="408"/>
      <c r="BU7" s="409"/>
      <c r="BV7" s="407">
        <v>1009251</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84424336</v>
      </c>
      <c r="CU7" s="408"/>
      <c r="CV7" s="408"/>
      <c r="CW7" s="408"/>
      <c r="CX7" s="408"/>
      <c r="CY7" s="408"/>
      <c r="CZ7" s="408"/>
      <c r="DA7" s="409"/>
      <c r="DB7" s="407">
        <v>82177434</v>
      </c>
      <c r="DC7" s="408"/>
      <c r="DD7" s="408"/>
      <c r="DE7" s="408"/>
      <c r="DF7" s="408"/>
      <c r="DG7" s="408"/>
      <c r="DH7" s="408"/>
      <c r="DI7" s="409"/>
    </row>
    <row r="8" spans="1:119" ht="18.75" customHeight="1" thickBot="1">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104</v>
      </c>
      <c r="AV8" s="440"/>
      <c r="AW8" s="440"/>
      <c r="AX8" s="440"/>
      <c r="AY8" s="441" t="s">
        <v>105</v>
      </c>
      <c r="AZ8" s="442"/>
      <c r="BA8" s="442"/>
      <c r="BB8" s="442"/>
      <c r="BC8" s="442"/>
      <c r="BD8" s="442"/>
      <c r="BE8" s="442"/>
      <c r="BF8" s="442"/>
      <c r="BG8" s="442"/>
      <c r="BH8" s="442"/>
      <c r="BI8" s="442"/>
      <c r="BJ8" s="442"/>
      <c r="BK8" s="442"/>
      <c r="BL8" s="442"/>
      <c r="BM8" s="443"/>
      <c r="BN8" s="407">
        <v>3360636</v>
      </c>
      <c r="BO8" s="408"/>
      <c r="BP8" s="408"/>
      <c r="BQ8" s="408"/>
      <c r="BR8" s="408"/>
      <c r="BS8" s="408"/>
      <c r="BT8" s="408"/>
      <c r="BU8" s="409"/>
      <c r="BV8" s="407">
        <v>3760956</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0.69</v>
      </c>
      <c r="CU8" s="448"/>
      <c r="CV8" s="448"/>
      <c r="CW8" s="448"/>
      <c r="CX8" s="448"/>
      <c r="CY8" s="448"/>
      <c r="CZ8" s="448"/>
      <c r="DA8" s="449"/>
      <c r="DB8" s="447">
        <v>0.7</v>
      </c>
      <c r="DC8" s="448"/>
      <c r="DD8" s="448"/>
      <c r="DE8" s="448"/>
      <c r="DF8" s="448"/>
      <c r="DG8" s="448"/>
      <c r="DH8" s="448"/>
      <c r="DI8" s="449"/>
    </row>
    <row r="9" spans="1:119" ht="18.75" customHeight="1" thickBot="1">
      <c r="A9" s="169"/>
      <c r="B9" s="401" t="s">
        <v>107</v>
      </c>
      <c r="C9" s="402"/>
      <c r="D9" s="402"/>
      <c r="E9" s="402"/>
      <c r="F9" s="402"/>
      <c r="G9" s="402"/>
      <c r="H9" s="402"/>
      <c r="I9" s="402"/>
      <c r="J9" s="402"/>
      <c r="K9" s="450"/>
      <c r="L9" s="451" t="s">
        <v>108</v>
      </c>
      <c r="M9" s="452"/>
      <c r="N9" s="452"/>
      <c r="O9" s="452"/>
      <c r="P9" s="452"/>
      <c r="Q9" s="453"/>
      <c r="R9" s="454">
        <v>354630</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90</v>
      </c>
      <c r="AV9" s="440"/>
      <c r="AW9" s="440"/>
      <c r="AX9" s="440"/>
      <c r="AY9" s="441" t="s">
        <v>111</v>
      </c>
      <c r="AZ9" s="442"/>
      <c r="BA9" s="442"/>
      <c r="BB9" s="442"/>
      <c r="BC9" s="442"/>
      <c r="BD9" s="442"/>
      <c r="BE9" s="442"/>
      <c r="BF9" s="442"/>
      <c r="BG9" s="442"/>
      <c r="BH9" s="442"/>
      <c r="BI9" s="442"/>
      <c r="BJ9" s="442"/>
      <c r="BK9" s="442"/>
      <c r="BL9" s="442"/>
      <c r="BM9" s="443"/>
      <c r="BN9" s="407">
        <v>-400320</v>
      </c>
      <c r="BO9" s="408"/>
      <c r="BP9" s="408"/>
      <c r="BQ9" s="408"/>
      <c r="BR9" s="408"/>
      <c r="BS9" s="408"/>
      <c r="BT9" s="408"/>
      <c r="BU9" s="409"/>
      <c r="BV9" s="407">
        <v>-135679</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18</v>
      </c>
      <c r="CU9" s="405"/>
      <c r="CV9" s="405"/>
      <c r="CW9" s="405"/>
      <c r="CX9" s="405"/>
      <c r="CY9" s="405"/>
      <c r="CZ9" s="405"/>
      <c r="DA9" s="406"/>
      <c r="DB9" s="404">
        <v>18.5</v>
      </c>
      <c r="DC9" s="405"/>
      <c r="DD9" s="405"/>
      <c r="DE9" s="405"/>
      <c r="DF9" s="405"/>
      <c r="DG9" s="405"/>
      <c r="DH9" s="405"/>
      <c r="DI9" s="406"/>
    </row>
    <row r="10" spans="1:119" ht="18.75" customHeight="1" thickBot="1">
      <c r="A10" s="169"/>
      <c r="B10" s="401"/>
      <c r="C10" s="402"/>
      <c r="D10" s="402"/>
      <c r="E10" s="402"/>
      <c r="F10" s="402"/>
      <c r="G10" s="402"/>
      <c r="H10" s="402"/>
      <c r="I10" s="402"/>
      <c r="J10" s="402"/>
      <c r="K10" s="450"/>
      <c r="L10" s="457" t="s">
        <v>113</v>
      </c>
      <c r="M10" s="437"/>
      <c r="N10" s="437"/>
      <c r="O10" s="437"/>
      <c r="P10" s="437"/>
      <c r="Q10" s="438"/>
      <c r="R10" s="458">
        <v>360310</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90</v>
      </c>
      <c r="AV10" s="440"/>
      <c r="AW10" s="440"/>
      <c r="AX10" s="440"/>
      <c r="AY10" s="441" t="s">
        <v>115</v>
      </c>
      <c r="AZ10" s="442"/>
      <c r="BA10" s="442"/>
      <c r="BB10" s="442"/>
      <c r="BC10" s="442"/>
      <c r="BD10" s="442"/>
      <c r="BE10" s="442"/>
      <c r="BF10" s="442"/>
      <c r="BG10" s="442"/>
      <c r="BH10" s="442"/>
      <c r="BI10" s="442"/>
      <c r="BJ10" s="442"/>
      <c r="BK10" s="442"/>
      <c r="BL10" s="442"/>
      <c r="BM10" s="443"/>
      <c r="BN10" s="407">
        <v>4421</v>
      </c>
      <c r="BO10" s="408"/>
      <c r="BP10" s="408"/>
      <c r="BQ10" s="408"/>
      <c r="BR10" s="408"/>
      <c r="BS10" s="408"/>
      <c r="BT10" s="408"/>
      <c r="BU10" s="409"/>
      <c r="BV10" s="407">
        <v>93</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104</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1081</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c r="A12" s="169"/>
      <c r="B12" s="467" t="s">
        <v>123</v>
      </c>
      <c r="C12" s="468"/>
      <c r="D12" s="468"/>
      <c r="E12" s="468"/>
      <c r="F12" s="468"/>
      <c r="G12" s="468"/>
      <c r="H12" s="468"/>
      <c r="I12" s="468"/>
      <c r="J12" s="468"/>
      <c r="K12" s="469"/>
      <c r="L12" s="476" t="s">
        <v>124</v>
      </c>
      <c r="M12" s="477"/>
      <c r="N12" s="477"/>
      <c r="O12" s="477"/>
      <c r="P12" s="477"/>
      <c r="Q12" s="478"/>
      <c r="R12" s="479">
        <v>347187</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0</v>
      </c>
      <c r="BO12" s="408"/>
      <c r="BP12" s="408"/>
      <c r="BQ12" s="408"/>
      <c r="BR12" s="408"/>
      <c r="BS12" s="408"/>
      <c r="BT12" s="408"/>
      <c r="BU12" s="409"/>
      <c r="BV12" s="407">
        <v>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c r="A13" s="169"/>
      <c r="B13" s="470"/>
      <c r="C13" s="471"/>
      <c r="D13" s="471"/>
      <c r="E13" s="471"/>
      <c r="F13" s="471"/>
      <c r="G13" s="471"/>
      <c r="H13" s="471"/>
      <c r="I13" s="471"/>
      <c r="J13" s="471"/>
      <c r="K13" s="472"/>
      <c r="L13" s="178"/>
      <c r="M13" s="498" t="s">
        <v>130</v>
      </c>
      <c r="N13" s="499"/>
      <c r="O13" s="499"/>
      <c r="P13" s="499"/>
      <c r="Q13" s="500"/>
      <c r="R13" s="491">
        <v>342080</v>
      </c>
      <c r="S13" s="492"/>
      <c r="T13" s="492"/>
      <c r="U13" s="492"/>
      <c r="V13" s="493"/>
      <c r="W13" s="423" t="s">
        <v>131</v>
      </c>
      <c r="X13" s="424"/>
      <c r="Y13" s="424"/>
      <c r="Z13" s="424"/>
      <c r="AA13" s="424"/>
      <c r="AB13" s="414"/>
      <c r="AC13" s="458">
        <v>1986</v>
      </c>
      <c r="AD13" s="459"/>
      <c r="AE13" s="459"/>
      <c r="AF13" s="459"/>
      <c r="AG13" s="501"/>
      <c r="AH13" s="458">
        <v>2308</v>
      </c>
      <c r="AI13" s="459"/>
      <c r="AJ13" s="459"/>
      <c r="AK13" s="459"/>
      <c r="AL13" s="460"/>
      <c r="AM13" s="436" t="s">
        <v>132</v>
      </c>
      <c r="AN13" s="437"/>
      <c r="AO13" s="437"/>
      <c r="AP13" s="437"/>
      <c r="AQ13" s="437"/>
      <c r="AR13" s="437"/>
      <c r="AS13" s="437"/>
      <c r="AT13" s="438"/>
      <c r="AU13" s="439" t="s">
        <v>104</v>
      </c>
      <c r="AV13" s="440"/>
      <c r="AW13" s="440"/>
      <c r="AX13" s="440"/>
      <c r="AY13" s="441" t="s">
        <v>133</v>
      </c>
      <c r="AZ13" s="442"/>
      <c r="BA13" s="442"/>
      <c r="BB13" s="442"/>
      <c r="BC13" s="442"/>
      <c r="BD13" s="442"/>
      <c r="BE13" s="442"/>
      <c r="BF13" s="442"/>
      <c r="BG13" s="442"/>
      <c r="BH13" s="442"/>
      <c r="BI13" s="442"/>
      <c r="BJ13" s="442"/>
      <c r="BK13" s="442"/>
      <c r="BL13" s="442"/>
      <c r="BM13" s="443"/>
      <c r="BN13" s="407">
        <v>-395899</v>
      </c>
      <c r="BO13" s="408"/>
      <c r="BP13" s="408"/>
      <c r="BQ13" s="408"/>
      <c r="BR13" s="408"/>
      <c r="BS13" s="408"/>
      <c r="BT13" s="408"/>
      <c r="BU13" s="409"/>
      <c r="BV13" s="407">
        <v>-134505</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9.8000000000000007</v>
      </c>
      <c r="CU13" s="405"/>
      <c r="CV13" s="405"/>
      <c r="CW13" s="405"/>
      <c r="CX13" s="405"/>
      <c r="CY13" s="405"/>
      <c r="CZ13" s="405"/>
      <c r="DA13" s="406"/>
      <c r="DB13" s="404">
        <v>9.8000000000000007</v>
      </c>
      <c r="DC13" s="405"/>
      <c r="DD13" s="405"/>
      <c r="DE13" s="405"/>
      <c r="DF13" s="405"/>
      <c r="DG13" s="405"/>
      <c r="DH13" s="405"/>
      <c r="DI13" s="406"/>
    </row>
    <row r="14" spans="1:119" ht="18.75" customHeight="1" thickBot="1">
      <c r="A14" s="169"/>
      <c r="B14" s="470"/>
      <c r="C14" s="471"/>
      <c r="D14" s="471"/>
      <c r="E14" s="471"/>
      <c r="F14" s="471"/>
      <c r="G14" s="471"/>
      <c r="H14" s="471"/>
      <c r="I14" s="471"/>
      <c r="J14" s="471"/>
      <c r="K14" s="472"/>
      <c r="L14" s="488" t="s">
        <v>135</v>
      </c>
      <c r="M14" s="489"/>
      <c r="N14" s="489"/>
      <c r="O14" s="489"/>
      <c r="P14" s="489"/>
      <c r="Q14" s="490"/>
      <c r="R14" s="491">
        <v>349385</v>
      </c>
      <c r="S14" s="492"/>
      <c r="T14" s="492"/>
      <c r="U14" s="492"/>
      <c r="V14" s="493"/>
      <c r="W14" s="397"/>
      <c r="X14" s="398"/>
      <c r="Y14" s="398"/>
      <c r="Z14" s="398"/>
      <c r="AA14" s="398"/>
      <c r="AB14" s="387"/>
      <c r="AC14" s="494">
        <v>1.3</v>
      </c>
      <c r="AD14" s="495"/>
      <c r="AE14" s="495"/>
      <c r="AF14" s="495"/>
      <c r="AG14" s="496"/>
      <c r="AH14" s="494">
        <v>1.5</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v>72.099999999999994</v>
      </c>
      <c r="CU14" s="506"/>
      <c r="CV14" s="506"/>
      <c r="CW14" s="506"/>
      <c r="CX14" s="506"/>
      <c r="CY14" s="506"/>
      <c r="CZ14" s="506"/>
      <c r="DA14" s="507"/>
      <c r="DB14" s="505">
        <v>81.7</v>
      </c>
      <c r="DC14" s="506"/>
      <c r="DD14" s="506"/>
      <c r="DE14" s="506"/>
      <c r="DF14" s="506"/>
      <c r="DG14" s="506"/>
      <c r="DH14" s="506"/>
      <c r="DI14" s="507"/>
    </row>
    <row r="15" spans="1:119" ht="18.75" customHeight="1">
      <c r="A15" s="169"/>
      <c r="B15" s="470"/>
      <c r="C15" s="471"/>
      <c r="D15" s="471"/>
      <c r="E15" s="471"/>
      <c r="F15" s="471"/>
      <c r="G15" s="471"/>
      <c r="H15" s="471"/>
      <c r="I15" s="471"/>
      <c r="J15" s="471"/>
      <c r="K15" s="472"/>
      <c r="L15" s="178"/>
      <c r="M15" s="498" t="s">
        <v>130</v>
      </c>
      <c r="N15" s="499"/>
      <c r="O15" s="499"/>
      <c r="P15" s="499"/>
      <c r="Q15" s="500"/>
      <c r="R15" s="491">
        <v>344664</v>
      </c>
      <c r="S15" s="492"/>
      <c r="T15" s="492"/>
      <c r="U15" s="492"/>
      <c r="V15" s="493"/>
      <c r="W15" s="423" t="s">
        <v>137</v>
      </c>
      <c r="X15" s="424"/>
      <c r="Y15" s="424"/>
      <c r="Z15" s="424"/>
      <c r="AA15" s="424"/>
      <c r="AB15" s="414"/>
      <c r="AC15" s="458">
        <v>25566</v>
      </c>
      <c r="AD15" s="459"/>
      <c r="AE15" s="459"/>
      <c r="AF15" s="459"/>
      <c r="AG15" s="501"/>
      <c r="AH15" s="458">
        <v>27796</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47025127</v>
      </c>
      <c r="BO15" s="371"/>
      <c r="BP15" s="371"/>
      <c r="BQ15" s="371"/>
      <c r="BR15" s="371"/>
      <c r="BS15" s="371"/>
      <c r="BT15" s="371"/>
      <c r="BU15" s="372"/>
      <c r="BV15" s="370">
        <v>46266596</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17.3</v>
      </c>
      <c r="AD16" s="495"/>
      <c r="AE16" s="495"/>
      <c r="AF16" s="495"/>
      <c r="AG16" s="496"/>
      <c r="AH16" s="494">
        <v>18.600000000000001</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69916409</v>
      </c>
      <c r="BO16" s="408"/>
      <c r="BP16" s="408"/>
      <c r="BQ16" s="408"/>
      <c r="BR16" s="408"/>
      <c r="BS16" s="408"/>
      <c r="BT16" s="408"/>
      <c r="BU16" s="409"/>
      <c r="BV16" s="407">
        <v>66807087</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c r="A17" s="169"/>
      <c r="B17" s="473"/>
      <c r="C17" s="474"/>
      <c r="D17" s="474"/>
      <c r="E17" s="474"/>
      <c r="F17" s="474"/>
      <c r="G17" s="474"/>
      <c r="H17" s="474"/>
      <c r="I17" s="474"/>
      <c r="J17" s="474"/>
      <c r="K17" s="475"/>
      <c r="L17" s="183"/>
      <c r="M17" s="518" t="s">
        <v>143</v>
      </c>
      <c r="N17" s="519"/>
      <c r="O17" s="519"/>
      <c r="P17" s="519"/>
      <c r="Q17" s="520"/>
      <c r="R17" s="513" t="s">
        <v>144</v>
      </c>
      <c r="S17" s="514"/>
      <c r="T17" s="514"/>
      <c r="U17" s="514"/>
      <c r="V17" s="515"/>
      <c r="W17" s="423" t="s">
        <v>145</v>
      </c>
      <c r="X17" s="424"/>
      <c r="Y17" s="424"/>
      <c r="Z17" s="424"/>
      <c r="AA17" s="424"/>
      <c r="AB17" s="414"/>
      <c r="AC17" s="458">
        <v>120304</v>
      </c>
      <c r="AD17" s="459"/>
      <c r="AE17" s="459"/>
      <c r="AF17" s="459"/>
      <c r="AG17" s="501"/>
      <c r="AH17" s="458">
        <v>119229</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60542398</v>
      </c>
      <c r="BO17" s="408"/>
      <c r="BP17" s="408"/>
      <c r="BQ17" s="408"/>
      <c r="BR17" s="408"/>
      <c r="BS17" s="408"/>
      <c r="BT17" s="408"/>
      <c r="BU17" s="409"/>
      <c r="BV17" s="407">
        <v>59480825</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c r="A18" s="169"/>
      <c r="B18" s="529" t="s">
        <v>147</v>
      </c>
      <c r="C18" s="450"/>
      <c r="D18" s="450"/>
      <c r="E18" s="530"/>
      <c r="F18" s="530"/>
      <c r="G18" s="530"/>
      <c r="H18" s="530"/>
      <c r="I18" s="530"/>
      <c r="J18" s="530"/>
      <c r="K18" s="530"/>
      <c r="L18" s="531">
        <v>276.94</v>
      </c>
      <c r="M18" s="531"/>
      <c r="N18" s="531"/>
      <c r="O18" s="531"/>
      <c r="P18" s="531"/>
      <c r="Q18" s="531"/>
      <c r="R18" s="532"/>
      <c r="S18" s="532"/>
      <c r="T18" s="532"/>
      <c r="U18" s="532"/>
      <c r="V18" s="533"/>
      <c r="W18" s="425"/>
      <c r="X18" s="426"/>
      <c r="Y18" s="426"/>
      <c r="Z18" s="426"/>
      <c r="AA18" s="426"/>
      <c r="AB18" s="417"/>
      <c r="AC18" s="534">
        <v>81.400000000000006</v>
      </c>
      <c r="AD18" s="535"/>
      <c r="AE18" s="535"/>
      <c r="AF18" s="535"/>
      <c r="AG18" s="536"/>
      <c r="AH18" s="534">
        <v>79.8</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85551043</v>
      </c>
      <c r="BO18" s="408"/>
      <c r="BP18" s="408"/>
      <c r="BQ18" s="408"/>
      <c r="BR18" s="408"/>
      <c r="BS18" s="408"/>
      <c r="BT18" s="408"/>
      <c r="BU18" s="409"/>
      <c r="BV18" s="407">
        <v>81868653</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c r="A19" s="169"/>
      <c r="B19" s="529" t="s">
        <v>149</v>
      </c>
      <c r="C19" s="450"/>
      <c r="D19" s="450"/>
      <c r="E19" s="530"/>
      <c r="F19" s="530"/>
      <c r="G19" s="530"/>
      <c r="H19" s="530"/>
      <c r="I19" s="530"/>
      <c r="J19" s="530"/>
      <c r="K19" s="530"/>
      <c r="L19" s="538">
        <v>1281</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103534730</v>
      </c>
      <c r="BO19" s="408"/>
      <c r="BP19" s="408"/>
      <c r="BQ19" s="408"/>
      <c r="BR19" s="408"/>
      <c r="BS19" s="408"/>
      <c r="BT19" s="408"/>
      <c r="BU19" s="409"/>
      <c r="BV19" s="407">
        <v>98779216</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c r="A20" s="169"/>
      <c r="B20" s="529" t="s">
        <v>151</v>
      </c>
      <c r="C20" s="450"/>
      <c r="D20" s="450"/>
      <c r="E20" s="530"/>
      <c r="F20" s="530"/>
      <c r="G20" s="530"/>
      <c r="H20" s="530"/>
      <c r="I20" s="530"/>
      <c r="J20" s="530"/>
      <c r="K20" s="530"/>
      <c r="L20" s="538">
        <v>155305</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c r="A21" s="169"/>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c r="A22" s="169"/>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175965575</v>
      </c>
      <c r="BO22" s="371"/>
      <c r="BP22" s="371"/>
      <c r="BQ22" s="371"/>
      <c r="BR22" s="371"/>
      <c r="BS22" s="371"/>
      <c r="BT22" s="371"/>
      <c r="BU22" s="372"/>
      <c r="BV22" s="370">
        <v>183434260</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79427827</v>
      </c>
      <c r="BO23" s="408"/>
      <c r="BP23" s="408"/>
      <c r="BQ23" s="408"/>
      <c r="BR23" s="408"/>
      <c r="BS23" s="408"/>
      <c r="BT23" s="408"/>
      <c r="BU23" s="409"/>
      <c r="BV23" s="407">
        <v>85548996</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c r="A24" s="169"/>
      <c r="B24" s="578"/>
      <c r="C24" s="554"/>
      <c r="D24" s="555"/>
      <c r="E24" s="457" t="s">
        <v>161</v>
      </c>
      <c r="F24" s="437"/>
      <c r="G24" s="437"/>
      <c r="H24" s="437"/>
      <c r="I24" s="437"/>
      <c r="J24" s="437"/>
      <c r="K24" s="438"/>
      <c r="L24" s="458">
        <v>1</v>
      </c>
      <c r="M24" s="459"/>
      <c r="N24" s="459"/>
      <c r="O24" s="459"/>
      <c r="P24" s="501"/>
      <c r="Q24" s="458">
        <v>10480</v>
      </c>
      <c r="R24" s="459"/>
      <c r="S24" s="459"/>
      <c r="T24" s="459"/>
      <c r="U24" s="459"/>
      <c r="V24" s="501"/>
      <c r="W24" s="553"/>
      <c r="X24" s="554"/>
      <c r="Y24" s="555"/>
      <c r="Z24" s="457" t="s">
        <v>162</v>
      </c>
      <c r="AA24" s="437"/>
      <c r="AB24" s="437"/>
      <c r="AC24" s="437"/>
      <c r="AD24" s="437"/>
      <c r="AE24" s="437"/>
      <c r="AF24" s="437"/>
      <c r="AG24" s="438"/>
      <c r="AH24" s="458">
        <v>2219</v>
      </c>
      <c r="AI24" s="459"/>
      <c r="AJ24" s="459"/>
      <c r="AK24" s="459"/>
      <c r="AL24" s="501"/>
      <c r="AM24" s="458">
        <v>6938813</v>
      </c>
      <c r="AN24" s="459"/>
      <c r="AO24" s="459"/>
      <c r="AP24" s="459"/>
      <c r="AQ24" s="459"/>
      <c r="AR24" s="501"/>
      <c r="AS24" s="458">
        <v>3127</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117785274</v>
      </c>
      <c r="BO24" s="408"/>
      <c r="BP24" s="408"/>
      <c r="BQ24" s="408"/>
      <c r="BR24" s="408"/>
      <c r="BS24" s="408"/>
      <c r="BT24" s="408"/>
      <c r="BU24" s="409"/>
      <c r="BV24" s="407">
        <v>120297438</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c r="A25" s="169"/>
      <c r="B25" s="578"/>
      <c r="C25" s="554"/>
      <c r="D25" s="555"/>
      <c r="E25" s="457" t="s">
        <v>164</v>
      </c>
      <c r="F25" s="437"/>
      <c r="G25" s="437"/>
      <c r="H25" s="437"/>
      <c r="I25" s="437"/>
      <c r="J25" s="437"/>
      <c r="K25" s="438"/>
      <c r="L25" s="458">
        <v>2</v>
      </c>
      <c r="M25" s="459"/>
      <c r="N25" s="459"/>
      <c r="O25" s="459"/>
      <c r="P25" s="501"/>
      <c r="Q25" s="458">
        <v>8850</v>
      </c>
      <c r="R25" s="459"/>
      <c r="S25" s="459"/>
      <c r="T25" s="459"/>
      <c r="U25" s="459"/>
      <c r="V25" s="501"/>
      <c r="W25" s="553"/>
      <c r="X25" s="554"/>
      <c r="Y25" s="555"/>
      <c r="Z25" s="457" t="s">
        <v>165</v>
      </c>
      <c r="AA25" s="437"/>
      <c r="AB25" s="437"/>
      <c r="AC25" s="437"/>
      <c r="AD25" s="437"/>
      <c r="AE25" s="437"/>
      <c r="AF25" s="437"/>
      <c r="AG25" s="438"/>
      <c r="AH25" s="458">
        <v>393</v>
      </c>
      <c r="AI25" s="459"/>
      <c r="AJ25" s="459"/>
      <c r="AK25" s="459"/>
      <c r="AL25" s="501"/>
      <c r="AM25" s="458">
        <v>1205724</v>
      </c>
      <c r="AN25" s="459"/>
      <c r="AO25" s="459"/>
      <c r="AP25" s="459"/>
      <c r="AQ25" s="459"/>
      <c r="AR25" s="501"/>
      <c r="AS25" s="458">
        <v>3068</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37873214</v>
      </c>
      <c r="BO25" s="371"/>
      <c r="BP25" s="371"/>
      <c r="BQ25" s="371"/>
      <c r="BR25" s="371"/>
      <c r="BS25" s="371"/>
      <c r="BT25" s="371"/>
      <c r="BU25" s="372"/>
      <c r="BV25" s="370">
        <v>33558054</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c r="A26" s="169"/>
      <c r="B26" s="578"/>
      <c r="C26" s="554"/>
      <c r="D26" s="555"/>
      <c r="E26" s="457" t="s">
        <v>167</v>
      </c>
      <c r="F26" s="437"/>
      <c r="G26" s="437"/>
      <c r="H26" s="437"/>
      <c r="I26" s="437"/>
      <c r="J26" s="437"/>
      <c r="K26" s="438"/>
      <c r="L26" s="458">
        <v>1</v>
      </c>
      <c r="M26" s="459"/>
      <c r="N26" s="459"/>
      <c r="O26" s="459"/>
      <c r="P26" s="501"/>
      <c r="Q26" s="458">
        <v>7330</v>
      </c>
      <c r="R26" s="459"/>
      <c r="S26" s="459"/>
      <c r="T26" s="459"/>
      <c r="U26" s="459"/>
      <c r="V26" s="501"/>
      <c r="W26" s="553"/>
      <c r="X26" s="554"/>
      <c r="Y26" s="555"/>
      <c r="Z26" s="457" t="s">
        <v>168</v>
      </c>
      <c r="AA26" s="559"/>
      <c r="AB26" s="559"/>
      <c r="AC26" s="559"/>
      <c r="AD26" s="559"/>
      <c r="AE26" s="559"/>
      <c r="AF26" s="559"/>
      <c r="AG26" s="560"/>
      <c r="AH26" s="458">
        <v>285</v>
      </c>
      <c r="AI26" s="459"/>
      <c r="AJ26" s="459"/>
      <c r="AK26" s="459"/>
      <c r="AL26" s="501"/>
      <c r="AM26" s="458">
        <v>925680</v>
      </c>
      <c r="AN26" s="459"/>
      <c r="AO26" s="459"/>
      <c r="AP26" s="459"/>
      <c r="AQ26" s="459"/>
      <c r="AR26" s="501"/>
      <c r="AS26" s="458">
        <v>3248</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c r="A27" s="169"/>
      <c r="B27" s="578"/>
      <c r="C27" s="554"/>
      <c r="D27" s="555"/>
      <c r="E27" s="457" t="s">
        <v>170</v>
      </c>
      <c r="F27" s="437"/>
      <c r="G27" s="437"/>
      <c r="H27" s="437"/>
      <c r="I27" s="437"/>
      <c r="J27" s="437"/>
      <c r="K27" s="438"/>
      <c r="L27" s="458">
        <v>1</v>
      </c>
      <c r="M27" s="459"/>
      <c r="N27" s="459"/>
      <c r="O27" s="459"/>
      <c r="P27" s="501"/>
      <c r="Q27" s="458">
        <v>7330</v>
      </c>
      <c r="R27" s="459"/>
      <c r="S27" s="459"/>
      <c r="T27" s="459"/>
      <c r="U27" s="459"/>
      <c r="V27" s="501"/>
      <c r="W27" s="553"/>
      <c r="X27" s="554"/>
      <c r="Y27" s="555"/>
      <c r="Z27" s="457" t="s">
        <v>171</v>
      </c>
      <c r="AA27" s="437"/>
      <c r="AB27" s="437"/>
      <c r="AC27" s="437"/>
      <c r="AD27" s="437"/>
      <c r="AE27" s="437"/>
      <c r="AF27" s="437"/>
      <c r="AG27" s="438"/>
      <c r="AH27" s="458">
        <v>162</v>
      </c>
      <c r="AI27" s="459"/>
      <c r="AJ27" s="459"/>
      <c r="AK27" s="459"/>
      <c r="AL27" s="501"/>
      <c r="AM27" s="458">
        <v>541323</v>
      </c>
      <c r="AN27" s="459"/>
      <c r="AO27" s="459"/>
      <c r="AP27" s="459"/>
      <c r="AQ27" s="459"/>
      <c r="AR27" s="501"/>
      <c r="AS27" s="458">
        <v>3342</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t="s">
        <v>122</v>
      </c>
      <c r="BO27" s="527"/>
      <c r="BP27" s="527"/>
      <c r="BQ27" s="527"/>
      <c r="BR27" s="527"/>
      <c r="BS27" s="527"/>
      <c r="BT27" s="527"/>
      <c r="BU27" s="528"/>
      <c r="BV27" s="526" t="s">
        <v>122</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c r="A28" s="169"/>
      <c r="B28" s="578"/>
      <c r="C28" s="554"/>
      <c r="D28" s="555"/>
      <c r="E28" s="457" t="s">
        <v>173</v>
      </c>
      <c r="F28" s="437"/>
      <c r="G28" s="437"/>
      <c r="H28" s="437"/>
      <c r="I28" s="437"/>
      <c r="J28" s="437"/>
      <c r="K28" s="438"/>
      <c r="L28" s="458">
        <v>1</v>
      </c>
      <c r="M28" s="459"/>
      <c r="N28" s="459"/>
      <c r="O28" s="459"/>
      <c r="P28" s="501"/>
      <c r="Q28" s="458">
        <v>6440</v>
      </c>
      <c r="R28" s="459"/>
      <c r="S28" s="459"/>
      <c r="T28" s="459"/>
      <c r="U28" s="459"/>
      <c r="V28" s="501"/>
      <c r="W28" s="553"/>
      <c r="X28" s="554"/>
      <c r="Y28" s="555"/>
      <c r="Z28" s="457" t="s">
        <v>174</v>
      </c>
      <c r="AA28" s="437"/>
      <c r="AB28" s="437"/>
      <c r="AC28" s="437"/>
      <c r="AD28" s="437"/>
      <c r="AE28" s="437"/>
      <c r="AF28" s="437"/>
      <c r="AG28" s="438"/>
      <c r="AH28" s="458">
        <v>20</v>
      </c>
      <c r="AI28" s="459"/>
      <c r="AJ28" s="459"/>
      <c r="AK28" s="459"/>
      <c r="AL28" s="501"/>
      <c r="AM28" s="458">
        <v>57660</v>
      </c>
      <c r="AN28" s="459"/>
      <c r="AO28" s="459"/>
      <c r="AP28" s="459"/>
      <c r="AQ28" s="459"/>
      <c r="AR28" s="501"/>
      <c r="AS28" s="458">
        <v>2883</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7045170</v>
      </c>
      <c r="BO28" s="371"/>
      <c r="BP28" s="371"/>
      <c r="BQ28" s="371"/>
      <c r="BR28" s="371"/>
      <c r="BS28" s="371"/>
      <c r="BT28" s="371"/>
      <c r="BU28" s="372"/>
      <c r="BV28" s="370">
        <v>5040749</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c r="A29" s="169"/>
      <c r="B29" s="578"/>
      <c r="C29" s="554"/>
      <c r="D29" s="555"/>
      <c r="E29" s="457" t="s">
        <v>176</v>
      </c>
      <c r="F29" s="437"/>
      <c r="G29" s="437"/>
      <c r="H29" s="437"/>
      <c r="I29" s="437"/>
      <c r="J29" s="437"/>
      <c r="K29" s="438"/>
      <c r="L29" s="458">
        <v>37</v>
      </c>
      <c r="M29" s="459"/>
      <c r="N29" s="459"/>
      <c r="O29" s="459"/>
      <c r="P29" s="501"/>
      <c r="Q29" s="458">
        <v>5960</v>
      </c>
      <c r="R29" s="459"/>
      <c r="S29" s="459"/>
      <c r="T29" s="459"/>
      <c r="U29" s="459"/>
      <c r="V29" s="501"/>
      <c r="W29" s="556"/>
      <c r="X29" s="557"/>
      <c r="Y29" s="558"/>
      <c r="Z29" s="457" t="s">
        <v>177</v>
      </c>
      <c r="AA29" s="437"/>
      <c r="AB29" s="437"/>
      <c r="AC29" s="437"/>
      <c r="AD29" s="437"/>
      <c r="AE29" s="437"/>
      <c r="AF29" s="437"/>
      <c r="AG29" s="438"/>
      <c r="AH29" s="458">
        <v>2401</v>
      </c>
      <c r="AI29" s="459"/>
      <c r="AJ29" s="459"/>
      <c r="AK29" s="459"/>
      <c r="AL29" s="501"/>
      <c r="AM29" s="458">
        <v>7537796</v>
      </c>
      <c r="AN29" s="459"/>
      <c r="AO29" s="459"/>
      <c r="AP29" s="459"/>
      <c r="AQ29" s="459"/>
      <c r="AR29" s="501"/>
      <c r="AS29" s="458">
        <v>3139</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1677554</v>
      </c>
      <c r="BO29" s="408"/>
      <c r="BP29" s="408"/>
      <c r="BQ29" s="408"/>
      <c r="BR29" s="408"/>
      <c r="BS29" s="408"/>
      <c r="BT29" s="408"/>
      <c r="BU29" s="409"/>
      <c r="BV29" s="407">
        <v>1723519</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98.4</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6362391</v>
      </c>
      <c r="BO30" s="527"/>
      <c r="BP30" s="527"/>
      <c r="BQ30" s="527"/>
      <c r="BR30" s="527"/>
      <c r="BS30" s="527"/>
      <c r="BT30" s="527"/>
      <c r="BU30" s="528"/>
      <c r="BV30" s="526">
        <v>6410642</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c r="A31" s="169"/>
      <c r="B31" s="191"/>
      <c r="DI31" s="192"/>
    </row>
    <row r="32" spans="1:113" ht="13.5" customHeight="1">
      <c r="A32" s="169"/>
      <c r="B32" s="193"/>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192"/>
    </row>
    <row r="33" spans="1:113" ht="13.5" customHeight="1">
      <c r="A33" s="169"/>
      <c r="B33" s="193"/>
      <c r="C33" s="431" t="s">
        <v>186</v>
      </c>
      <c r="D33" s="431"/>
      <c r="E33" s="396" t="s">
        <v>187</v>
      </c>
      <c r="F33" s="396"/>
      <c r="G33" s="396"/>
      <c r="H33" s="396"/>
      <c r="I33" s="396"/>
      <c r="J33" s="396"/>
      <c r="K33" s="396"/>
      <c r="L33" s="396"/>
      <c r="M33" s="396"/>
      <c r="N33" s="396"/>
      <c r="O33" s="396"/>
      <c r="P33" s="396"/>
      <c r="Q33" s="396"/>
      <c r="R33" s="396"/>
      <c r="S33" s="396"/>
      <c r="T33" s="194"/>
      <c r="U33" s="431" t="s">
        <v>186</v>
      </c>
      <c r="V33" s="431"/>
      <c r="W33" s="396" t="s">
        <v>187</v>
      </c>
      <c r="X33" s="396"/>
      <c r="Y33" s="396"/>
      <c r="Z33" s="396"/>
      <c r="AA33" s="396"/>
      <c r="AB33" s="396"/>
      <c r="AC33" s="396"/>
      <c r="AD33" s="396"/>
      <c r="AE33" s="396"/>
      <c r="AF33" s="396"/>
      <c r="AG33" s="396"/>
      <c r="AH33" s="396"/>
      <c r="AI33" s="396"/>
      <c r="AJ33" s="396"/>
      <c r="AK33" s="396"/>
      <c r="AL33" s="194"/>
      <c r="AM33" s="431" t="s">
        <v>186</v>
      </c>
      <c r="AN33" s="431"/>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31" t="s">
        <v>188</v>
      </c>
      <c r="BX33" s="431"/>
      <c r="BY33" s="396" t="s">
        <v>190</v>
      </c>
      <c r="BZ33" s="396"/>
      <c r="CA33" s="396"/>
      <c r="CB33" s="396"/>
      <c r="CC33" s="396"/>
      <c r="CD33" s="396"/>
      <c r="CE33" s="396"/>
      <c r="CF33" s="396"/>
      <c r="CG33" s="396"/>
      <c r="CH33" s="396"/>
      <c r="CI33" s="396"/>
      <c r="CJ33" s="396"/>
      <c r="CK33" s="396"/>
      <c r="CL33" s="396"/>
      <c r="CM33" s="396"/>
      <c r="CN33" s="194"/>
      <c r="CO33" s="431" t="s">
        <v>186</v>
      </c>
      <c r="CP33" s="431"/>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5</v>
      </c>
      <c r="V34" s="597"/>
      <c r="W34" s="598" t="str">
        <f>IF('各会計、関係団体の財政状況及び健全化判断比率'!B28="","",'各会計、関係団体の財政状況及び健全化判断比率'!B28)</f>
        <v>国民健康保険特別会計</v>
      </c>
      <c r="X34" s="598"/>
      <c r="Y34" s="598"/>
      <c r="Z34" s="598"/>
      <c r="AA34" s="598"/>
      <c r="AB34" s="598"/>
      <c r="AC34" s="598"/>
      <c r="AD34" s="598"/>
      <c r="AE34" s="598"/>
      <c r="AF34" s="598"/>
      <c r="AG34" s="598"/>
      <c r="AH34" s="598"/>
      <c r="AI34" s="598"/>
      <c r="AJ34" s="598"/>
      <c r="AK34" s="598"/>
      <c r="AL34" s="169"/>
      <c r="AM34" s="597">
        <f>IF(AO34="","",MAX(C34:D43,U34:V43)+1)</f>
        <v>8</v>
      </c>
      <c r="AN34" s="597"/>
      <c r="AO34" s="598" t="str">
        <f>IF('各会計、関係団体の財政状況及び健全化判断比率'!B31="","",'各会計、関係団体の財政状況及び健全化判断比率'!B31)</f>
        <v>水道事業会計</v>
      </c>
      <c r="AP34" s="598"/>
      <c r="AQ34" s="598"/>
      <c r="AR34" s="598"/>
      <c r="AS34" s="598"/>
      <c r="AT34" s="598"/>
      <c r="AU34" s="598"/>
      <c r="AV34" s="598"/>
      <c r="AW34" s="598"/>
      <c r="AX34" s="598"/>
      <c r="AY34" s="598"/>
      <c r="AZ34" s="598"/>
      <c r="BA34" s="598"/>
      <c r="BB34" s="598"/>
      <c r="BC34" s="598"/>
      <c r="BD34" s="169"/>
      <c r="BE34" s="597" t="str">
        <f>IF(BG34="","",MAX(C34:D43,U34:V43,AM34:AN43)+1)</f>
        <v/>
      </c>
      <c r="BF34" s="597"/>
      <c r="BG34" s="598"/>
      <c r="BH34" s="598"/>
      <c r="BI34" s="598"/>
      <c r="BJ34" s="598"/>
      <c r="BK34" s="598"/>
      <c r="BL34" s="598"/>
      <c r="BM34" s="598"/>
      <c r="BN34" s="598"/>
      <c r="BO34" s="598"/>
      <c r="BP34" s="598"/>
      <c r="BQ34" s="598"/>
      <c r="BR34" s="598"/>
      <c r="BS34" s="598"/>
      <c r="BT34" s="598"/>
      <c r="BU34" s="598"/>
      <c r="BV34" s="169"/>
      <c r="BW34" s="597">
        <f>IF(BY34="","",MAX(C34:D43,U34:V43,AM34:AN43,BE34:BF43)+1)</f>
        <v>11</v>
      </c>
      <c r="BX34" s="597"/>
      <c r="BY34" s="598" t="str">
        <f>IF('各会計、関係団体の財政状況及び健全化判断比率'!B68="","",'各会計、関係団体の財政状況及び健全化判断比率'!B68)</f>
        <v>奈良県市町村総合事務組合</v>
      </c>
      <c r="BZ34" s="598"/>
      <c r="CA34" s="598"/>
      <c r="CB34" s="598"/>
      <c r="CC34" s="598"/>
      <c r="CD34" s="598"/>
      <c r="CE34" s="598"/>
      <c r="CF34" s="598"/>
      <c r="CG34" s="598"/>
      <c r="CH34" s="598"/>
      <c r="CI34" s="598"/>
      <c r="CJ34" s="598"/>
      <c r="CK34" s="598"/>
      <c r="CL34" s="598"/>
      <c r="CM34" s="598"/>
      <c r="CN34" s="169"/>
      <c r="CO34" s="597">
        <f>IF(CQ34="","",MAX(C34:D43,U34:V43,AM34:AN43,BE34:BF43,BW34:BX43)+1)</f>
        <v>15</v>
      </c>
      <c r="CP34" s="597"/>
      <c r="CQ34" s="598" t="str">
        <f>IF('各会計、関係団体の財政状況及び健全化判断比率'!BS7="","",'各会計、関係団体の財政状況及び健全化判断比率'!BS7)</f>
        <v>奈良市清美公社</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c r="A35" s="169"/>
      <c r="B35" s="193"/>
      <c r="C35" s="597">
        <f>IF(E35="","",C34+1)</f>
        <v>2</v>
      </c>
      <c r="D35" s="597"/>
      <c r="E35" s="598" t="str">
        <f>IF('各会計、関係団体の財政状況及び健全化判断比率'!B8="","",'各会計、関係団体の財政状況及び健全化判断比率'!B8)</f>
        <v>住宅新築資金等貸付金特別会計</v>
      </c>
      <c r="F35" s="598"/>
      <c r="G35" s="598"/>
      <c r="H35" s="598"/>
      <c r="I35" s="598"/>
      <c r="J35" s="598"/>
      <c r="K35" s="598"/>
      <c r="L35" s="598"/>
      <c r="M35" s="598"/>
      <c r="N35" s="598"/>
      <c r="O35" s="598"/>
      <c r="P35" s="598"/>
      <c r="Q35" s="598"/>
      <c r="R35" s="598"/>
      <c r="S35" s="598"/>
      <c r="T35" s="169"/>
      <c r="U35" s="597">
        <f>IF(W35="","",U34+1)</f>
        <v>6</v>
      </c>
      <c r="V35" s="597"/>
      <c r="W35" s="598" t="str">
        <f>IF('各会計、関係団体の財政状況及び健全化判断比率'!B29="","",'各会計、関係団体の財政状況及び健全化判断比率'!B29)</f>
        <v>介護保険特別会計</v>
      </c>
      <c r="X35" s="598"/>
      <c r="Y35" s="598"/>
      <c r="Z35" s="598"/>
      <c r="AA35" s="598"/>
      <c r="AB35" s="598"/>
      <c r="AC35" s="598"/>
      <c r="AD35" s="598"/>
      <c r="AE35" s="598"/>
      <c r="AF35" s="598"/>
      <c r="AG35" s="598"/>
      <c r="AH35" s="598"/>
      <c r="AI35" s="598"/>
      <c r="AJ35" s="598"/>
      <c r="AK35" s="598"/>
      <c r="AL35" s="169"/>
      <c r="AM35" s="597">
        <f t="shared" ref="AM35:AM43" si="0">IF(AO35="","",AM34+1)</f>
        <v>9</v>
      </c>
      <c r="AN35" s="597"/>
      <c r="AO35" s="598" t="str">
        <f>IF('各会計、関係団体の財政状況及び健全化判断比率'!B32="","",'各会計、関係団体の財政状況及び健全化判断比率'!B32)</f>
        <v>下水道事業会計</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12</v>
      </c>
      <c r="BX35" s="597"/>
      <c r="BY35" s="598" t="str">
        <f>IF('各会計、関係団体の財政状況及び健全化判断比率'!B69="","",'各会計、関係団体の財政状況及び健全化判断比率'!B69)</f>
        <v>山辺環境衛生組合</v>
      </c>
      <c r="BZ35" s="598"/>
      <c r="CA35" s="598"/>
      <c r="CB35" s="598"/>
      <c r="CC35" s="598"/>
      <c r="CD35" s="598"/>
      <c r="CE35" s="598"/>
      <c r="CF35" s="598"/>
      <c r="CG35" s="598"/>
      <c r="CH35" s="598"/>
      <c r="CI35" s="598"/>
      <c r="CJ35" s="598"/>
      <c r="CK35" s="598"/>
      <c r="CL35" s="598"/>
      <c r="CM35" s="598"/>
      <c r="CN35" s="169"/>
      <c r="CO35" s="597">
        <f t="shared" ref="CO35:CO43" si="3">IF(CQ35="","",CO34+1)</f>
        <v>16</v>
      </c>
      <c r="CP35" s="597"/>
      <c r="CQ35" s="598" t="str">
        <f>IF('各会計、関係団体の財政状況及び健全化判断比率'!BS8="","",'各会計、関係団体の財政状況及び健全化判断比率'!BS8)</f>
        <v>奈良市市街地開発株式会社</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c r="A36" s="169"/>
      <c r="B36" s="193"/>
      <c r="C36" s="597">
        <f>IF(E36="","",C35+1)</f>
        <v>3</v>
      </c>
      <c r="D36" s="597"/>
      <c r="E36" s="598" t="str">
        <f>IF('各会計、関係団体の財政状況及び健全化判断比率'!B9="","",'各会計、関係団体の財政状況及び健全化判断比率'!B9)</f>
        <v>土地区画整理事業特別会計</v>
      </c>
      <c r="F36" s="598"/>
      <c r="G36" s="598"/>
      <c r="H36" s="598"/>
      <c r="I36" s="598"/>
      <c r="J36" s="598"/>
      <c r="K36" s="598"/>
      <c r="L36" s="598"/>
      <c r="M36" s="598"/>
      <c r="N36" s="598"/>
      <c r="O36" s="598"/>
      <c r="P36" s="598"/>
      <c r="Q36" s="598"/>
      <c r="R36" s="598"/>
      <c r="S36" s="598"/>
      <c r="T36" s="169"/>
      <c r="U36" s="597">
        <f t="shared" ref="U36:U43" si="4">IF(W36="","",U35+1)</f>
        <v>7</v>
      </c>
      <c r="V36" s="597"/>
      <c r="W36" s="598" t="str">
        <f>IF('各会計、関係団体の財政状況及び健全化判断比率'!B30="","",'各会計、関係団体の財政状況及び健全化判断比率'!B30)</f>
        <v>後期高齢者医療特別会計</v>
      </c>
      <c r="X36" s="598"/>
      <c r="Y36" s="598"/>
      <c r="Z36" s="598"/>
      <c r="AA36" s="598"/>
      <c r="AB36" s="598"/>
      <c r="AC36" s="598"/>
      <c r="AD36" s="598"/>
      <c r="AE36" s="598"/>
      <c r="AF36" s="598"/>
      <c r="AG36" s="598"/>
      <c r="AH36" s="598"/>
      <c r="AI36" s="598"/>
      <c r="AJ36" s="598"/>
      <c r="AK36" s="598"/>
      <c r="AL36" s="169"/>
      <c r="AM36" s="597">
        <f t="shared" si="0"/>
        <v>10</v>
      </c>
      <c r="AN36" s="597"/>
      <c r="AO36" s="598" t="str">
        <f>IF('各会計、関係団体の財政状況及び健全化判断比率'!B33="","",'各会計、関係団体の財政状況及び健全化判断比率'!B33)</f>
        <v>病院事業会計</v>
      </c>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13</v>
      </c>
      <c r="BX36" s="597"/>
      <c r="BY36" s="598" t="str">
        <f>IF('各会計、関係団体の財政状況及び健全化判断比率'!B70="","",'各会計、関係団体の財政状況及び健全化判断比率'!B70)</f>
        <v>奈良県住宅新築資金等貸付金回収管理組合</v>
      </c>
      <c r="BZ36" s="598"/>
      <c r="CA36" s="598"/>
      <c r="CB36" s="598"/>
      <c r="CC36" s="598"/>
      <c r="CD36" s="598"/>
      <c r="CE36" s="598"/>
      <c r="CF36" s="598"/>
      <c r="CG36" s="598"/>
      <c r="CH36" s="598"/>
      <c r="CI36" s="598"/>
      <c r="CJ36" s="598"/>
      <c r="CK36" s="598"/>
      <c r="CL36" s="598"/>
      <c r="CM36" s="598"/>
      <c r="CN36" s="169"/>
      <c r="CO36" s="597">
        <f t="shared" si="3"/>
        <v>17</v>
      </c>
      <c r="CP36" s="597"/>
      <c r="CQ36" s="598" t="str">
        <f>IF('各会計、関係団体の財政状況及び健全化判断比率'!BS9="","",'各会計、関係団体の財政状況及び健全化判断比率'!BS9)</f>
        <v>奈良市生涯学習財団</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c r="A37" s="169"/>
      <c r="B37" s="193"/>
      <c r="C37" s="597">
        <f>IF(E37="","",C36+1)</f>
        <v>4</v>
      </c>
      <c r="D37" s="597"/>
      <c r="E37" s="598" t="str">
        <f>IF('各会計、関係団体の財政状況及び健全化判断比率'!B10="","",'各会計、関係団体の財政状況及び健全化判断比率'!B10)</f>
        <v>母子父子寡婦福祉資金貸付金特別会計</v>
      </c>
      <c r="F37" s="598"/>
      <c r="G37" s="598"/>
      <c r="H37" s="598"/>
      <c r="I37" s="598"/>
      <c r="J37" s="598"/>
      <c r="K37" s="598"/>
      <c r="L37" s="598"/>
      <c r="M37" s="598"/>
      <c r="N37" s="598"/>
      <c r="O37" s="598"/>
      <c r="P37" s="598"/>
      <c r="Q37" s="598"/>
      <c r="R37" s="598"/>
      <c r="S37" s="598"/>
      <c r="T37" s="169"/>
      <c r="U37" s="597" t="str">
        <f t="shared" si="4"/>
        <v/>
      </c>
      <c r="V37" s="597"/>
      <c r="W37" s="598"/>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14</v>
      </c>
      <c r="BX37" s="597"/>
      <c r="BY37" s="598" t="str">
        <f>IF('各会計、関係団体の財政状況及び健全化判断比率'!B71="","",'各会計、関係団体の財政状況及び健全化判断比率'!B71)</f>
        <v>奈良県後期高齢者医療広域連合</v>
      </c>
      <c r="BZ37" s="598"/>
      <c r="CA37" s="598"/>
      <c r="CB37" s="598"/>
      <c r="CC37" s="598"/>
      <c r="CD37" s="598"/>
      <c r="CE37" s="598"/>
      <c r="CF37" s="598"/>
      <c r="CG37" s="598"/>
      <c r="CH37" s="598"/>
      <c r="CI37" s="598"/>
      <c r="CJ37" s="598"/>
      <c r="CK37" s="598"/>
      <c r="CL37" s="598"/>
      <c r="CM37" s="598"/>
      <c r="CN37" s="169"/>
      <c r="CO37" s="597">
        <f t="shared" si="3"/>
        <v>18</v>
      </c>
      <c r="CP37" s="597"/>
      <c r="CQ37" s="598" t="str">
        <f>IF('各会計、関係団体の財政状況及び健全化判断比率'!BS10="","",'各会計、関係団体の財政状況及び健全化判断比率'!BS10)</f>
        <v>奈良市総合財団</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t="str">
        <f t="shared" si="2"/>
        <v/>
      </c>
      <c r="BX38" s="597"/>
      <c r="BY38" s="598" t="str">
        <f>IF('各会計、関係団体の財政状況及び健全化判断比率'!B72="","",'各会計、関係団体の財政状況及び健全化判断比率'!B72)</f>
        <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t="str">
        <f t="shared" si="2"/>
        <v/>
      </c>
      <c r="BX39" s="597"/>
      <c r="BY39" s="598" t="str">
        <f>IF('各会計、関係団体の財政状況及び健全化判断比率'!B73="","",'各会計、関係団体の財政状況及び健全化判断比率'!B73)</f>
        <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t="str">
        <f t="shared" si="2"/>
        <v/>
      </c>
      <c r="BX40" s="597"/>
      <c r="BY40" s="598" t="str">
        <f>IF('各会計、関係団体の財政状況及び健全化判断比率'!B74="","",'各会計、関係団体の財政状況及び健全化判断比率'!B74)</f>
        <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row r="46" spans="1:113">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row r="55" spans="5:113"/>
    <row r="56" spans="5:113"/>
  </sheetData>
  <sheetProtection algorithmName="SHA-512" hashValue="UHsxYx3cR9/0Y3+GymzpZPmjCODlyuTuxHzUuIKLOhwT6jhe8ZlUF5t7g9J71mr53fpOKBel1ebKRXbfzU8Jfg==" saltValue="TS5RIsiEwNkNdDTP8syOI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0</v>
      </c>
      <c r="K32" s="22"/>
      <c r="L32" s="22"/>
      <c r="M32" s="22"/>
      <c r="N32" s="22"/>
      <c r="O32" s="22"/>
      <c r="P32" s="22"/>
    </row>
    <row r="33" spans="1:16" ht="39" customHeight="1" thickBot="1">
      <c r="A33" s="22"/>
      <c r="B33" s="25" t="s">
        <v>6</v>
      </c>
      <c r="C33" s="26"/>
      <c r="D33" s="26"/>
      <c r="E33" s="27" t="s">
        <v>2</v>
      </c>
      <c r="F33" s="28" t="s">
        <v>528</v>
      </c>
      <c r="G33" s="29" t="s">
        <v>529</v>
      </c>
      <c r="H33" s="29" t="s">
        <v>530</v>
      </c>
      <c r="I33" s="29" t="s">
        <v>531</v>
      </c>
      <c r="J33" s="30" t="s">
        <v>532</v>
      </c>
      <c r="K33" s="22"/>
      <c r="L33" s="22"/>
      <c r="M33" s="22"/>
      <c r="N33" s="22"/>
      <c r="O33" s="22"/>
      <c r="P33" s="22"/>
    </row>
    <row r="34" spans="1:16" ht="39" customHeight="1">
      <c r="A34" s="22"/>
      <c r="B34" s="31"/>
      <c r="C34" s="1156" t="s">
        <v>536</v>
      </c>
      <c r="D34" s="1156"/>
      <c r="E34" s="1157"/>
      <c r="F34" s="32">
        <v>8.0299999999999994</v>
      </c>
      <c r="G34" s="33">
        <v>8.33</v>
      </c>
      <c r="H34" s="33">
        <v>9.64</v>
      </c>
      <c r="I34" s="33">
        <v>10.18</v>
      </c>
      <c r="J34" s="34">
        <v>10.07</v>
      </c>
      <c r="K34" s="22"/>
      <c r="L34" s="22"/>
      <c r="M34" s="22"/>
      <c r="N34" s="22"/>
      <c r="O34" s="22"/>
      <c r="P34" s="22"/>
    </row>
    <row r="35" spans="1:16" ht="39" customHeight="1">
      <c r="A35" s="22"/>
      <c r="B35" s="35"/>
      <c r="C35" s="1150" t="s">
        <v>537</v>
      </c>
      <c r="D35" s="1151"/>
      <c r="E35" s="1152"/>
      <c r="F35" s="36">
        <v>3.6</v>
      </c>
      <c r="G35" s="37">
        <v>6.68</v>
      </c>
      <c r="H35" s="37">
        <v>4.79</v>
      </c>
      <c r="I35" s="37">
        <v>4.5599999999999996</v>
      </c>
      <c r="J35" s="38">
        <v>3.96</v>
      </c>
      <c r="K35" s="22"/>
      <c r="L35" s="22"/>
      <c r="M35" s="22"/>
      <c r="N35" s="22"/>
      <c r="O35" s="22"/>
      <c r="P35" s="22"/>
    </row>
    <row r="36" spans="1:16" ht="39" customHeight="1">
      <c r="A36" s="22"/>
      <c r="B36" s="35"/>
      <c r="C36" s="1150" t="s">
        <v>538</v>
      </c>
      <c r="D36" s="1151"/>
      <c r="E36" s="1152"/>
      <c r="F36" s="36">
        <v>2.21</v>
      </c>
      <c r="G36" s="37">
        <v>2.1800000000000002</v>
      </c>
      <c r="H36" s="37">
        <v>2.37</v>
      </c>
      <c r="I36" s="37">
        <v>2.2599999999999998</v>
      </c>
      <c r="J36" s="38">
        <v>1.74</v>
      </c>
      <c r="K36" s="22"/>
      <c r="L36" s="22"/>
      <c r="M36" s="22"/>
      <c r="N36" s="22"/>
      <c r="O36" s="22"/>
      <c r="P36" s="22"/>
    </row>
    <row r="37" spans="1:16" ht="39" customHeight="1">
      <c r="A37" s="22"/>
      <c r="B37" s="35"/>
      <c r="C37" s="1150" t="s">
        <v>539</v>
      </c>
      <c r="D37" s="1151"/>
      <c r="E37" s="1152"/>
      <c r="F37" s="36">
        <v>0.78</v>
      </c>
      <c r="G37" s="37">
        <v>1.04</v>
      </c>
      <c r="H37" s="37">
        <v>1.0900000000000001</v>
      </c>
      <c r="I37" s="37">
        <v>0.39</v>
      </c>
      <c r="J37" s="38">
        <v>0.45</v>
      </c>
      <c r="K37" s="22"/>
      <c r="L37" s="22"/>
      <c r="M37" s="22"/>
      <c r="N37" s="22"/>
      <c r="O37" s="22"/>
      <c r="P37" s="22"/>
    </row>
    <row r="38" spans="1:16" ht="39" customHeight="1">
      <c r="A38" s="22"/>
      <c r="B38" s="35"/>
      <c r="C38" s="1150" t="s">
        <v>540</v>
      </c>
      <c r="D38" s="1151"/>
      <c r="E38" s="1152"/>
      <c r="F38" s="36">
        <v>0.42</v>
      </c>
      <c r="G38" s="37">
        <v>7.0000000000000007E-2</v>
      </c>
      <c r="H38" s="37">
        <v>0.06</v>
      </c>
      <c r="I38" s="37">
        <v>0.09</v>
      </c>
      <c r="J38" s="38">
        <v>0.18</v>
      </c>
      <c r="K38" s="22"/>
      <c r="L38" s="22"/>
      <c r="M38" s="22"/>
      <c r="N38" s="22"/>
      <c r="O38" s="22"/>
      <c r="P38" s="22"/>
    </row>
    <row r="39" spans="1:16" ht="39" customHeight="1">
      <c r="A39" s="22"/>
      <c r="B39" s="35"/>
      <c r="C39" s="1150" t="s">
        <v>541</v>
      </c>
      <c r="D39" s="1151"/>
      <c r="E39" s="1152"/>
      <c r="F39" s="36">
        <v>0.04</v>
      </c>
      <c r="G39" s="37">
        <v>0.04</v>
      </c>
      <c r="H39" s="37">
        <v>0.04</v>
      </c>
      <c r="I39" s="37">
        <v>0.04</v>
      </c>
      <c r="J39" s="38">
        <v>0.03</v>
      </c>
      <c r="K39" s="22"/>
      <c r="L39" s="22"/>
      <c r="M39" s="22"/>
      <c r="N39" s="22"/>
      <c r="O39" s="22"/>
      <c r="P39" s="22"/>
    </row>
    <row r="40" spans="1:16" ht="39" customHeight="1">
      <c r="A40" s="22"/>
      <c r="B40" s="35"/>
      <c r="C40" s="1150" t="s">
        <v>542</v>
      </c>
      <c r="D40" s="1151"/>
      <c r="E40" s="1152"/>
      <c r="F40" s="36">
        <v>0.01</v>
      </c>
      <c r="G40" s="37">
        <v>0.02</v>
      </c>
      <c r="H40" s="37">
        <v>0.02</v>
      </c>
      <c r="I40" s="37">
        <v>0.03</v>
      </c>
      <c r="J40" s="38">
        <v>0.03</v>
      </c>
      <c r="K40" s="22"/>
      <c r="L40" s="22"/>
      <c r="M40" s="22"/>
      <c r="N40" s="22"/>
      <c r="O40" s="22"/>
      <c r="P40" s="22"/>
    </row>
    <row r="41" spans="1:16" ht="39" customHeight="1">
      <c r="A41" s="22"/>
      <c r="B41" s="35"/>
      <c r="C41" s="1150" t="s">
        <v>543</v>
      </c>
      <c r="D41" s="1151"/>
      <c r="E41" s="1152"/>
      <c r="F41" s="36" t="s">
        <v>544</v>
      </c>
      <c r="G41" s="37">
        <v>0</v>
      </c>
      <c r="H41" s="37">
        <v>0.01</v>
      </c>
      <c r="I41" s="37">
        <v>0.01</v>
      </c>
      <c r="J41" s="38">
        <v>0.01</v>
      </c>
      <c r="K41" s="22"/>
      <c r="L41" s="22"/>
      <c r="M41" s="22"/>
      <c r="N41" s="22"/>
      <c r="O41" s="22"/>
      <c r="P41" s="22"/>
    </row>
    <row r="42" spans="1:16" ht="39" customHeight="1">
      <c r="A42" s="22"/>
      <c r="B42" s="39"/>
      <c r="C42" s="1150" t="s">
        <v>545</v>
      </c>
      <c r="D42" s="1151"/>
      <c r="E42" s="1152"/>
      <c r="F42" s="36" t="s">
        <v>490</v>
      </c>
      <c r="G42" s="37" t="s">
        <v>490</v>
      </c>
      <c r="H42" s="37" t="s">
        <v>490</v>
      </c>
      <c r="I42" s="37" t="s">
        <v>490</v>
      </c>
      <c r="J42" s="38" t="s">
        <v>490</v>
      </c>
      <c r="K42" s="22"/>
      <c r="L42" s="22"/>
      <c r="M42" s="22"/>
      <c r="N42" s="22"/>
      <c r="O42" s="22"/>
      <c r="P42" s="22"/>
    </row>
    <row r="43" spans="1:16" ht="39" customHeight="1" thickBot="1">
      <c r="A43" s="22"/>
      <c r="B43" s="40"/>
      <c r="C43" s="1153" t="s">
        <v>546</v>
      </c>
      <c r="D43" s="1154"/>
      <c r="E43" s="1155"/>
      <c r="F43" s="41">
        <v>0</v>
      </c>
      <c r="G43" s="42">
        <v>0</v>
      </c>
      <c r="H43" s="42">
        <v>0</v>
      </c>
      <c r="I43" s="42">
        <v>0</v>
      </c>
      <c r="J43" s="43">
        <v>0</v>
      </c>
      <c r="K43" s="22"/>
      <c r="L43" s="22"/>
      <c r="M43" s="22"/>
      <c r="N43" s="22"/>
      <c r="O43" s="22"/>
      <c r="P43" s="22"/>
    </row>
    <row r="44" spans="1:16" ht="39" customHeight="1">
      <c r="A44" s="22"/>
      <c r="B44" s="44"/>
      <c r="C44" s="45"/>
      <c r="D44" s="46"/>
      <c r="E44" s="46"/>
      <c r="F44" s="47"/>
      <c r="G44" s="47"/>
      <c r="H44" s="47"/>
      <c r="I44" s="47"/>
      <c r="J44" s="47"/>
      <c r="K44" s="22"/>
      <c r="L44" s="22"/>
      <c r="M44" s="22"/>
      <c r="N44" s="22"/>
      <c r="O44" s="22"/>
      <c r="P44" s="22"/>
    </row>
    <row r="45" spans="1:16" ht="17.25">
      <c r="A45" s="22"/>
      <c r="B45" s="22"/>
      <c r="C45" s="22"/>
      <c r="D45" s="22"/>
      <c r="E45" s="22"/>
      <c r="F45" s="22"/>
      <c r="G45" s="22"/>
      <c r="H45" s="22"/>
      <c r="I45" s="22"/>
      <c r="J45" s="22"/>
      <c r="K45" s="22"/>
      <c r="L45" s="22"/>
      <c r="M45" s="22"/>
      <c r="N45" s="22"/>
      <c r="O45" s="22"/>
      <c r="P45" s="22"/>
    </row>
  </sheetData>
  <sheetProtection algorithmName="SHA-512" hashValue="zwz5cDCS94WiH9onqs7jXD+Hf2WXVJCXOLRcA2w+8zVUeNbaO+Oa29PYlRfjp+Jz8pU7qsIAXHhgCY1IlxpcZQ==" saltValue="uL3hmUQhtubn4cLcI+xhN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c r="A44" s="48"/>
      <c r="B44" s="51" t="s">
        <v>8</v>
      </c>
      <c r="C44" s="52"/>
      <c r="D44" s="52"/>
      <c r="E44" s="53"/>
      <c r="F44" s="53"/>
      <c r="G44" s="53"/>
      <c r="H44" s="53"/>
      <c r="I44" s="53"/>
      <c r="J44" s="54" t="s">
        <v>2</v>
      </c>
      <c r="K44" s="55" t="s">
        <v>528</v>
      </c>
      <c r="L44" s="56" t="s">
        <v>529</v>
      </c>
      <c r="M44" s="56" t="s">
        <v>530</v>
      </c>
      <c r="N44" s="56" t="s">
        <v>531</v>
      </c>
      <c r="O44" s="57" t="s">
        <v>532</v>
      </c>
      <c r="P44" s="48"/>
      <c r="Q44" s="48"/>
      <c r="R44" s="48"/>
      <c r="S44" s="48"/>
      <c r="T44" s="48"/>
      <c r="U44" s="48"/>
    </row>
    <row r="45" spans="1:21" ht="30.75" customHeight="1">
      <c r="A45" s="48"/>
      <c r="B45" s="1158" t="s">
        <v>9</v>
      </c>
      <c r="C45" s="1159"/>
      <c r="D45" s="58"/>
      <c r="E45" s="1164" t="s">
        <v>10</v>
      </c>
      <c r="F45" s="1164"/>
      <c r="G45" s="1164"/>
      <c r="H45" s="1164"/>
      <c r="I45" s="1164"/>
      <c r="J45" s="1165"/>
      <c r="K45" s="59">
        <v>17972</v>
      </c>
      <c r="L45" s="60">
        <v>18419</v>
      </c>
      <c r="M45" s="60">
        <v>17927</v>
      </c>
      <c r="N45" s="60">
        <v>18471</v>
      </c>
      <c r="O45" s="61">
        <v>18752</v>
      </c>
      <c r="P45" s="48"/>
      <c r="Q45" s="48"/>
      <c r="R45" s="48"/>
      <c r="S45" s="48"/>
      <c r="T45" s="48"/>
      <c r="U45" s="48"/>
    </row>
    <row r="46" spans="1:21" ht="30.75" customHeight="1">
      <c r="A46" s="48"/>
      <c r="B46" s="1160"/>
      <c r="C46" s="1161"/>
      <c r="D46" s="62"/>
      <c r="E46" s="1166" t="s">
        <v>11</v>
      </c>
      <c r="F46" s="1166"/>
      <c r="G46" s="1166"/>
      <c r="H46" s="1166"/>
      <c r="I46" s="1166"/>
      <c r="J46" s="1167"/>
      <c r="K46" s="63" t="s">
        <v>490</v>
      </c>
      <c r="L46" s="64" t="s">
        <v>490</v>
      </c>
      <c r="M46" s="64" t="s">
        <v>490</v>
      </c>
      <c r="N46" s="64" t="s">
        <v>490</v>
      </c>
      <c r="O46" s="65" t="s">
        <v>490</v>
      </c>
      <c r="P46" s="48"/>
      <c r="Q46" s="48"/>
      <c r="R46" s="48"/>
      <c r="S46" s="48"/>
      <c r="T46" s="48"/>
      <c r="U46" s="48"/>
    </row>
    <row r="47" spans="1:21" ht="30.75" customHeight="1">
      <c r="A47" s="48"/>
      <c r="B47" s="1160"/>
      <c r="C47" s="1161"/>
      <c r="D47" s="62"/>
      <c r="E47" s="1166" t="s">
        <v>12</v>
      </c>
      <c r="F47" s="1166"/>
      <c r="G47" s="1166"/>
      <c r="H47" s="1166"/>
      <c r="I47" s="1166"/>
      <c r="J47" s="1167"/>
      <c r="K47" s="63" t="s">
        <v>490</v>
      </c>
      <c r="L47" s="64" t="s">
        <v>490</v>
      </c>
      <c r="M47" s="64" t="s">
        <v>490</v>
      </c>
      <c r="N47" s="64" t="s">
        <v>490</v>
      </c>
      <c r="O47" s="65" t="s">
        <v>490</v>
      </c>
      <c r="P47" s="48"/>
      <c r="Q47" s="48"/>
      <c r="R47" s="48"/>
      <c r="S47" s="48"/>
      <c r="T47" s="48"/>
      <c r="U47" s="48"/>
    </row>
    <row r="48" spans="1:21" ht="30.75" customHeight="1">
      <c r="A48" s="48"/>
      <c r="B48" s="1160"/>
      <c r="C48" s="1161"/>
      <c r="D48" s="62"/>
      <c r="E48" s="1166" t="s">
        <v>13</v>
      </c>
      <c r="F48" s="1166"/>
      <c r="G48" s="1166"/>
      <c r="H48" s="1166"/>
      <c r="I48" s="1166"/>
      <c r="J48" s="1167"/>
      <c r="K48" s="63">
        <v>1367</v>
      </c>
      <c r="L48" s="64">
        <v>1352</v>
      </c>
      <c r="M48" s="64">
        <v>1198</v>
      </c>
      <c r="N48" s="64">
        <v>1092</v>
      </c>
      <c r="O48" s="65">
        <v>868</v>
      </c>
      <c r="P48" s="48"/>
      <c r="Q48" s="48"/>
      <c r="R48" s="48"/>
      <c r="S48" s="48"/>
      <c r="T48" s="48"/>
      <c r="U48" s="48"/>
    </row>
    <row r="49" spans="1:21" ht="30.75" customHeight="1">
      <c r="A49" s="48"/>
      <c r="B49" s="1160"/>
      <c r="C49" s="1161"/>
      <c r="D49" s="62"/>
      <c r="E49" s="1166" t="s">
        <v>14</v>
      </c>
      <c r="F49" s="1166"/>
      <c r="G49" s="1166"/>
      <c r="H49" s="1166"/>
      <c r="I49" s="1166"/>
      <c r="J49" s="1167"/>
      <c r="K49" s="63" t="s">
        <v>490</v>
      </c>
      <c r="L49" s="64" t="s">
        <v>490</v>
      </c>
      <c r="M49" s="64" t="s">
        <v>490</v>
      </c>
      <c r="N49" s="64" t="s">
        <v>490</v>
      </c>
      <c r="O49" s="65" t="s">
        <v>490</v>
      </c>
      <c r="P49" s="48"/>
      <c r="Q49" s="48"/>
      <c r="R49" s="48"/>
      <c r="S49" s="48"/>
      <c r="T49" s="48"/>
      <c r="U49" s="48"/>
    </row>
    <row r="50" spans="1:21" ht="30.75" customHeight="1">
      <c r="A50" s="48"/>
      <c r="B50" s="1160"/>
      <c r="C50" s="1161"/>
      <c r="D50" s="62"/>
      <c r="E50" s="1166" t="s">
        <v>15</v>
      </c>
      <c r="F50" s="1166"/>
      <c r="G50" s="1166"/>
      <c r="H50" s="1166"/>
      <c r="I50" s="1166"/>
      <c r="J50" s="1167"/>
      <c r="K50" s="63">
        <v>4</v>
      </c>
      <c r="L50" s="64">
        <v>4</v>
      </c>
      <c r="M50" s="64">
        <v>4</v>
      </c>
      <c r="N50" s="64">
        <v>4</v>
      </c>
      <c r="O50" s="65">
        <v>2</v>
      </c>
      <c r="P50" s="48"/>
      <c r="Q50" s="48"/>
      <c r="R50" s="48"/>
      <c r="S50" s="48"/>
      <c r="T50" s="48"/>
      <c r="U50" s="48"/>
    </row>
    <row r="51" spans="1:21" ht="30.75" customHeight="1">
      <c r="A51" s="48"/>
      <c r="B51" s="1162"/>
      <c r="C51" s="1163"/>
      <c r="D51" s="66"/>
      <c r="E51" s="1166" t="s">
        <v>16</v>
      </c>
      <c r="F51" s="1166"/>
      <c r="G51" s="1166"/>
      <c r="H51" s="1166"/>
      <c r="I51" s="1166"/>
      <c r="J51" s="1167"/>
      <c r="K51" s="63">
        <v>11</v>
      </c>
      <c r="L51" s="64" t="s">
        <v>490</v>
      </c>
      <c r="M51" s="64">
        <v>0</v>
      </c>
      <c r="N51" s="64" t="s">
        <v>490</v>
      </c>
      <c r="O51" s="65" t="s">
        <v>490</v>
      </c>
      <c r="P51" s="48"/>
      <c r="Q51" s="48"/>
      <c r="R51" s="48"/>
      <c r="S51" s="48"/>
      <c r="T51" s="48"/>
      <c r="U51" s="48"/>
    </row>
    <row r="52" spans="1:21" ht="30.75" customHeight="1">
      <c r="A52" s="48"/>
      <c r="B52" s="1168" t="s">
        <v>17</v>
      </c>
      <c r="C52" s="1169"/>
      <c r="D52" s="66"/>
      <c r="E52" s="1166" t="s">
        <v>18</v>
      </c>
      <c r="F52" s="1166"/>
      <c r="G52" s="1166"/>
      <c r="H52" s="1166"/>
      <c r="I52" s="1166"/>
      <c r="J52" s="1167"/>
      <c r="K52" s="63">
        <v>12886</v>
      </c>
      <c r="L52" s="64">
        <v>12587</v>
      </c>
      <c r="M52" s="64">
        <v>12279</v>
      </c>
      <c r="N52" s="64">
        <v>12120</v>
      </c>
      <c r="O52" s="65">
        <v>12213</v>
      </c>
      <c r="P52" s="48"/>
      <c r="Q52" s="48"/>
      <c r="R52" s="48"/>
      <c r="S52" s="48"/>
      <c r="T52" s="48"/>
      <c r="U52" s="48"/>
    </row>
    <row r="53" spans="1:21" ht="30.75" customHeight="1" thickBot="1">
      <c r="A53" s="48"/>
      <c r="B53" s="1170" t="s">
        <v>19</v>
      </c>
      <c r="C53" s="1171"/>
      <c r="D53" s="67"/>
      <c r="E53" s="1172" t="s">
        <v>20</v>
      </c>
      <c r="F53" s="1172"/>
      <c r="G53" s="1172"/>
      <c r="H53" s="1172"/>
      <c r="I53" s="1172"/>
      <c r="J53" s="1173"/>
      <c r="K53" s="68">
        <v>6468</v>
      </c>
      <c r="L53" s="69">
        <v>7188</v>
      </c>
      <c r="M53" s="69">
        <v>6850</v>
      </c>
      <c r="N53" s="69">
        <v>7447</v>
      </c>
      <c r="O53" s="70">
        <v>7409</v>
      </c>
      <c r="P53" s="48"/>
      <c r="Q53" s="48"/>
      <c r="R53" s="48"/>
      <c r="S53" s="48"/>
      <c r="T53" s="48"/>
      <c r="U53" s="48"/>
    </row>
    <row r="54" spans="1:21" ht="24" customHeight="1">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c r="A57" s="48"/>
      <c r="B57" s="76"/>
      <c r="C57" s="77"/>
      <c r="D57" s="77"/>
      <c r="E57" s="78"/>
      <c r="F57" s="78"/>
      <c r="G57" s="78"/>
      <c r="H57" s="78"/>
      <c r="I57" s="78"/>
      <c r="J57" s="79" t="s">
        <v>2</v>
      </c>
      <c r="K57" s="80" t="s">
        <v>547</v>
      </c>
      <c r="L57" s="81" t="s">
        <v>548</v>
      </c>
      <c r="M57" s="81" t="s">
        <v>549</v>
      </c>
      <c r="N57" s="81" t="s">
        <v>550</v>
      </c>
      <c r="O57" s="82" t="s">
        <v>551</v>
      </c>
      <c r="P57" s="48"/>
      <c r="Q57" s="48"/>
      <c r="R57" s="48"/>
      <c r="S57" s="48"/>
      <c r="T57" s="48"/>
      <c r="U57" s="48"/>
    </row>
    <row r="58" spans="1:21" ht="31.5" customHeight="1">
      <c r="B58" s="1174" t="s">
        <v>24</v>
      </c>
      <c r="C58" s="1175"/>
      <c r="D58" s="1180" t="s">
        <v>25</v>
      </c>
      <c r="E58" s="1181"/>
      <c r="F58" s="1181"/>
      <c r="G58" s="1181"/>
      <c r="H58" s="1181"/>
      <c r="I58" s="1181"/>
      <c r="J58" s="1182"/>
      <c r="K58" s="83"/>
      <c r="L58" s="84"/>
      <c r="M58" s="84"/>
      <c r="N58" s="84"/>
      <c r="O58" s="85"/>
    </row>
    <row r="59" spans="1:21" ht="31.5" customHeight="1">
      <c r="B59" s="1176"/>
      <c r="C59" s="1177"/>
      <c r="D59" s="1183" t="s">
        <v>26</v>
      </c>
      <c r="E59" s="1184"/>
      <c r="F59" s="1184"/>
      <c r="G59" s="1184"/>
      <c r="H59" s="1184"/>
      <c r="I59" s="1184"/>
      <c r="J59" s="1185"/>
      <c r="K59" s="86"/>
      <c r="L59" s="87"/>
      <c r="M59" s="87"/>
      <c r="N59" s="87"/>
      <c r="O59" s="88"/>
    </row>
    <row r="60" spans="1:21" ht="31.5" customHeight="1" thickBot="1">
      <c r="B60" s="1178"/>
      <c r="C60" s="1179"/>
      <c r="D60" s="1186" t="s">
        <v>27</v>
      </c>
      <c r="E60" s="1187"/>
      <c r="F60" s="1187"/>
      <c r="G60" s="1187"/>
      <c r="H60" s="1187"/>
      <c r="I60" s="1187"/>
      <c r="J60" s="1188"/>
      <c r="K60" s="89"/>
      <c r="L60" s="90"/>
      <c r="M60" s="90"/>
      <c r="N60" s="90"/>
      <c r="O60" s="91"/>
    </row>
    <row r="61" spans="1:21" ht="24" customHeight="1">
      <c r="B61" s="92"/>
      <c r="C61" s="92"/>
      <c r="D61" s="93" t="s">
        <v>28</v>
      </c>
      <c r="E61" s="94"/>
      <c r="F61" s="94"/>
      <c r="G61" s="94"/>
      <c r="H61" s="94"/>
      <c r="I61" s="94"/>
      <c r="J61" s="94"/>
      <c r="K61" s="94"/>
      <c r="L61" s="94"/>
      <c r="M61" s="94"/>
      <c r="N61" s="94"/>
      <c r="O61" s="94"/>
    </row>
    <row r="62" spans="1:21" ht="24" customHeight="1">
      <c r="B62" s="95"/>
      <c r="C62" s="95"/>
      <c r="D62" s="93" t="s">
        <v>29</v>
      </c>
      <c r="E62" s="94"/>
      <c r="F62" s="94"/>
      <c r="G62" s="94"/>
      <c r="H62" s="94"/>
      <c r="I62" s="94"/>
      <c r="J62" s="94"/>
      <c r="K62" s="94"/>
      <c r="L62" s="94"/>
      <c r="M62" s="94"/>
      <c r="N62" s="94"/>
      <c r="O62" s="94"/>
    </row>
    <row r="63" spans="1:21" ht="24" customHeight="1">
      <c r="A63" s="48"/>
      <c r="B63" s="71"/>
      <c r="C63" s="48"/>
      <c r="D63" s="48"/>
      <c r="E63" s="48"/>
      <c r="F63" s="48"/>
      <c r="G63" s="48"/>
      <c r="H63" s="48"/>
      <c r="I63" s="48"/>
      <c r="J63" s="48"/>
      <c r="K63" s="48"/>
      <c r="L63" s="48"/>
      <c r="M63" s="48"/>
      <c r="N63" s="48"/>
      <c r="O63" s="48"/>
      <c r="P63" s="48"/>
      <c r="Q63" s="48"/>
      <c r="R63" s="48"/>
      <c r="S63" s="48"/>
      <c r="T63" s="48"/>
      <c r="U63" s="48"/>
    </row>
    <row r="64" spans="1:21" ht="24" customHeight="1">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tGPiMro3NOtbaL5tST12CVu4hkmsiDD79Qi3fwDCp4iW3dSRF/mJSp6LXpM2QzBhXodN7FtMT8jucRMkGlZh7Q==" saltValue="JYhDlve4yEKHofpUHUpLA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4" orientation="landscape"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97" t="s">
        <v>7</v>
      </c>
    </row>
    <row r="40" spans="2:13" ht="27.75" customHeight="1" thickBot="1">
      <c r="B40" s="98" t="s">
        <v>8</v>
      </c>
      <c r="C40" s="99"/>
      <c r="D40" s="99"/>
      <c r="E40" s="100"/>
      <c r="F40" s="100"/>
      <c r="G40" s="100"/>
      <c r="H40" s="101" t="s">
        <v>2</v>
      </c>
      <c r="I40" s="102" t="s">
        <v>528</v>
      </c>
      <c r="J40" s="103" t="s">
        <v>529</v>
      </c>
      <c r="K40" s="103" t="s">
        <v>530</v>
      </c>
      <c r="L40" s="103" t="s">
        <v>531</v>
      </c>
      <c r="M40" s="104" t="s">
        <v>532</v>
      </c>
    </row>
    <row r="41" spans="2:13" ht="27.75" customHeight="1">
      <c r="B41" s="1189" t="s">
        <v>30</v>
      </c>
      <c r="C41" s="1190"/>
      <c r="D41" s="105"/>
      <c r="E41" s="1195" t="s">
        <v>31</v>
      </c>
      <c r="F41" s="1195"/>
      <c r="G41" s="1195"/>
      <c r="H41" s="1196"/>
      <c r="I41" s="343">
        <v>201045</v>
      </c>
      <c r="J41" s="344">
        <v>200230</v>
      </c>
      <c r="K41" s="344">
        <v>189587</v>
      </c>
      <c r="L41" s="344">
        <v>183737</v>
      </c>
      <c r="M41" s="345">
        <v>176213</v>
      </c>
    </row>
    <row r="42" spans="2:13" ht="27.75" customHeight="1">
      <c r="B42" s="1191"/>
      <c r="C42" s="1192"/>
      <c r="D42" s="106"/>
      <c r="E42" s="1197" t="s">
        <v>32</v>
      </c>
      <c r="F42" s="1197"/>
      <c r="G42" s="1197"/>
      <c r="H42" s="1198"/>
      <c r="I42" s="346">
        <v>11</v>
      </c>
      <c r="J42" s="347">
        <v>8</v>
      </c>
      <c r="K42" s="347">
        <v>5</v>
      </c>
      <c r="L42" s="347">
        <v>2</v>
      </c>
      <c r="M42" s="348" t="s">
        <v>490</v>
      </c>
    </row>
    <row r="43" spans="2:13" ht="27.75" customHeight="1">
      <c r="B43" s="1191"/>
      <c r="C43" s="1192"/>
      <c r="D43" s="106"/>
      <c r="E43" s="1197" t="s">
        <v>33</v>
      </c>
      <c r="F43" s="1197"/>
      <c r="G43" s="1197"/>
      <c r="H43" s="1198"/>
      <c r="I43" s="346">
        <v>24477</v>
      </c>
      <c r="J43" s="347">
        <v>19728</v>
      </c>
      <c r="K43" s="347">
        <v>16738</v>
      </c>
      <c r="L43" s="347">
        <v>14930</v>
      </c>
      <c r="M43" s="348">
        <v>12747</v>
      </c>
    </row>
    <row r="44" spans="2:13" ht="27.75" customHeight="1">
      <c r="B44" s="1191"/>
      <c r="C44" s="1192"/>
      <c r="D44" s="106"/>
      <c r="E44" s="1197" t="s">
        <v>34</v>
      </c>
      <c r="F44" s="1197"/>
      <c r="G44" s="1197"/>
      <c r="H44" s="1198"/>
      <c r="I44" s="346" t="s">
        <v>490</v>
      </c>
      <c r="J44" s="347" t="s">
        <v>490</v>
      </c>
      <c r="K44" s="347" t="s">
        <v>490</v>
      </c>
      <c r="L44" s="347" t="s">
        <v>490</v>
      </c>
      <c r="M44" s="348" t="s">
        <v>490</v>
      </c>
    </row>
    <row r="45" spans="2:13" ht="27.75" customHeight="1">
      <c r="B45" s="1191"/>
      <c r="C45" s="1192"/>
      <c r="D45" s="106"/>
      <c r="E45" s="1197" t="s">
        <v>35</v>
      </c>
      <c r="F45" s="1197"/>
      <c r="G45" s="1197"/>
      <c r="H45" s="1198"/>
      <c r="I45" s="346">
        <v>17108</v>
      </c>
      <c r="J45" s="347">
        <v>16886</v>
      </c>
      <c r="K45" s="347">
        <v>16207</v>
      </c>
      <c r="L45" s="347">
        <v>16842</v>
      </c>
      <c r="M45" s="348">
        <v>17201</v>
      </c>
    </row>
    <row r="46" spans="2:13" ht="27.75" customHeight="1">
      <c r="B46" s="1191"/>
      <c r="C46" s="1192"/>
      <c r="D46" s="107"/>
      <c r="E46" s="1197" t="s">
        <v>36</v>
      </c>
      <c r="F46" s="1197"/>
      <c r="G46" s="1197"/>
      <c r="H46" s="1198"/>
      <c r="I46" s="346" t="s">
        <v>490</v>
      </c>
      <c r="J46" s="347" t="s">
        <v>490</v>
      </c>
      <c r="K46" s="347" t="s">
        <v>490</v>
      </c>
      <c r="L46" s="347" t="s">
        <v>490</v>
      </c>
      <c r="M46" s="348" t="s">
        <v>490</v>
      </c>
    </row>
    <row r="47" spans="2:13" ht="27.75" customHeight="1">
      <c r="B47" s="1191"/>
      <c r="C47" s="1192"/>
      <c r="D47" s="108"/>
      <c r="E47" s="1199" t="s">
        <v>37</v>
      </c>
      <c r="F47" s="1200"/>
      <c r="G47" s="1200"/>
      <c r="H47" s="1201"/>
      <c r="I47" s="346" t="s">
        <v>490</v>
      </c>
      <c r="J47" s="347" t="s">
        <v>490</v>
      </c>
      <c r="K47" s="347" t="s">
        <v>490</v>
      </c>
      <c r="L47" s="347" t="s">
        <v>490</v>
      </c>
      <c r="M47" s="348" t="s">
        <v>490</v>
      </c>
    </row>
    <row r="48" spans="2:13" ht="27.75" customHeight="1">
      <c r="B48" s="1191"/>
      <c r="C48" s="1192"/>
      <c r="D48" s="106"/>
      <c r="E48" s="1197" t="s">
        <v>38</v>
      </c>
      <c r="F48" s="1197"/>
      <c r="G48" s="1197"/>
      <c r="H48" s="1198"/>
      <c r="I48" s="346" t="s">
        <v>490</v>
      </c>
      <c r="J48" s="347" t="s">
        <v>490</v>
      </c>
      <c r="K48" s="347" t="s">
        <v>490</v>
      </c>
      <c r="L48" s="347" t="s">
        <v>490</v>
      </c>
      <c r="M48" s="348" t="s">
        <v>490</v>
      </c>
    </row>
    <row r="49" spans="2:13" ht="27.75" customHeight="1">
      <c r="B49" s="1193"/>
      <c r="C49" s="1194"/>
      <c r="D49" s="106"/>
      <c r="E49" s="1197" t="s">
        <v>39</v>
      </c>
      <c r="F49" s="1197"/>
      <c r="G49" s="1197"/>
      <c r="H49" s="1198"/>
      <c r="I49" s="346" t="s">
        <v>490</v>
      </c>
      <c r="J49" s="347" t="s">
        <v>490</v>
      </c>
      <c r="K49" s="347" t="s">
        <v>490</v>
      </c>
      <c r="L49" s="347" t="s">
        <v>490</v>
      </c>
      <c r="M49" s="348" t="s">
        <v>490</v>
      </c>
    </row>
    <row r="50" spans="2:13" ht="27.75" customHeight="1">
      <c r="B50" s="1202" t="s">
        <v>40</v>
      </c>
      <c r="C50" s="1203"/>
      <c r="D50" s="109"/>
      <c r="E50" s="1197" t="s">
        <v>41</v>
      </c>
      <c r="F50" s="1197"/>
      <c r="G50" s="1197"/>
      <c r="H50" s="1198"/>
      <c r="I50" s="346">
        <v>7115</v>
      </c>
      <c r="J50" s="347">
        <v>11118</v>
      </c>
      <c r="K50" s="347">
        <v>10396</v>
      </c>
      <c r="L50" s="347">
        <v>12995</v>
      </c>
      <c r="M50" s="348">
        <v>15395</v>
      </c>
    </row>
    <row r="51" spans="2:13" ht="27.75" customHeight="1">
      <c r="B51" s="1191"/>
      <c r="C51" s="1192"/>
      <c r="D51" s="106"/>
      <c r="E51" s="1197" t="s">
        <v>42</v>
      </c>
      <c r="F51" s="1197"/>
      <c r="G51" s="1197"/>
      <c r="H51" s="1198"/>
      <c r="I51" s="346">
        <v>30679</v>
      </c>
      <c r="J51" s="347">
        <v>28472</v>
      </c>
      <c r="K51" s="347">
        <v>28183</v>
      </c>
      <c r="L51" s="347">
        <v>27947</v>
      </c>
      <c r="M51" s="348">
        <v>27008</v>
      </c>
    </row>
    <row r="52" spans="2:13" ht="27.75" customHeight="1">
      <c r="B52" s="1193"/>
      <c r="C52" s="1194"/>
      <c r="D52" s="106"/>
      <c r="E52" s="1197" t="s">
        <v>43</v>
      </c>
      <c r="F52" s="1197"/>
      <c r="G52" s="1197"/>
      <c r="H52" s="1198"/>
      <c r="I52" s="346">
        <v>122211</v>
      </c>
      <c r="J52" s="347">
        <v>121577</v>
      </c>
      <c r="K52" s="347">
        <v>119199</v>
      </c>
      <c r="L52" s="347">
        <v>114923</v>
      </c>
      <c r="M52" s="348">
        <v>109486</v>
      </c>
    </row>
    <row r="53" spans="2:13" ht="27.75" customHeight="1" thickBot="1">
      <c r="B53" s="1204" t="s">
        <v>19</v>
      </c>
      <c r="C53" s="1205"/>
      <c r="D53" s="110"/>
      <c r="E53" s="1206" t="s">
        <v>44</v>
      </c>
      <c r="F53" s="1206"/>
      <c r="G53" s="1206"/>
      <c r="H53" s="1207"/>
      <c r="I53" s="349">
        <v>82636</v>
      </c>
      <c r="J53" s="350">
        <v>75687</v>
      </c>
      <c r="K53" s="350">
        <v>64758</v>
      </c>
      <c r="L53" s="350">
        <v>59645</v>
      </c>
      <c r="M53" s="351">
        <v>54272</v>
      </c>
    </row>
    <row r="54" spans="2:13" ht="27.75" customHeight="1">
      <c r="B54" s="111"/>
      <c r="C54" s="112"/>
      <c r="D54" s="112"/>
      <c r="E54" s="113"/>
      <c r="F54" s="113"/>
      <c r="G54" s="113"/>
      <c r="H54" s="113"/>
      <c r="I54" s="114"/>
      <c r="J54" s="114"/>
      <c r="K54" s="114"/>
      <c r="L54" s="114"/>
      <c r="M54" s="114"/>
    </row>
    <row r="55" spans="2:13"/>
  </sheetData>
  <sheetProtection algorithmName="SHA-512" hashValue="boy4hz+1OH7Qe4Q5uysCzeWlreg0iEVf6oM1mr7vO5LdW1TOo84dszdxaEKQPv4qT3kZg7aTimNlbwNPAewaFA==" saltValue="HURMNoxH4KxA073kIE3Pv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80" zoomScaleNormal="80" zoomScaleSheetLayoutView="100" workbookViewId="0"/>
  </sheetViews>
  <sheetFormatPr defaultColWidth="0" defaultRowHeight="13.5"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15" t="s">
        <v>45</v>
      </c>
    </row>
    <row r="54" spans="2:8" ht="29.25" customHeight="1" thickBot="1">
      <c r="B54" s="116" t="s">
        <v>1</v>
      </c>
      <c r="C54" s="117"/>
      <c r="D54" s="117"/>
      <c r="E54" s="118" t="s">
        <v>2</v>
      </c>
      <c r="F54" s="119" t="s">
        <v>530</v>
      </c>
      <c r="G54" s="119" t="s">
        <v>531</v>
      </c>
      <c r="H54" s="120" t="s">
        <v>532</v>
      </c>
    </row>
    <row r="55" spans="2:8" ht="52.5" customHeight="1">
      <c r="B55" s="121"/>
      <c r="C55" s="1216" t="s">
        <v>46</v>
      </c>
      <c r="D55" s="1216"/>
      <c r="E55" s="1217"/>
      <c r="F55" s="352">
        <v>2841</v>
      </c>
      <c r="G55" s="352">
        <v>5041</v>
      </c>
      <c r="H55" s="353">
        <v>7045</v>
      </c>
    </row>
    <row r="56" spans="2:8" ht="52.5" customHeight="1">
      <c r="B56" s="122"/>
      <c r="C56" s="1218" t="s">
        <v>47</v>
      </c>
      <c r="D56" s="1218"/>
      <c r="E56" s="1219"/>
      <c r="F56" s="354">
        <v>1703</v>
      </c>
      <c r="G56" s="354">
        <v>1724</v>
      </c>
      <c r="H56" s="355">
        <v>1678</v>
      </c>
    </row>
    <row r="57" spans="2:8" ht="53.25" customHeight="1">
      <c r="B57" s="122"/>
      <c r="C57" s="1220" t="s">
        <v>48</v>
      </c>
      <c r="D57" s="1220"/>
      <c r="E57" s="1221"/>
      <c r="F57" s="356">
        <v>6452</v>
      </c>
      <c r="G57" s="356">
        <v>6411</v>
      </c>
      <c r="H57" s="357">
        <v>6362</v>
      </c>
    </row>
    <row r="58" spans="2:8" ht="45.75" customHeight="1">
      <c r="B58" s="123"/>
      <c r="C58" s="1208" t="s">
        <v>552</v>
      </c>
      <c r="D58" s="1209"/>
      <c r="E58" s="1210"/>
      <c r="F58" s="360">
        <v>4000</v>
      </c>
      <c r="G58" s="360">
        <v>3678</v>
      </c>
      <c r="H58" s="361">
        <v>3244</v>
      </c>
    </row>
    <row r="59" spans="2:8" ht="45.75" customHeight="1">
      <c r="B59" s="123"/>
      <c r="C59" s="1208" t="s">
        <v>553</v>
      </c>
      <c r="D59" s="1209"/>
      <c r="E59" s="1210"/>
      <c r="F59" s="360">
        <v>1873</v>
      </c>
      <c r="G59" s="360">
        <v>1827</v>
      </c>
      <c r="H59" s="361">
        <v>1865</v>
      </c>
    </row>
    <row r="60" spans="2:8" ht="45.75" customHeight="1">
      <c r="B60" s="123"/>
      <c r="C60" s="1208" t="s">
        <v>554</v>
      </c>
      <c r="D60" s="1209"/>
      <c r="E60" s="1210"/>
      <c r="F60" s="360">
        <v>333</v>
      </c>
      <c r="G60" s="360">
        <v>621</v>
      </c>
      <c r="H60" s="361">
        <v>978</v>
      </c>
    </row>
    <row r="61" spans="2:8" ht="45.75" customHeight="1">
      <c r="B61" s="123"/>
      <c r="C61" s="1208" t="s">
        <v>555</v>
      </c>
      <c r="D61" s="1209"/>
      <c r="E61" s="1210"/>
      <c r="F61" s="360">
        <v>84</v>
      </c>
      <c r="G61" s="360">
        <v>87</v>
      </c>
      <c r="H61" s="361">
        <v>89</v>
      </c>
    </row>
    <row r="62" spans="2:8" ht="45.75" customHeight="1" thickBot="1">
      <c r="B62" s="124"/>
      <c r="C62" s="1211" t="s">
        <v>556</v>
      </c>
      <c r="D62" s="1212"/>
      <c r="E62" s="1213"/>
      <c r="F62" s="362">
        <v>20</v>
      </c>
      <c r="G62" s="362">
        <v>27</v>
      </c>
      <c r="H62" s="363">
        <v>73</v>
      </c>
    </row>
    <row r="63" spans="2:8" ht="52.5" customHeight="1" thickBot="1">
      <c r="B63" s="125"/>
      <c r="C63" s="1214" t="s">
        <v>49</v>
      </c>
      <c r="D63" s="1214"/>
      <c r="E63" s="1215"/>
      <c r="F63" s="358">
        <v>10995</v>
      </c>
      <c r="G63" s="358">
        <v>13175</v>
      </c>
      <c r="H63" s="359">
        <v>15085</v>
      </c>
    </row>
    <row r="64" spans="2:8"/>
  </sheetData>
  <sheetProtection algorithmName="SHA-512" hashValue="pM5VxL2IjyJ9A81VGdCvbnIyPZgFqq2FA3dNQlFBkpVw5256ZUvM+HiF6aKFI1Ri5UXsuWe8sMRRhveDETl2Mg==" saltValue="D8HgXuQ9tLgi3YSYKq8V1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cols>
    <col min="1" max="1" width="45.875" style="132" customWidth="1"/>
    <col min="2" max="8" width="13.375" style="132" customWidth="1"/>
    <col min="9" max="16384" width="11.125" style="132"/>
  </cols>
  <sheetData>
    <row r="1" spans="1:8">
      <c r="A1" s="126"/>
      <c r="B1" s="127"/>
      <c r="C1" s="128"/>
      <c r="D1" s="129"/>
      <c r="E1" s="130"/>
      <c r="F1" s="130"/>
      <c r="G1" s="130"/>
      <c r="H1" s="131"/>
    </row>
    <row r="2" spans="1:8">
      <c r="A2" s="133"/>
      <c r="B2" s="134"/>
      <c r="C2" s="135"/>
      <c r="D2" s="136" t="s">
        <v>50</v>
      </c>
      <c r="E2" s="137"/>
      <c r="F2" s="138" t="s">
        <v>527</v>
      </c>
      <c r="G2" s="139"/>
      <c r="H2" s="140"/>
    </row>
    <row r="3" spans="1:8">
      <c r="A3" s="136" t="s">
        <v>520</v>
      </c>
      <c r="B3" s="141"/>
      <c r="C3" s="142"/>
      <c r="D3" s="143">
        <v>60930</v>
      </c>
      <c r="E3" s="144"/>
      <c r="F3" s="145">
        <v>52191</v>
      </c>
      <c r="G3" s="146"/>
      <c r="H3" s="147"/>
    </row>
    <row r="4" spans="1:8">
      <c r="A4" s="148"/>
      <c r="B4" s="149"/>
      <c r="C4" s="150"/>
      <c r="D4" s="151">
        <v>28327</v>
      </c>
      <c r="E4" s="152"/>
      <c r="F4" s="153">
        <v>26807</v>
      </c>
      <c r="G4" s="154"/>
      <c r="H4" s="155"/>
    </row>
    <row r="5" spans="1:8">
      <c r="A5" s="136" t="s">
        <v>522</v>
      </c>
      <c r="B5" s="141"/>
      <c r="C5" s="142"/>
      <c r="D5" s="143">
        <v>43059</v>
      </c>
      <c r="E5" s="144"/>
      <c r="F5" s="145">
        <v>48105</v>
      </c>
      <c r="G5" s="146"/>
      <c r="H5" s="147"/>
    </row>
    <row r="6" spans="1:8">
      <c r="A6" s="148"/>
      <c r="B6" s="149"/>
      <c r="C6" s="150"/>
      <c r="D6" s="151">
        <v>25931</v>
      </c>
      <c r="E6" s="152"/>
      <c r="F6" s="153">
        <v>24072</v>
      </c>
      <c r="G6" s="154"/>
      <c r="H6" s="155"/>
    </row>
    <row r="7" spans="1:8">
      <c r="A7" s="136" t="s">
        <v>523</v>
      </c>
      <c r="B7" s="141"/>
      <c r="C7" s="142"/>
      <c r="D7" s="143">
        <v>26414</v>
      </c>
      <c r="E7" s="144"/>
      <c r="F7" s="145">
        <v>47446</v>
      </c>
      <c r="G7" s="146"/>
      <c r="H7" s="147"/>
    </row>
    <row r="8" spans="1:8">
      <c r="A8" s="148"/>
      <c r="B8" s="149"/>
      <c r="C8" s="150"/>
      <c r="D8" s="151">
        <v>12584</v>
      </c>
      <c r="E8" s="152"/>
      <c r="F8" s="153">
        <v>24371</v>
      </c>
      <c r="G8" s="154"/>
      <c r="H8" s="155"/>
    </row>
    <row r="9" spans="1:8">
      <c r="A9" s="136" t="s">
        <v>524</v>
      </c>
      <c r="B9" s="141"/>
      <c r="C9" s="142"/>
      <c r="D9" s="143">
        <v>41311</v>
      </c>
      <c r="E9" s="144"/>
      <c r="F9" s="145">
        <v>48387</v>
      </c>
      <c r="G9" s="146"/>
      <c r="H9" s="147"/>
    </row>
    <row r="10" spans="1:8">
      <c r="A10" s="148"/>
      <c r="B10" s="149"/>
      <c r="C10" s="150"/>
      <c r="D10" s="151">
        <v>26016</v>
      </c>
      <c r="E10" s="152"/>
      <c r="F10" s="153">
        <v>25592</v>
      </c>
      <c r="G10" s="154"/>
      <c r="H10" s="155"/>
    </row>
    <row r="11" spans="1:8">
      <c r="A11" s="136" t="s">
        <v>525</v>
      </c>
      <c r="B11" s="141"/>
      <c r="C11" s="142"/>
      <c r="D11" s="143">
        <v>42139</v>
      </c>
      <c r="E11" s="144"/>
      <c r="F11" s="145">
        <v>49684</v>
      </c>
      <c r="G11" s="146"/>
      <c r="H11" s="147"/>
    </row>
    <row r="12" spans="1:8">
      <c r="A12" s="148"/>
      <c r="B12" s="149"/>
      <c r="C12" s="156"/>
      <c r="D12" s="151">
        <v>28879</v>
      </c>
      <c r="E12" s="152"/>
      <c r="F12" s="153">
        <v>28303</v>
      </c>
      <c r="G12" s="154"/>
      <c r="H12" s="155"/>
    </row>
    <row r="13" spans="1:8">
      <c r="A13" s="136"/>
      <c r="B13" s="141"/>
      <c r="C13" s="157"/>
      <c r="D13" s="158">
        <v>42771</v>
      </c>
      <c r="E13" s="159"/>
      <c r="F13" s="160">
        <v>49163</v>
      </c>
      <c r="G13" s="161"/>
      <c r="H13" s="147"/>
    </row>
    <row r="14" spans="1:8">
      <c r="A14" s="148"/>
      <c r="B14" s="149"/>
      <c r="C14" s="150"/>
      <c r="D14" s="151">
        <v>24347</v>
      </c>
      <c r="E14" s="152"/>
      <c r="F14" s="153">
        <v>25829</v>
      </c>
      <c r="G14" s="154"/>
      <c r="H14" s="155"/>
    </row>
    <row r="17" spans="1:11">
      <c r="A17" s="132" t="s">
        <v>51</v>
      </c>
    </row>
    <row r="18" spans="1:11">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c r="A19" s="162" t="s">
        <v>52</v>
      </c>
      <c r="B19" s="162">
        <f>ROUND(VALUE(SUBSTITUTE(実質収支比率等に係る経年分析!F$48,"▲","-")),2)</f>
        <v>2.92</v>
      </c>
      <c r="C19" s="162">
        <f>ROUND(VALUE(SUBSTITUTE(実質収支比率等に係る経年分析!G$48,"▲","-")),2)</f>
        <v>6.68</v>
      </c>
      <c r="D19" s="162">
        <f>ROUND(VALUE(SUBSTITUTE(実質収支比率等に係る経年分析!H$48,"▲","-")),2)</f>
        <v>4.8099999999999996</v>
      </c>
      <c r="E19" s="162">
        <f>ROUND(VALUE(SUBSTITUTE(実質収支比率等に係る経年分析!I$48,"▲","-")),2)</f>
        <v>4.58</v>
      </c>
      <c r="F19" s="162">
        <f>ROUND(VALUE(SUBSTITUTE(実質収支比率等に係る経年分析!J$48,"▲","-")),2)</f>
        <v>3.98</v>
      </c>
    </row>
    <row r="20" spans="1:11">
      <c r="A20" s="162" t="s">
        <v>53</v>
      </c>
      <c r="B20" s="162">
        <f>ROUND(VALUE(SUBSTITUTE(実質収支比率等に係る経年分析!F$47,"▲","-")),2)</f>
        <v>2.86</v>
      </c>
      <c r="C20" s="162">
        <f>ROUND(VALUE(SUBSTITUTE(実質収支比率等に係る経年分析!G$47,"▲","-")),2)</f>
        <v>4.42</v>
      </c>
      <c r="D20" s="162">
        <f>ROUND(VALUE(SUBSTITUTE(実質収支比率等に係る経年分析!H$47,"▲","-")),2)</f>
        <v>3.5</v>
      </c>
      <c r="E20" s="162">
        <f>ROUND(VALUE(SUBSTITUTE(実質収支比率等に係る経年分析!I$47,"▲","-")),2)</f>
        <v>6.13</v>
      </c>
      <c r="F20" s="162">
        <f>ROUND(VALUE(SUBSTITUTE(実質収支比率等に係る経年分析!J$47,"▲","-")),2)</f>
        <v>8.34</v>
      </c>
    </row>
    <row r="21" spans="1:11">
      <c r="A21" s="162" t="s">
        <v>54</v>
      </c>
      <c r="B21" s="162">
        <f>IF(ISNUMBER(VALUE(SUBSTITUTE(実質収支比率等に係る経年分析!F$49,"▲","-"))),ROUND(VALUE(SUBSTITUTE(実質収支比率等に係る経年分析!F$49,"▲","-")),2),NA())</f>
        <v>2.69</v>
      </c>
      <c r="C21" s="162">
        <f>IF(ISNUMBER(VALUE(SUBSTITUTE(実質収支比率等に係る経年分析!G$49,"▲","-"))),ROUND(VALUE(SUBSTITUTE(実質収支比率等に係る経年分析!G$49,"▲","-")),2),NA())</f>
        <v>3.9</v>
      </c>
      <c r="D21" s="162">
        <f>IF(ISNUMBER(VALUE(SUBSTITUTE(実質収支比率等に係る経年分析!H$49,"▲","-"))),ROUND(VALUE(SUBSTITUTE(実質収支比率等に係る経年分析!H$49,"▲","-")),2),NA())</f>
        <v>-6.26</v>
      </c>
      <c r="E21" s="162">
        <f>IF(ISNUMBER(VALUE(SUBSTITUTE(実質収支比率等に係る経年分析!I$49,"▲","-"))),ROUND(VALUE(SUBSTITUTE(実質収支比率等に係る経年分析!I$49,"▲","-")),2),NA())</f>
        <v>-0.16</v>
      </c>
      <c r="F21" s="162">
        <f>IF(ISNUMBER(VALUE(SUBSTITUTE(実質収支比率等に係る経年分析!J$49,"▲","-"))),ROUND(VALUE(SUBSTITUTE(実質収支比率等に係る経年分析!J$49,"▲","-")),2),NA())</f>
        <v>-0.47</v>
      </c>
    </row>
    <row r="24" spans="1:11">
      <c r="A24" s="132" t="s">
        <v>55</v>
      </c>
    </row>
    <row r="25" spans="1:11">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c r="A26" s="163"/>
      <c r="B26" s="163" t="s">
        <v>56</v>
      </c>
      <c r="C26" s="163" t="s">
        <v>57</v>
      </c>
      <c r="D26" s="163" t="s">
        <v>56</v>
      </c>
      <c r="E26" s="163" t="s">
        <v>57</v>
      </c>
      <c r="F26" s="163" t="s">
        <v>56</v>
      </c>
      <c r="G26" s="163" t="s">
        <v>57</v>
      </c>
      <c r="H26" s="163" t="s">
        <v>56</v>
      </c>
      <c r="I26" s="163" t="s">
        <v>57</v>
      </c>
      <c r="J26" s="163" t="s">
        <v>56</v>
      </c>
      <c r="K26" s="163" t="s">
        <v>57</v>
      </c>
    </row>
    <row r="27" spans="1:11">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0</v>
      </c>
      <c r="H27" s="163" t="e">
        <f>IF(ROUND(VALUE(SUBSTITUTE(連結実質赤字比率に係る赤字・黒字の構成分析!I$43,"▲", "-")), 2) &lt; 0, ABS(ROUND(VALUE(SUBSTITUTE(連結実質赤字比率に係る赤字・黒字の構成分析!I$43,"▲", "-")), 2)), NA())</f>
        <v>#N/A</v>
      </c>
      <c r="I27" s="163">
        <f>IF(ROUND(VALUE(SUBSTITUTE(連結実質赤字比率に係る赤字・黒字の構成分析!I$43,"▲", "-")), 2) &gt;= 0, ABS(ROUND(VALUE(SUBSTITUTE(連結実質赤字比率に係る赤字・黒字の構成分析!I$43,"▲", "-")), 2)), NA())</f>
        <v>0</v>
      </c>
      <c r="J27" s="163" t="e">
        <f>IF(ROUND(VALUE(SUBSTITUTE(連結実質赤字比率に係る赤字・黒字の構成分析!J$43,"▲", "-")), 2) &lt; 0, ABS(ROUND(VALUE(SUBSTITUTE(連結実質赤字比率に係る赤字・黒字の構成分析!J$43,"▲", "-")), 2)), NA())</f>
        <v>#N/A</v>
      </c>
      <c r="K27" s="163">
        <f>IF(ROUND(VALUE(SUBSTITUTE(連結実質赤字比率に係る赤字・黒字の構成分析!J$43,"▲", "-")), 2) &gt;= 0, ABS(ROUND(VALUE(SUBSTITUTE(連結実質赤字比率に係る赤字・黒字の構成分析!J$43,"▲", "-")), 2)), NA())</f>
        <v>0</v>
      </c>
    </row>
    <row r="28" spans="1:11">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c r="A29" s="163" t="str">
        <f>IF(連結実質赤字比率に係る赤字・黒字の構成分析!C$41="",NA(),連結実質赤字比率に係る赤字・黒字の構成分析!C$41)</f>
        <v>住宅新築資金等貸付金特別会計</v>
      </c>
      <c r="B29" s="163">
        <f>IF(ROUND(VALUE(SUBSTITUTE(連結実質赤字比率に係る赤字・黒字の構成分析!F$41,"▲", "-")), 2) &lt; 0, ABS(ROUND(VALUE(SUBSTITUTE(連結実質赤字比率に係る赤字・黒字の構成分析!F$41,"▲", "-")), 2)), NA())</f>
        <v>0.68</v>
      </c>
      <c r="C29" s="163" t="e">
        <f>IF(ROUND(VALUE(SUBSTITUTE(連結実質赤字比率に係る赤字・黒字の構成分析!F$41,"▲", "-")), 2) &gt;= 0, ABS(ROUND(VALUE(SUBSTITUTE(連結実質赤字比率に係る赤字・黒字の構成分析!F$41,"▲", "-")), 2)), NA())</f>
        <v>#N/A</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0.01</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0.01</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0.01</v>
      </c>
    </row>
    <row r="30" spans="1:11">
      <c r="A30" s="163" t="str">
        <f>IF(連結実質赤字比率に係る赤字・黒字の構成分析!C$40="",NA(),連結実質赤字比率に係る赤字・黒字の構成分析!C$40)</f>
        <v>後期高齢者医療特別会計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0.01</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0.02</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0.02</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0.03</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0.03</v>
      </c>
    </row>
    <row r="31" spans="1:11">
      <c r="A31" s="163" t="str">
        <f>IF(連結実質赤字比率に係る赤字・黒字の構成分析!C$39="",NA(),連結実質赤字比率に係る赤字・黒字の構成分析!C$39)</f>
        <v>病院事業会計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0.04</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0.04</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0.04</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0.04</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0.03</v>
      </c>
    </row>
    <row r="32" spans="1:11">
      <c r="A32" s="163" t="str">
        <f>IF(連結実質赤字比率に係る赤字・黒字の構成分析!C$38="",NA(),連結実質赤字比率に係る赤字・黒字の構成分析!C$38)</f>
        <v>国民健康保険特別会計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0.42</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7.0000000000000007E-2</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0.06</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0.09</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0.18</v>
      </c>
    </row>
    <row r="33" spans="1:16">
      <c r="A33" s="163" t="str">
        <f>IF(連結実質赤字比率に係る赤字・黒字の構成分析!C$37="",NA(),連結実質赤字比率に係る赤字・黒字の構成分析!C$37)</f>
        <v>介護保険特別会計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0.78</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1.04</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1.0900000000000001</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0.39</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0.45</v>
      </c>
    </row>
    <row r="34" spans="1:16">
      <c r="A34" s="163" t="str">
        <f>IF(連結実質赤字比率に係る赤字・黒字の構成分析!C$36="",NA(),連結実質赤字比率に係る赤字・黒字の構成分析!C$36)</f>
        <v>下水道事業会計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2.21</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2.1800000000000002</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2.37</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2.2599999999999998</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1.74</v>
      </c>
    </row>
    <row r="35" spans="1:16">
      <c r="A35" s="163" t="str">
        <f>IF(連結実質赤字比率に係る赤字・黒字の構成分析!C$35="",NA(),連結実質赤字比率に係る赤字・黒字の構成分析!C$35)</f>
        <v>一般会計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3.6</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6.68</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4.79</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4.5599999999999996</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3.96</v>
      </c>
    </row>
    <row r="36" spans="1:16">
      <c r="A36" s="163" t="str">
        <f>IF(連結実質赤字比率に係る赤字・黒字の構成分析!C$34="",NA(),連結実質赤字比率に係る赤字・黒字の構成分析!C$34)</f>
        <v>水道事業会計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8.0299999999999994</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8.33</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9.64</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10.18</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10.07</v>
      </c>
    </row>
    <row r="39" spans="1:16">
      <c r="A39" s="132" t="s">
        <v>58</v>
      </c>
    </row>
    <row r="40" spans="1:16">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c r="A42" s="164" t="s">
        <v>61</v>
      </c>
      <c r="B42" s="164"/>
      <c r="C42" s="164"/>
      <c r="D42" s="164">
        <f>'実質公債費比率（分子）の構造'!K$52</f>
        <v>12886</v>
      </c>
      <c r="E42" s="164"/>
      <c r="F42" s="164"/>
      <c r="G42" s="164">
        <f>'実質公債費比率（分子）の構造'!L$52</f>
        <v>12587</v>
      </c>
      <c r="H42" s="164"/>
      <c r="I42" s="164"/>
      <c r="J42" s="164">
        <f>'実質公債費比率（分子）の構造'!M$52</f>
        <v>12279</v>
      </c>
      <c r="K42" s="164"/>
      <c r="L42" s="164"/>
      <c r="M42" s="164">
        <f>'実質公債費比率（分子）の構造'!N$52</f>
        <v>12120</v>
      </c>
      <c r="N42" s="164"/>
      <c r="O42" s="164"/>
      <c r="P42" s="164">
        <f>'実質公債費比率（分子）の構造'!O$52</f>
        <v>12213</v>
      </c>
    </row>
    <row r="43" spans="1:16">
      <c r="A43" s="164" t="s">
        <v>16</v>
      </c>
      <c r="B43" s="164">
        <f>'実質公債費比率（分子）の構造'!K$51</f>
        <v>11</v>
      </c>
      <c r="C43" s="164"/>
      <c r="D43" s="164"/>
      <c r="E43" s="164" t="str">
        <f>'実質公債費比率（分子）の構造'!L$51</f>
        <v>-</v>
      </c>
      <c r="F43" s="164"/>
      <c r="G43" s="164"/>
      <c r="H43" s="164">
        <f>'実質公債費比率（分子）の構造'!M$51</f>
        <v>0</v>
      </c>
      <c r="I43" s="164"/>
      <c r="J43" s="164"/>
      <c r="K43" s="164" t="str">
        <f>'実質公債費比率（分子）の構造'!N$51</f>
        <v>-</v>
      </c>
      <c r="L43" s="164"/>
      <c r="M43" s="164"/>
      <c r="N43" s="164" t="str">
        <f>'実質公債費比率（分子）の構造'!O$51</f>
        <v>-</v>
      </c>
      <c r="O43" s="164"/>
      <c r="P43" s="164"/>
    </row>
    <row r="44" spans="1:16">
      <c r="A44" s="164" t="s">
        <v>62</v>
      </c>
      <c r="B44" s="164">
        <f>'実質公債費比率（分子）の構造'!K$50</f>
        <v>4</v>
      </c>
      <c r="C44" s="164"/>
      <c r="D44" s="164"/>
      <c r="E44" s="164">
        <f>'実質公債費比率（分子）の構造'!L$50</f>
        <v>4</v>
      </c>
      <c r="F44" s="164"/>
      <c r="G44" s="164"/>
      <c r="H44" s="164">
        <f>'実質公債費比率（分子）の構造'!M$50</f>
        <v>4</v>
      </c>
      <c r="I44" s="164"/>
      <c r="J44" s="164"/>
      <c r="K44" s="164">
        <f>'実質公債費比率（分子）の構造'!N$50</f>
        <v>4</v>
      </c>
      <c r="L44" s="164"/>
      <c r="M44" s="164"/>
      <c r="N44" s="164">
        <f>'実質公債費比率（分子）の構造'!O$50</f>
        <v>2</v>
      </c>
      <c r="O44" s="164"/>
      <c r="P44" s="164"/>
    </row>
    <row r="45" spans="1:16">
      <c r="A45" s="164" t="s">
        <v>63</v>
      </c>
      <c r="B45" s="164" t="str">
        <f>'実質公債費比率（分子）の構造'!K$49</f>
        <v>-</v>
      </c>
      <c r="C45" s="164"/>
      <c r="D45" s="164"/>
      <c r="E45" s="164" t="str">
        <f>'実質公債費比率（分子）の構造'!L$49</f>
        <v>-</v>
      </c>
      <c r="F45" s="164"/>
      <c r="G45" s="164"/>
      <c r="H45" s="164" t="str">
        <f>'実質公債費比率（分子）の構造'!M$49</f>
        <v>-</v>
      </c>
      <c r="I45" s="164"/>
      <c r="J45" s="164"/>
      <c r="K45" s="164" t="str">
        <f>'実質公債費比率（分子）の構造'!N$49</f>
        <v>-</v>
      </c>
      <c r="L45" s="164"/>
      <c r="M45" s="164"/>
      <c r="N45" s="164" t="str">
        <f>'実質公債費比率（分子）の構造'!O$49</f>
        <v>-</v>
      </c>
      <c r="O45" s="164"/>
      <c r="P45" s="164"/>
    </row>
    <row r="46" spans="1:16">
      <c r="A46" s="164" t="s">
        <v>64</v>
      </c>
      <c r="B46" s="164">
        <f>'実質公債費比率（分子）の構造'!K$48</f>
        <v>1367</v>
      </c>
      <c r="C46" s="164"/>
      <c r="D46" s="164"/>
      <c r="E46" s="164">
        <f>'実質公債費比率（分子）の構造'!L$48</f>
        <v>1352</v>
      </c>
      <c r="F46" s="164"/>
      <c r="G46" s="164"/>
      <c r="H46" s="164">
        <f>'実質公債費比率（分子）の構造'!M$48</f>
        <v>1198</v>
      </c>
      <c r="I46" s="164"/>
      <c r="J46" s="164"/>
      <c r="K46" s="164">
        <f>'実質公債費比率（分子）の構造'!N$48</f>
        <v>1092</v>
      </c>
      <c r="L46" s="164"/>
      <c r="M46" s="164"/>
      <c r="N46" s="164">
        <f>'実質公債費比率（分子）の構造'!O$48</f>
        <v>868</v>
      </c>
      <c r="O46" s="164"/>
      <c r="P46" s="164"/>
    </row>
    <row r="47" spans="1:16">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c r="A49" s="164" t="s">
        <v>66</v>
      </c>
      <c r="B49" s="164">
        <f>'実質公債費比率（分子）の構造'!K$45</f>
        <v>17972</v>
      </c>
      <c r="C49" s="164"/>
      <c r="D49" s="164"/>
      <c r="E49" s="164">
        <f>'実質公債費比率（分子）の構造'!L$45</f>
        <v>18419</v>
      </c>
      <c r="F49" s="164"/>
      <c r="G49" s="164"/>
      <c r="H49" s="164">
        <f>'実質公債費比率（分子）の構造'!M$45</f>
        <v>17927</v>
      </c>
      <c r="I49" s="164"/>
      <c r="J49" s="164"/>
      <c r="K49" s="164">
        <f>'実質公債費比率（分子）の構造'!N$45</f>
        <v>18471</v>
      </c>
      <c r="L49" s="164"/>
      <c r="M49" s="164"/>
      <c r="N49" s="164">
        <f>'実質公債費比率（分子）の構造'!O$45</f>
        <v>18752</v>
      </c>
      <c r="O49" s="164"/>
      <c r="P49" s="164"/>
    </row>
    <row r="50" spans="1:16">
      <c r="A50" s="164" t="s">
        <v>67</v>
      </c>
      <c r="B50" s="164" t="e">
        <f>NA()</f>
        <v>#N/A</v>
      </c>
      <c r="C50" s="164">
        <f>IF(ISNUMBER('実質公債費比率（分子）の構造'!K$53),'実質公債費比率（分子）の構造'!K$53,NA())</f>
        <v>6468</v>
      </c>
      <c r="D50" s="164" t="e">
        <f>NA()</f>
        <v>#N/A</v>
      </c>
      <c r="E50" s="164" t="e">
        <f>NA()</f>
        <v>#N/A</v>
      </c>
      <c r="F50" s="164">
        <f>IF(ISNUMBER('実質公債費比率（分子）の構造'!L$53),'実質公債費比率（分子）の構造'!L$53,NA())</f>
        <v>7188</v>
      </c>
      <c r="G50" s="164" t="e">
        <f>NA()</f>
        <v>#N/A</v>
      </c>
      <c r="H50" s="164" t="e">
        <f>NA()</f>
        <v>#N/A</v>
      </c>
      <c r="I50" s="164">
        <f>IF(ISNUMBER('実質公債費比率（分子）の構造'!M$53),'実質公債費比率（分子）の構造'!M$53,NA())</f>
        <v>6850</v>
      </c>
      <c r="J50" s="164" t="e">
        <f>NA()</f>
        <v>#N/A</v>
      </c>
      <c r="K50" s="164" t="e">
        <f>NA()</f>
        <v>#N/A</v>
      </c>
      <c r="L50" s="164">
        <f>IF(ISNUMBER('実質公債費比率（分子）の構造'!N$53),'実質公債費比率（分子）の構造'!N$53,NA())</f>
        <v>7447</v>
      </c>
      <c r="M50" s="164" t="e">
        <f>NA()</f>
        <v>#N/A</v>
      </c>
      <c r="N50" s="164" t="e">
        <f>NA()</f>
        <v>#N/A</v>
      </c>
      <c r="O50" s="164">
        <f>IF(ISNUMBER('実質公債費比率（分子）の構造'!O$53),'実質公債費比率（分子）の構造'!O$53,NA())</f>
        <v>7409</v>
      </c>
      <c r="P50" s="164" t="e">
        <f>NA()</f>
        <v>#N/A</v>
      </c>
    </row>
    <row r="53" spans="1:16">
      <c r="A53" s="132" t="s">
        <v>68</v>
      </c>
    </row>
    <row r="54" spans="1:16">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c r="A56" s="163" t="s">
        <v>43</v>
      </c>
      <c r="B56" s="163"/>
      <c r="C56" s="163"/>
      <c r="D56" s="163">
        <f>'将来負担比率（分子）の構造'!I$52</f>
        <v>122211</v>
      </c>
      <c r="E56" s="163"/>
      <c r="F56" s="163"/>
      <c r="G56" s="163">
        <f>'将来負担比率（分子）の構造'!J$52</f>
        <v>121577</v>
      </c>
      <c r="H56" s="163"/>
      <c r="I56" s="163"/>
      <c r="J56" s="163">
        <f>'将来負担比率（分子）の構造'!K$52</f>
        <v>119199</v>
      </c>
      <c r="K56" s="163"/>
      <c r="L56" s="163"/>
      <c r="M56" s="163">
        <f>'将来負担比率（分子）の構造'!L$52</f>
        <v>114923</v>
      </c>
      <c r="N56" s="163"/>
      <c r="O56" s="163"/>
      <c r="P56" s="163">
        <f>'将来負担比率（分子）の構造'!M$52</f>
        <v>109486</v>
      </c>
    </row>
    <row r="57" spans="1:16">
      <c r="A57" s="163" t="s">
        <v>42</v>
      </c>
      <c r="B57" s="163"/>
      <c r="C57" s="163"/>
      <c r="D57" s="163">
        <f>'将来負担比率（分子）の構造'!I$51</f>
        <v>30679</v>
      </c>
      <c r="E57" s="163"/>
      <c r="F57" s="163"/>
      <c r="G57" s="163">
        <f>'将来負担比率（分子）の構造'!J$51</f>
        <v>28472</v>
      </c>
      <c r="H57" s="163"/>
      <c r="I57" s="163"/>
      <c r="J57" s="163">
        <f>'将来負担比率（分子）の構造'!K$51</f>
        <v>28183</v>
      </c>
      <c r="K57" s="163"/>
      <c r="L57" s="163"/>
      <c r="M57" s="163">
        <f>'将来負担比率（分子）の構造'!L$51</f>
        <v>27947</v>
      </c>
      <c r="N57" s="163"/>
      <c r="O57" s="163"/>
      <c r="P57" s="163">
        <f>'将来負担比率（分子）の構造'!M$51</f>
        <v>27008</v>
      </c>
    </row>
    <row r="58" spans="1:16">
      <c r="A58" s="163" t="s">
        <v>41</v>
      </c>
      <c r="B58" s="163"/>
      <c r="C58" s="163"/>
      <c r="D58" s="163">
        <f>'将来負担比率（分子）の構造'!I$50</f>
        <v>7115</v>
      </c>
      <c r="E58" s="163"/>
      <c r="F58" s="163"/>
      <c r="G58" s="163">
        <f>'将来負担比率（分子）の構造'!J$50</f>
        <v>11118</v>
      </c>
      <c r="H58" s="163"/>
      <c r="I58" s="163"/>
      <c r="J58" s="163">
        <f>'将来負担比率（分子）の構造'!K$50</f>
        <v>10396</v>
      </c>
      <c r="K58" s="163"/>
      <c r="L58" s="163"/>
      <c r="M58" s="163">
        <f>'将来負担比率（分子）の構造'!L$50</f>
        <v>12995</v>
      </c>
      <c r="N58" s="163"/>
      <c r="O58" s="163"/>
      <c r="P58" s="163">
        <f>'将来負担比率（分子）の構造'!M$50</f>
        <v>15395</v>
      </c>
    </row>
    <row r="59" spans="1:16">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c r="A62" s="163" t="s">
        <v>35</v>
      </c>
      <c r="B62" s="163">
        <f>'将来負担比率（分子）の構造'!I$45</f>
        <v>17108</v>
      </c>
      <c r="C62" s="163"/>
      <c r="D62" s="163"/>
      <c r="E62" s="163">
        <f>'将来負担比率（分子）の構造'!J$45</f>
        <v>16886</v>
      </c>
      <c r="F62" s="163"/>
      <c r="G62" s="163"/>
      <c r="H62" s="163">
        <f>'将来負担比率（分子）の構造'!K$45</f>
        <v>16207</v>
      </c>
      <c r="I62" s="163"/>
      <c r="J62" s="163"/>
      <c r="K62" s="163">
        <f>'将来負担比率（分子）の構造'!L$45</f>
        <v>16842</v>
      </c>
      <c r="L62" s="163"/>
      <c r="M62" s="163"/>
      <c r="N62" s="163">
        <f>'将来負担比率（分子）の構造'!M$45</f>
        <v>17201</v>
      </c>
      <c r="O62" s="163"/>
      <c r="P62" s="163"/>
    </row>
    <row r="63" spans="1:16">
      <c r="A63" s="163" t="s">
        <v>34</v>
      </c>
      <c r="B63" s="163" t="str">
        <f>'将来負担比率（分子）の構造'!I$44</f>
        <v>-</v>
      </c>
      <c r="C63" s="163"/>
      <c r="D63" s="163"/>
      <c r="E63" s="163" t="str">
        <f>'将来負担比率（分子）の構造'!J$44</f>
        <v>-</v>
      </c>
      <c r="F63" s="163"/>
      <c r="G63" s="163"/>
      <c r="H63" s="163" t="str">
        <f>'将来負担比率（分子）の構造'!K$44</f>
        <v>-</v>
      </c>
      <c r="I63" s="163"/>
      <c r="J63" s="163"/>
      <c r="K63" s="163" t="str">
        <f>'将来負担比率（分子）の構造'!L$44</f>
        <v>-</v>
      </c>
      <c r="L63" s="163"/>
      <c r="M63" s="163"/>
      <c r="N63" s="163" t="str">
        <f>'将来負担比率（分子）の構造'!M$44</f>
        <v>-</v>
      </c>
      <c r="O63" s="163"/>
      <c r="P63" s="163"/>
    </row>
    <row r="64" spans="1:16">
      <c r="A64" s="163" t="s">
        <v>33</v>
      </c>
      <c r="B64" s="163">
        <f>'将来負担比率（分子）の構造'!I$43</f>
        <v>24477</v>
      </c>
      <c r="C64" s="163"/>
      <c r="D64" s="163"/>
      <c r="E64" s="163">
        <f>'将来負担比率（分子）の構造'!J$43</f>
        <v>19728</v>
      </c>
      <c r="F64" s="163"/>
      <c r="G64" s="163"/>
      <c r="H64" s="163">
        <f>'将来負担比率（分子）の構造'!K$43</f>
        <v>16738</v>
      </c>
      <c r="I64" s="163"/>
      <c r="J64" s="163"/>
      <c r="K64" s="163">
        <f>'将来負担比率（分子）の構造'!L$43</f>
        <v>14930</v>
      </c>
      <c r="L64" s="163"/>
      <c r="M64" s="163"/>
      <c r="N64" s="163">
        <f>'将来負担比率（分子）の構造'!M$43</f>
        <v>12747</v>
      </c>
      <c r="O64" s="163"/>
      <c r="P64" s="163"/>
    </row>
    <row r="65" spans="1:16">
      <c r="A65" s="163" t="s">
        <v>32</v>
      </c>
      <c r="B65" s="163">
        <f>'将来負担比率（分子）の構造'!I$42</f>
        <v>11</v>
      </c>
      <c r="C65" s="163"/>
      <c r="D65" s="163"/>
      <c r="E65" s="163">
        <f>'将来負担比率（分子）の構造'!J$42</f>
        <v>8</v>
      </c>
      <c r="F65" s="163"/>
      <c r="G65" s="163"/>
      <c r="H65" s="163">
        <f>'将来負担比率（分子）の構造'!K$42</f>
        <v>5</v>
      </c>
      <c r="I65" s="163"/>
      <c r="J65" s="163"/>
      <c r="K65" s="163">
        <f>'将来負担比率（分子）の構造'!L$42</f>
        <v>2</v>
      </c>
      <c r="L65" s="163"/>
      <c r="M65" s="163"/>
      <c r="N65" s="163" t="str">
        <f>'将来負担比率（分子）の構造'!M$42</f>
        <v>-</v>
      </c>
      <c r="O65" s="163"/>
      <c r="P65" s="163"/>
    </row>
    <row r="66" spans="1:16">
      <c r="A66" s="163" t="s">
        <v>31</v>
      </c>
      <c r="B66" s="163">
        <f>'将来負担比率（分子）の構造'!I$41</f>
        <v>201045</v>
      </c>
      <c r="C66" s="163"/>
      <c r="D66" s="163"/>
      <c r="E66" s="163">
        <f>'将来負担比率（分子）の構造'!J$41</f>
        <v>200230</v>
      </c>
      <c r="F66" s="163"/>
      <c r="G66" s="163"/>
      <c r="H66" s="163">
        <f>'将来負担比率（分子）の構造'!K$41</f>
        <v>189587</v>
      </c>
      <c r="I66" s="163"/>
      <c r="J66" s="163"/>
      <c r="K66" s="163">
        <f>'将来負担比率（分子）の構造'!L$41</f>
        <v>183737</v>
      </c>
      <c r="L66" s="163"/>
      <c r="M66" s="163"/>
      <c r="N66" s="163">
        <f>'将来負担比率（分子）の構造'!M$41</f>
        <v>176213</v>
      </c>
      <c r="O66" s="163"/>
      <c r="P66" s="163"/>
    </row>
    <row r="67" spans="1:16">
      <c r="A67" s="163" t="s">
        <v>71</v>
      </c>
      <c r="B67" s="163" t="e">
        <f>NA()</f>
        <v>#N/A</v>
      </c>
      <c r="C67" s="163">
        <f>IF(ISNUMBER('将来負担比率（分子）の構造'!I$53), IF('将来負担比率（分子）の構造'!I$53 &lt; 0, 0, '将来負担比率（分子）の構造'!I$53), NA())</f>
        <v>82636</v>
      </c>
      <c r="D67" s="163" t="e">
        <f>NA()</f>
        <v>#N/A</v>
      </c>
      <c r="E67" s="163" t="e">
        <f>NA()</f>
        <v>#N/A</v>
      </c>
      <c r="F67" s="163">
        <f>IF(ISNUMBER('将来負担比率（分子）の構造'!J$53), IF('将来負担比率（分子）の構造'!J$53 &lt; 0, 0, '将来負担比率（分子）の構造'!J$53), NA())</f>
        <v>75687</v>
      </c>
      <c r="G67" s="163" t="e">
        <f>NA()</f>
        <v>#N/A</v>
      </c>
      <c r="H67" s="163" t="e">
        <f>NA()</f>
        <v>#N/A</v>
      </c>
      <c r="I67" s="163">
        <f>IF(ISNUMBER('将来負担比率（分子）の構造'!K$53), IF('将来負担比率（分子）の構造'!K$53 &lt; 0, 0, '将来負担比率（分子）の構造'!K$53), NA())</f>
        <v>64758</v>
      </c>
      <c r="J67" s="163" t="e">
        <f>NA()</f>
        <v>#N/A</v>
      </c>
      <c r="K67" s="163" t="e">
        <f>NA()</f>
        <v>#N/A</v>
      </c>
      <c r="L67" s="163">
        <f>IF(ISNUMBER('将来負担比率（分子）の構造'!L$53), IF('将来負担比率（分子）の構造'!L$53 &lt; 0, 0, '将来負担比率（分子）の構造'!L$53), NA())</f>
        <v>59645</v>
      </c>
      <c r="M67" s="163" t="e">
        <f>NA()</f>
        <v>#N/A</v>
      </c>
      <c r="N67" s="163" t="e">
        <f>NA()</f>
        <v>#N/A</v>
      </c>
      <c r="O67" s="163">
        <f>IF(ISNUMBER('将来負担比率（分子）の構造'!M$53), IF('将来負担比率（分子）の構造'!M$53 &lt; 0, 0, '将来負担比率（分子）の構造'!M$53), NA())</f>
        <v>54272</v>
      </c>
      <c r="P67" s="163" t="e">
        <f>NA()</f>
        <v>#N/A</v>
      </c>
    </row>
    <row r="70" spans="1:16">
      <c r="A70" s="165" t="s">
        <v>72</v>
      </c>
      <c r="B70" s="165"/>
      <c r="C70" s="165"/>
      <c r="D70" s="165"/>
      <c r="E70" s="165"/>
      <c r="F70" s="165"/>
    </row>
    <row r="71" spans="1:16">
      <c r="A71" s="166"/>
      <c r="B71" s="166" t="str">
        <f>基金残高に係る経年分析!F54</f>
        <v>R04</v>
      </c>
      <c r="C71" s="166" t="str">
        <f>基金残高に係る経年分析!G54</f>
        <v>R05</v>
      </c>
      <c r="D71" s="166" t="str">
        <f>基金残高に係る経年分析!H54</f>
        <v>R06</v>
      </c>
    </row>
    <row r="72" spans="1:16">
      <c r="A72" s="166" t="s">
        <v>73</v>
      </c>
      <c r="B72" s="167">
        <f>基金残高に係る経年分析!F55</f>
        <v>2841</v>
      </c>
      <c r="C72" s="167">
        <f>基金残高に係る経年分析!G55</f>
        <v>5041</v>
      </c>
      <c r="D72" s="167">
        <f>基金残高に係る経年分析!H55</f>
        <v>7045</v>
      </c>
    </row>
    <row r="73" spans="1:16">
      <c r="A73" s="166" t="s">
        <v>74</v>
      </c>
      <c r="B73" s="167">
        <f>基金残高に係る経年分析!F56</f>
        <v>1703</v>
      </c>
      <c r="C73" s="167">
        <f>基金残高に係る経年分析!G56</f>
        <v>1724</v>
      </c>
      <c r="D73" s="167">
        <f>基金残高に係る経年分析!H56</f>
        <v>1678</v>
      </c>
    </row>
    <row r="74" spans="1:16">
      <c r="A74" s="166" t="s">
        <v>75</v>
      </c>
      <c r="B74" s="167">
        <f>基金残高に係る経年分析!F57</f>
        <v>6452</v>
      </c>
      <c r="C74" s="167">
        <f>基金残高に係る経年分析!G57</f>
        <v>6411</v>
      </c>
      <c r="D74" s="167">
        <f>基金残高に係る経年分析!H57</f>
        <v>6362</v>
      </c>
    </row>
  </sheetData>
  <sheetProtection algorithmName="SHA-512" hashValue="m9x3TseTAi/22DUaSvFFj29/PS225fQxXL8ne+HqFj8hURkpqvK6juhbritO1CWebBJPgiStLDShGUGTzBhp6A==" saltValue="JYeI46ZV1am/VHbTcd9ul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c r="B5" s="609" t="s">
        <v>215</v>
      </c>
      <c r="C5" s="610"/>
      <c r="D5" s="610"/>
      <c r="E5" s="610"/>
      <c r="F5" s="610"/>
      <c r="G5" s="610"/>
      <c r="H5" s="610"/>
      <c r="I5" s="610"/>
      <c r="J5" s="610"/>
      <c r="K5" s="610"/>
      <c r="L5" s="610"/>
      <c r="M5" s="610"/>
      <c r="N5" s="610"/>
      <c r="O5" s="610"/>
      <c r="P5" s="610"/>
      <c r="Q5" s="611"/>
      <c r="R5" s="612">
        <v>52927129</v>
      </c>
      <c r="S5" s="613"/>
      <c r="T5" s="613"/>
      <c r="U5" s="613"/>
      <c r="V5" s="613"/>
      <c r="W5" s="613"/>
      <c r="X5" s="613"/>
      <c r="Y5" s="614"/>
      <c r="Z5" s="615">
        <v>32.700000000000003</v>
      </c>
      <c r="AA5" s="615"/>
      <c r="AB5" s="615"/>
      <c r="AC5" s="615"/>
      <c r="AD5" s="616">
        <v>49465728</v>
      </c>
      <c r="AE5" s="616"/>
      <c r="AF5" s="616"/>
      <c r="AG5" s="616"/>
      <c r="AH5" s="616"/>
      <c r="AI5" s="616"/>
      <c r="AJ5" s="616"/>
      <c r="AK5" s="616"/>
      <c r="AL5" s="617">
        <v>56.8</v>
      </c>
      <c r="AM5" s="618"/>
      <c r="AN5" s="618"/>
      <c r="AO5" s="619"/>
      <c r="AP5" s="609" t="s">
        <v>216</v>
      </c>
      <c r="AQ5" s="610"/>
      <c r="AR5" s="610"/>
      <c r="AS5" s="610"/>
      <c r="AT5" s="610"/>
      <c r="AU5" s="610"/>
      <c r="AV5" s="610"/>
      <c r="AW5" s="610"/>
      <c r="AX5" s="610"/>
      <c r="AY5" s="610"/>
      <c r="AZ5" s="610"/>
      <c r="BA5" s="610"/>
      <c r="BB5" s="610"/>
      <c r="BC5" s="610"/>
      <c r="BD5" s="610"/>
      <c r="BE5" s="610"/>
      <c r="BF5" s="611"/>
      <c r="BG5" s="623">
        <v>48384841</v>
      </c>
      <c r="BH5" s="624"/>
      <c r="BI5" s="624"/>
      <c r="BJ5" s="624"/>
      <c r="BK5" s="624"/>
      <c r="BL5" s="624"/>
      <c r="BM5" s="624"/>
      <c r="BN5" s="625"/>
      <c r="BO5" s="626">
        <v>91.4</v>
      </c>
      <c r="BP5" s="626"/>
      <c r="BQ5" s="626"/>
      <c r="BR5" s="626"/>
      <c r="BS5" s="627">
        <v>681792</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c r="B6" s="620" t="s">
        <v>220</v>
      </c>
      <c r="C6" s="621"/>
      <c r="D6" s="621"/>
      <c r="E6" s="621"/>
      <c r="F6" s="621"/>
      <c r="G6" s="621"/>
      <c r="H6" s="621"/>
      <c r="I6" s="621"/>
      <c r="J6" s="621"/>
      <c r="K6" s="621"/>
      <c r="L6" s="621"/>
      <c r="M6" s="621"/>
      <c r="N6" s="621"/>
      <c r="O6" s="621"/>
      <c r="P6" s="621"/>
      <c r="Q6" s="622"/>
      <c r="R6" s="623">
        <v>851564</v>
      </c>
      <c r="S6" s="624"/>
      <c r="T6" s="624"/>
      <c r="U6" s="624"/>
      <c r="V6" s="624"/>
      <c r="W6" s="624"/>
      <c r="X6" s="624"/>
      <c r="Y6" s="625"/>
      <c r="Z6" s="626">
        <v>0.5</v>
      </c>
      <c r="AA6" s="626"/>
      <c r="AB6" s="626"/>
      <c r="AC6" s="626"/>
      <c r="AD6" s="627">
        <v>851564</v>
      </c>
      <c r="AE6" s="627"/>
      <c r="AF6" s="627"/>
      <c r="AG6" s="627"/>
      <c r="AH6" s="627"/>
      <c r="AI6" s="627"/>
      <c r="AJ6" s="627"/>
      <c r="AK6" s="627"/>
      <c r="AL6" s="628">
        <v>1</v>
      </c>
      <c r="AM6" s="629"/>
      <c r="AN6" s="629"/>
      <c r="AO6" s="630"/>
      <c r="AP6" s="620" t="s">
        <v>221</v>
      </c>
      <c r="AQ6" s="621"/>
      <c r="AR6" s="621"/>
      <c r="AS6" s="621"/>
      <c r="AT6" s="621"/>
      <c r="AU6" s="621"/>
      <c r="AV6" s="621"/>
      <c r="AW6" s="621"/>
      <c r="AX6" s="621"/>
      <c r="AY6" s="621"/>
      <c r="AZ6" s="621"/>
      <c r="BA6" s="621"/>
      <c r="BB6" s="621"/>
      <c r="BC6" s="621"/>
      <c r="BD6" s="621"/>
      <c r="BE6" s="621"/>
      <c r="BF6" s="622"/>
      <c r="BG6" s="623">
        <v>48384841</v>
      </c>
      <c r="BH6" s="624"/>
      <c r="BI6" s="624"/>
      <c r="BJ6" s="624"/>
      <c r="BK6" s="624"/>
      <c r="BL6" s="624"/>
      <c r="BM6" s="624"/>
      <c r="BN6" s="625"/>
      <c r="BO6" s="626">
        <v>91.4</v>
      </c>
      <c r="BP6" s="626"/>
      <c r="BQ6" s="626"/>
      <c r="BR6" s="626"/>
      <c r="BS6" s="627">
        <v>681792</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634694</v>
      </c>
      <c r="CS6" s="624"/>
      <c r="CT6" s="624"/>
      <c r="CU6" s="624"/>
      <c r="CV6" s="624"/>
      <c r="CW6" s="624"/>
      <c r="CX6" s="624"/>
      <c r="CY6" s="625"/>
      <c r="CZ6" s="617">
        <v>0.4</v>
      </c>
      <c r="DA6" s="618"/>
      <c r="DB6" s="618"/>
      <c r="DC6" s="634"/>
      <c r="DD6" s="632" t="s">
        <v>122</v>
      </c>
      <c r="DE6" s="624"/>
      <c r="DF6" s="624"/>
      <c r="DG6" s="624"/>
      <c r="DH6" s="624"/>
      <c r="DI6" s="624"/>
      <c r="DJ6" s="624"/>
      <c r="DK6" s="624"/>
      <c r="DL6" s="624"/>
      <c r="DM6" s="624"/>
      <c r="DN6" s="624"/>
      <c r="DO6" s="624"/>
      <c r="DP6" s="625"/>
      <c r="DQ6" s="632">
        <v>634694</v>
      </c>
      <c r="DR6" s="624"/>
      <c r="DS6" s="624"/>
      <c r="DT6" s="624"/>
      <c r="DU6" s="624"/>
      <c r="DV6" s="624"/>
      <c r="DW6" s="624"/>
      <c r="DX6" s="624"/>
      <c r="DY6" s="624"/>
      <c r="DZ6" s="624"/>
      <c r="EA6" s="624"/>
      <c r="EB6" s="624"/>
      <c r="EC6" s="633"/>
    </row>
    <row r="7" spans="2:143" ht="11.25" customHeight="1">
      <c r="B7" s="620" t="s">
        <v>223</v>
      </c>
      <c r="C7" s="621"/>
      <c r="D7" s="621"/>
      <c r="E7" s="621"/>
      <c r="F7" s="621"/>
      <c r="G7" s="621"/>
      <c r="H7" s="621"/>
      <c r="I7" s="621"/>
      <c r="J7" s="621"/>
      <c r="K7" s="621"/>
      <c r="L7" s="621"/>
      <c r="M7" s="621"/>
      <c r="N7" s="621"/>
      <c r="O7" s="621"/>
      <c r="P7" s="621"/>
      <c r="Q7" s="622"/>
      <c r="R7" s="623">
        <v>34592</v>
      </c>
      <c r="S7" s="624"/>
      <c r="T7" s="624"/>
      <c r="U7" s="624"/>
      <c r="V7" s="624"/>
      <c r="W7" s="624"/>
      <c r="X7" s="624"/>
      <c r="Y7" s="625"/>
      <c r="Z7" s="626">
        <v>0</v>
      </c>
      <c r="AA7" s="626"/>
      <c r="AB7" s="626"/>
      <c r="AC7" s="626"/>
      <c r="AD7" s="627">
        <v>34592</v>
      </c>
      <c r="AE7" s="627"/>
      <c r="AF7" s="627"/>
      <c r="AG7" s="627"/>
      <c r="AH7" s="627"/>
      <c r="AI7" s="627"/>
      <c r="AJ7" s="627"/>
      <c r="AK7" s="627"/>
      <c r="AL7" s="628">
        <v>0</v>
      </c>
      <c r="AM7" s="629"/>
      <c r="AN7" s="629"/>
      <c r="AO7" s="630"/>
      <c r="AP7" s="620" t="s">
        <v>224</v>
      </c>
      <c r="AQ7" s="621"/>
      <c r="AR7" s="621"/>
      <c r="AS7" s="621"/>
      <c r="AT7" s="621"/>
      <c r="AU7" s="621"/>
      <c r="AV7" s="621"/>
      <c r="AW7" s="621"/>
      <c r="AX7" s="621"/>
      <c r="AY7" s="621"/>
      <c r="AZ7" s="621"/>
      <c r="BA7" s="621"/>
      <c r="BB7" s="621"/>
      <c r="BC7" s="621"/>
      <c r="BD7" s="621"/>
      <c r="BE7" s="621"/>
      <c r="BF7" s="622"/>
      <c r="BG7" s="623">
        <v>25313575</v>
      </c>
      <c r="BH7" s="624"/>
      <c r="BI7" s="624"/>
      <c r="BJ7" s="624"/>
      <c r="BK7" s="624"/>
      <c r="BL7" s="624"/>
      <c r="BM7" s="624"/>
      <c r="BN7" s="625"/>
      <c r="BO7" s="626">
        <v>47.8</v>
      </c>
      <c r="BP7" s="626"/>
      <c r="BQ7" s="626"/>
      <c r="BR7" s="626"/>
      <c r="BS7" s="627">
        <v>681792</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15607322</v>
      </c>
      <c r="CS7" s="624"/>
      <c r="CT7" s="624"/>
      <c r="CU7" s="624"/>
      <c r="CV7" s="624"/>
      <c r="CW7" s="624"/>
      <c r="CX7" s="624"/>
      <c r="CY7" s="625"/>
      <c r="CZ7" s="626">
        <v>9.9</v>
      </c>
      <c r="DA7" s="626"/>
      <c r="DB7" s="626"/>
      <c r="DC7" s="626"/>
      <c r="DD7" s="632">
        <v>1631077</v>
      </c>
      <c r="DE7" s="624"/>
      <c r="DF7" s="624"/>
      <c r="DG7" s="624"/>
      <c r="DH7" s="624"/>
      <c r="DI7" s="624"/>
      <c r="DJ7" s="624"/>
      <c r="DK7" s="624"/>
      <c r="DL7" s="624"/>
      <c r="DM7" s="624"/>
      <c r="DN7" s="624"/>
      <c r="DO7" s="624"/>
      <c r="DP7" s="625"/>
      <c r="DQ7" s="632">
        <v>11705601</v>
      </c>
      <c r="DR7" s="624"/>
      <c r="DS7" s="624"/>
      <c r="DT7" s="624"/>
      <c r="DU7" s="624"/>
      <c r="DV7" s="624"/>
      <c r="DW7" s="624"/>
      <c r="DX7" s="624"/>
      <c r="DY7" s="624"/>
      <c r="DZ7" s="624"/>
      <c r="EA7" s="624"/>
      <c r="EB7" s="624"/>
      <c r="EC7" s="633"/>
    </row>
    <row r="8" spans="2:143" ht="11.25" customHeight="1">
      <c r="B8" s="620" t="s">
        <v>226</v>
      </c>
      <c r="C8" s="621"/>
      <c r="D8" s="621"/>
      <c r="E8" s="621"/>
      <c r="F8" s="621"/>
      <c r="G8" s="621"/>
      <c r="H8" s="621"/>
      <c r="I8" s="621"/>
      <c r="J8" s="621"/>
      <c r="K8" s="621"/>
      <c r="L8" s="621"/>
      <c r="M8" s="621"/>
      <c r="N8" s="621"/>
      <c r="O8" s="621"/>
      <c r="P8" s="621"/>
      <c r="Q8" s="622"/>
      <c r="R8" s="623">
        <v>1015418</v>
      </c>
      <c r="S8" s="624"/>
      <c r="T8" s="624"/>
      <c r="U8" s="624"/>
      <c r="V8" s="624"/>
      <c r="W8" s="624"/>
      <c r="X8" s="624"/>
      <c r="Y8" s="625"/>
      <c r="Z8" s="626">
        <v>0.6</v>
      </c>
      <c r="AA8" s="626"/>
      <c r="AB8" s="626"/>
      <c r="AC8" s="626"/>
      <c r="AD8" s="627">
        <v>1015418</v>
      </c>
      <c r="AE8" s="627"/>
      <c r="AF8" s="627"/>
      <c r="AG8" s="627"/>
      <c r="AH8" s="627"/>
      <c r="AI8" s="627"/>
      <c r="AJ8" s="627"/>
      <c r="AK8" s="627"/>
      <c r="AL8" s="628">
        <v>1.2</v>
      </c>
      <c r="AM8" s="629"/>
      <c r="AN8" s="629"/>
      <c r="AO8" s="630"/>
      <c r="AP8" s="620" t="s">
        <v>227</v>
      </c>
      <c r="AQ8" s="621"/>
      <c r="AR8" s="621"/>
      <c r="AS8" s="621"/>
      <c r="AT8" s="621"/>
      <c r="AU8" s="621"/>
      <c r="AV8" s="621"/>
      <c r="AW8" s="621"/>
      <c r="AX8" s="621"/>
      <c r="AY8" s="621"/>
      <c r="AZ8" s="621"/>
      <c r="BA8" s="621"/>
      <c r="BB8" s="621"/>
      <c r="BC8" s="621"/>
      <c r="BD8" s="621"/>
      <c r="BE8" s="621"/>
      <c r="BF8" s="622"/>
      <c r="BG8" s="623">
        <v>520635</v>
      </c>
      <c r="BH8" s="624"/>
      <c r="BI8" s="624"/>
      <c r="BJ8" s="624"/>
      <c r="BK8" s="624"/>
      <c r="BL8" s="624"/>
      <c r="BM8" s="624"/>
      <c r="BN8" s="625"/>
      <c r="BO8" s="626">
        <v>1</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76744489</v>
      </c>
      <c r="CS8" s="624"/>
      <c r="CT8" s="624"/>
      <c r="CU8" s="624"/>
      <c r="CV8" s="624"/>
      <c r="CW8" s="624"/>
      <c r="CX8" s="624"/>
      <c r="CY8" s="625"/>
      <c r="CZ8" s="626">
        <v>48.6</v>
      </c>
      <c r="DA8" s="626"/>
      <c r="DB8" s="626"/>
      <c r="DC8" s="626"/>
      <c r="DD8" s="632">
        <v>546628</v>
      </c>
      <c r="DE8" s="624"/>
      <c r="DF8" s="624"/>
      <c r="DG8" s="624"/>
      <c r="DH8" s="624"/>
      <c r="DI8" s="624"/>
      <c r="DJ8" s="624"/>
      <c r="DK8" s="624"/>
      <c r="DL8" s="624"/>
      <c r="DM8" s="624"/>
      <c r="DN8" s="624"/>
      <c r="DO8" s="624"/>
      <c r="DP8" s="625"/>
      <c r="DQ8" s="632">
        <v>38317500</v>
      </c>
      <c r="DR8" s="624"/>
      <c r="DS8" s="624"/>
      <c r="DT8" s="624"/>
      <c r="DU8" s="624"/>
      <c r="DV8" s="624"/>
      <c r="DW8" s="624"/>
      <c r="DX8" s="624"/>
      <c r="DY8" s="624"/>
      <c r="DZ8" s="624"/>
      <c r="EA8" s="624"/>
      <c r="EB8" s="624"/>
      <c r="EC8" s="633"/>
    </row>
    <row r="9" spans="2:143" ht="11.25" customHeight="1">
      <c r="B9" s="620" t="s">
        <v>229</v>
      </c>
      <c r="C9" s="621"/>
      <c r="D9" s="621"/>
      <c r="E9" s="621"/>
      <c r="F9" s="621"/>
      <c r="G9" s="621"/>
      <c r="H9" s="621"/>
      <c r="I9" s="621"/>
      <c r="J9" s="621"/>
      <c r="K9" s="621"/>
      <c r="L9" s="621"/>
      <c r="M9" s="621"/>
      <c r="N9" s="621"/>
      <c r="O9" s="621"/>
      <c r="P9" s="621"/>
      <c r="Q9" s="622"/>
      <c r="R9" s="623">
        <v>1333277</v>
      </c>
      <c r="S9" s="624"/>
      <c r="T9" s="624"/>
      <c r="U9" s="624"/>
      <c r="V9" s="624"/>
      <c r="W9" s="624"/>
      <c r="X9" s="624"/>
      <c r="Y9" s="625"/>
      <c r="Z9" s="626">
        <v>0.8</v>
      </c>
      <c r="AA9" s="626"/>
      <c r="AB9" s="626"/>
      <c r="AC9" s="626"/>
      <c r="AD9" s="627">
        <v>1333277</v>
      </c>
      <c r="AE9" s="627"/>
      <c r="AF9" s="627"/>
      <c r="AG9" s="627"/>
      <c r="AH9" s="627"/>
      <c r="AI9" s="627"/>
      <c r="AJ9" s="627"/>
      <c r="AK9" s="627"/>
      <c r="AL9" s="628">
        <v>1.5</v>
      </c>
      <c r="AM9" s="629"/>
      <c r="AN9" s="629"/>
      <c r="AO9" s="630"/>
      <c r="AP9" s="620" t="s">
        <v>230</v>
      </c>
      <c r="AQ9" s="621"/>
      <c r="AR9" s="621"/>
      <c r="AS9" s="621"/>
      <c r="AT9" s="621"/>
      <c r="AU9" s="621"/>
      <c r="AV9" s="621"/>
      <c r="AW9" s="621"/>
      <c r="AX9" s="621"/>
      <c r="AY9" s="621"/>
      <c r="AZ9" s="621"/>
      <c r="BA9" s="621"/>
      <c r="BB9" s="621"/>
      <c r="BC9" s="621"/>
      <c r="BD9" s="621"/>
      <c r="BE9" s="621"/>
      <c r="BF9" s="622"/>
      <c r="BG9" s="623">
        <v>21473757</v>
      </c>
      <c r="BH9" s="624"/>
      <c r="BI9" s="624"/>
      <c r="BJ9" s="624"/>
      <c r="BK9" s="624"/>
      <c r="BL9" s="624"/>
      <c r="BM9" s="624"/>
      <c r="BN9" s="625"/>
      <c r="BO9" s="626">
        <v>40.6</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12507804</v>
      </c>
      <c r="CS9" s="624"/>
      <c r="CT9" s="624"/>
      <c r="CU9" s="624"/>
      <c r="CV9" s="624"/>
      <c r="CW9" s="624"/>
      <c r="CX9" s="624"/>
      <c r="CY9" s="625"/>
      <c r="CZ9" s="626">
        <v>7.9</v>
      </c>
      <c r="DA9" s="626"/>
      <c r="DB9" s="626"/>
      <c r="DC9" s="626"/>
      <c r="DD9" s="632">
        <v>1555754</v>
      </c>
      <c r="DE9" s="624"/>
      <c r="DF9" s="624"/>
      <c r="DG9" s="624"/>
      <c r="DH9" s="624"/>
      <c r="DI9" s="624"/>
      <c r="DJ9" s="624"/>
      <c r="DK9" s="624"/>
      <c r="DL9" s="624"/>
      <c r="DM9" s="624"/>
      <c r="DN9" s="624"/>
      <c r="DO9" s="624"/>
      <c r="DP9" s="625"/>
      <c r="DQ9" s="632">
        <v>9088919</v>
      </c>
      <c r="DR9" s="624"/>
      <c r="DS9" s="624"/>
      <c r="DT9" s="624"/>
      <c r="DU9" s="624"/>
      <c r="DV9" s="624"/>
      <c r="DW9" s="624"/>
      <c r="DX9" s="624"/>
      <c r="DY9" s="624"/>
      <c r="DZ9" s="624"/>
      <c r="EA9" s="624"/>
      <c r="EB9" s="624"/>
      <c r="EC9" s="633"/>
    </row>
    <row r="10" spans="2:143" ht="11.25" customHeight="1">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938163</v>
      </c>
      <c r="BH10" s="624"/>
      <c r="BI10" s="624"/>
      <c r="BJ10" s="624"/>
      <c r="BK10" s="624"/>
      <c r="BL10" s="624"/>
      <c r="BM10" s="624"/>
      <c r="BN10" s="625"/>
      <c r="BO10" s="626">
        <v>1.8</v>
      </c>
      <c r="BP10" s="626"/>
      <c r="BQ10" s="626"/>
      <c r="BR10" s="626"/>
      <c r="BS10" s="627" t="s">
        <v>122</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115536</v>
      </c>
      <c r="CS10" s="624"/>
      <c r="CT10" s="624"/>
      <c r="CU10" s="624"/>
      <c r="CV10" s="624"/>
      <c r="CW10" s="624"/>
      <c r="CX10" s="624"/>
      <c r="CY10" s="625"/>
      <c r="CZ10" s="626">
        <v>0.1</v>
      </c>
      <c r="DA10" s="626"/>
      <c r="DB10" s="626"/>
      <c r="DC10" s="626"/>
      <c r="DD10" s="632">
        <v>12812</v>
      </c>
      <c r="DE10" s="624"/>
      <c r="DF10" s="624"/>
      <c r="DG10" s="624"/>
      <c r="DH10" s="624"/>
      <c r="DI10" s="624"/>
      <c r="DJ10" s="624"/>
      <c r="DK10" s="624"/>
      <c r="DL10" s="624"/>
      <c r="DM10" s="624"/>
      <c r="DN10" s="624"/>
      <c r="DO10" s="624"/>
      <c r="DP10" s="625"/>
      <c r="DQ10" s="632">
        <v>96867</v>
      </c>
      <c r="DR10" s="624"/>
      <c r="DS10" s="624"/>
      <c r="DT10" s="624"/>
      <c r="DU10" s="624"/>
      <c r="DV10" s="624"/>
      <c r="DW10" s="624"/>
      <c r="DX10" s="624"/>
      <c r="DY10" s="624"/>
      <c r="DZ10" s="624"/>
      <c r="EA10" s="624"/>
      <c r="EB10" s="624"/>
      <c r="EC10" s="633"/>
    </row>
    <row r="11" spans="2:143" ht="11.25" customHeight="1">
      <c r="B11" s="620" t="s">
        <v>235</v>
      </c>
      <c r="C11" s="621"/>
      <c r="D11" s="621"/>
      <c r="E11" s="621"/>
      <c r="F11" s="621"/>
      <c r="G11" s="621"/>
      <c r="H11" s="621"/>
      <c r="I11" s="621"/>
      <c r="J11" s="621"/>
      <c r="K11" s="621"/>
      <c r="L11" s="621"/>
      <c r="M11" s="621"/>
      <c r="N11" s="621"/>
      <c r="O11" s="621"/>
      <c r="P11" s="621"/>
      <c r="Q11" s="622"/>
      <c r="R11" s="623">
        <v>8214794</v>
      </c>
      <c r="S11" s="624"/>
      <c r="T11" s="624"/>
      <c r="U11" s="624"/>
      <c r="V11" s="624"/>
      <c r="W11" s="624"/>
      <c r="X11" s="624"/>
      <c r="Y11" s="625"/>
      <c r="Z11" s="628">
        <v>5.0999999999999996</v>
      </c>
      <c r="AA11" s="629"/>
      <c r="AB11" s="629"/>
      <c r="AC11" s="635"/>
      <c r="AD11" s="632">
        <v>8214794</v>
      </c>
      <c r="AE11" s="624"/>
      <c r="AF11" s="624"/>
      <c r="AG11" s="624"/>
      <c r="AH11" s="624"/>
      <c r="AI11" s="624"/>
      <c r="AJ11" s="624"/>
      <c r="AK11" s="625"/>
      <c r="AL11" s="628">
        <v>9.4</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2381020</v>
      </c>
      <c r="BH11" s="624"/>
      <c r="BI11" s="624"/>
      <c r="BJ11" s="624"/>
      <c r="BK11" s="624"/>
      <c r="BL11" s="624"/>
      <c r="BM11" s="624"/>
      <c r="BN11" s="625"/>
      <c r="BO11" s="626">
        <v>4.5</v>
      </c>
      <c r="BP11" s="626"/>
      <c r="BQ11" s="626"/>
      <c r="BR11" s="626"/>
      <c r="BS11" s="627">
        <v>681792</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828885</v>
      </c>
      <c r="CS11" s="624"/>
      <c r="CT11" s="624"/>
      <c r="CU11" s="624"/>
      <c r="CV11" s="624"/>
      <c r="CW11" s="624"/>
      <c r="CX11" s="624"/>
      <c r="CY11" s="625"/>
      <c r="CZ11" s="626">
        <v>0.5</v>
      </c>
      <c r="DA11" s="626"/>
      <c r="DB11" s="626"/>
      <c r="DC11" s="626"/>
      <c r="DD11" s="632">
        <v>273027</v>
      </c>
      <c r="DE11" s="624"/>
      <c r="DF11" s="624"/>
      <c r="DG11" s="624"/>
      <c r="DH11" s="624"/>
      <c r="DI11" s="624"/>
      <c r="DJ11" s="624"/>
      <c r="DK11" s="624"/>
      <c r="DL11" s="624"/>
      <c r="DM11" s="624"/>
      <c r="DN11" s="624"/>
      <c r="DO11" s="624"/>
      <c r="DP11" s="625"/>
      <c r="DQ11" s="632">
        <v>516844</v>
      </c>
      <c r="DR11" s="624"/>
      <c r="DS11" s="624"/>
      <c r="DT11" s="624"/>
      <c r="DU11" s="624"/>
      <c r="DV11" s="624"/>
      <c r="DW11" s="624"/>
      <c r="DX11" s="624"/>
      <c r="DY11" s="624"/>
      <c r="DZ11" s="624"/>
      <c r="EA11" s="624"/>
      <c r="EB11" s="624"/>
      <c r="EC11" s="633"/>
    </row>
    <row r="12" spans="2:143" ht="11.25" customHeight="1">
      <c r="B12" s="620" t="s">
        <v>238</v>
      </c>
      <c r="C12" s="621"/>
      <c r="D12" s="621"/>
      <c r="E12" s="621"/>
      <c r="F12" s="621"/>
      <c r="G12" s="621"/>
      <c r="H12" s="621"/>
      <c r="I12" s="621"/>
      <c r="J12" s="621"/>
      <c r="K12" s="621"/>
      <c r="L12" s="621"/>
      <c r="M12" s="621"/>
      <c r="N12" s="621"/>
      <c r="O12" s="621"/>
      <c r="P12" s="621"/>
      <c r="Q12" s="622"/>
      <c r="R12" s="623">
        <v>259726</v>
      </c>
      <c r="S12" s="624"/>
      <c r="T12" s="624"/>
      <c r="U12" s="624"/>
      <c r="V12" s="624"/>
      <c r="W12" s="624"/>
      <c r="X12" s="624"/>
      <c r="Y12" s="625"/>
      <c r="Z12" s="626">
        <v>0.2</v>
      </c>
      <c r="AA12" s="626"/>
      <c r="AB12" s="626"/>
      <c r="AC12" s="626"/>
      <c r="AD12" s="627">
        <v>259726</v>
      </c>
      <c r="AE12" s="627"/>
      <c r="AF12" s="627"/>
      <c r="AG12" s="627"/>
      <c r="AH12" s="627"/>
      <c r="AI12" s="627"/>
      <c r="AJ12" s="627"/>
      <c r="AK12" s="627"/>
      <c r="AL12" s="628">
        <v>0.3</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20509234</v>
      </c>
      <c r="BH12" s="624"/>
      <c r="BI12" s="624"/>
      <c r="BJ12" s="624"/>
      <c r="BK12" s="624"/>
      <c r="BL12" s="624"/>
      <c r="BM12" s="624"/>
      <c r="BN12" s="625"/>
      <c r="BO12" s="626">
        <v>38.700000000000003</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2304613</v>
      </c>
      <c r="CS12" s="624"/>
      <c r="CT12" s="624"/>
      <c r="CU12" s="624"/>
      <c r="CV12" s="624"/>
      <c r="CW12" s="624"/>
      <c r="CX12" s="624"/>
      <c r="CY12" s="625"/>
      <c r="CZ12" s="626">
        <v>1.5</v>
      </c>
      <c r="DA12" s="626"/>
      <c r="DB12" s="626"/>
      <c r="DC12" s="626"/>
      <c r="DD12" s="632">
        <v>75569</v>
      </c>
      <c r="DE12" s="624"/>
      <c r="DF12" s="624"/>
      <c r="DG12" s="624"/>
      <c r="DH12" s="624"/>
      <c r="DI12" s="624"/>
      <c r="DJ12" s="624"/>
      <c r="DK12" s="624"/>
      <c r="DL12" s="624"/>
      <c r="DM12" s="624"/>
      <c r="DN12" s="624"/>
      <c r="DO12" s="624"/>
      <c r="DP12" s="625"/>
      <c r="DQ12" s="632">
        <v>1633909</v>
      </c>
      <c r="DR12" s="624"/>
      <c r="DS12" s="624"/>
      <c r="DT12" s="624"/>
      <c r="DU12" s="624"/>
      <c r="DV12" s="624"/>
      <c r="DW12" s="624"/>
      <c r="DX12" s="624"/>
      <c r="DY12" s="624"/>
      <c r="DZ12" s="624"/>
      <c r="EA12" s="624"/>
      <c r="EB12" s="624"/>
      <c r="EC12" s="633"/>
    </row>
    <row r="13" spans="2:143" ht="11.25" customHeight="1">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20456225</v>
      </c>
      <c r="BH13" s="624"/>
      <c r="BI13" s="624"/>
      <c r="BJ13" s="624"/>
      <c r="BK13" s="624"/>
      <c r="BL13" s="624"/>
      <c r="BM13" s="624"/>
      <c r="BN13" s="625"/>
      <c r="BO13" s="626">
        <v>38.6</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10726326</v>
      </c>
      <c r="CS13" s="624"/>
      <c r="CT13" s="624"/>
      <c r="CU13" s="624"/>
      <c r="CV13" s="624"/>
      <c r="CW13" s="624"/>
      <c r="CX13" s="624"/>
      <c r="CY13" s="625"/>
      <c r="CZ13" s="626">
        <v>6.8</v>
      </c>
      <c r="DA13" s="626"/>
      <c r="DB13" s="626"/>
      <c r="DC13" s="626"/>
      <c r="DD13" s="632">
        <v>6555914</v>
      </c>
      <c r="DE13" s="624"/>
      <c r="DF13" s="624"/>
      <c r="DG13" s="624"/>
      <c r="DH13" s="624"/>
      <c r="DI13" s="624"/>
      <c r="DJ13" s="624"/>
      <c r="DK13" s="624"/>
      <c r="DL13" s="624"/>
      <c r="DM13" s="624"/>
      <c r="DN13" s="624"/>
      <c r="DO13" s="624"/>
      <c r="DP13" s="625"/>
      <c r="DQ13" s="632">
        <v>4781074</v>
      </c>
      <c r="DR13" s="624"/>
      <c r="DS13" s="624"/>
      <c r="DT13" s="624"/>
      <c r="DU13" s="624"/>
      <c r="DV13" s="624"/>
      <c r="DW13" s="624"/>
      <c r="DX13" s="624"/>
      <c r="DY13" s="624"/>
      <c r="DZ13" s="624"/>
      <c r="EA13" s="624"/>
      <c r="EB13" s="624"/>
      <c r="EC13" s="633"/>
    </row>
    <row r="14" spans="2:143" ht="11.25" customHeight="1">
      <c r="B14" s="620" t="s">
        <v>244</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752204</v>
      </c>
      <c r="BH14" s="624"/>
      <c r="BI14" s="624"/>
      <c r="BJ14" s="624"/>
      <c r="BK14" s="624"/>
      <c r="BL14" s="624"/>
      <c r="BM14" s="624"/>
      <c r="BN14" s="625"/>
      <c r="BO14" s="626">
        <v>1.4</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4418428</v>
      </c>
      <c r="CS14" s="624"/>
      <c r="CT14" s="624"/>
      <c r="CU14" s="624"/>
      <c r="CV14" s="624"/>
      <c r="CW14" s="624"/>
      <c r="CX14" s="624"/>
      <c r="CY14" s="625"/>
      <c r="CZ14" s="626">
        <v>2.8</v>
      </c>
      <c r="DA14" s="626"/>
      <c r="DB14" s="626"/>
      <c r="DC14" s="626"/>
      <c r="DD14" s="632">
        <v>309083</v>
      </c>
      <c r="DE14" s="624"/>
      <c r="DF14" s="624"/>
      <c r="DG14" s="624"/>
      <c r="DH14" s="624"/>
      <c r="DI14" s="624"/>
      <c r="DJ14" s="624"/>
      <c r="DK14" s="624"/>
      <c r="DL14" s="624"/>
      <c r="DM14" s="624"/>
      <c r="DN14" s="624"/>
      <c r="DO14" s="624"/>
      <c r="DP14" s="625"/>
      <c r="DQ14" s="632">
        <v>4158992</v>
      </c>
      <c r="DR14" s="624"/>
      <c r="DS14" s="624"/>
      <c r="DT14" s="624"/>
      <c r="DU14" s="624"/>
      <c r="DV14" s="624"/>
      <c r="DW14" s="624"/>
      <c r="DX14" s="624"/>
      <c r="DY14" s="624"/>
      <c r="DZ14" s="624"/>
      <c r="EA14" s="624"/>
      <c r="EB14" s="624"/>
      <c r="EC14" s="633"/>
    </row>
    <row r="15" spans="2:143" ht="11.25" customHeight="1">
      <c r="B15" s="620" t="s">
        <v>247</v>
      </c>
      <c r="C15" s="621"/>
      <c r="D15" s="621"/>
      <c r="E15" s="621"/>
      <c r="F15" s="621"/>
      <c r="G15" s="621"/>
      <c r="H15" s="621"/>
      <c r="I15" s="621"/>
      <c r="J15" s="621"/>
      <c r="K15" s="621"/>
      <c r="L15" s="621"/>
      <c r="M15" s="621"/>
      <c r="N15" s="621"/>
      <c r="O15" s="621"/>
      <c r="P15" s="621"/>
      <c r="Q15" s="622"/>
      <c r="R15" s="623">
        <v>138490</v>
      </c>
      <c r="S15" s="624"/>
      <c r="T15" s="624"/>
      <c r="U15" s="624"/>
      <c r="V15" s="624"/>
      <c r="W15" s="624"/>
      <c r="X15" s="624"/>
      <c r="Y15" s="625"/>
      <c r="Z15" s="626">
        <v>0.1</v>
      </c>
      <c r="AA15" s="626"/>
      <c r="AB15" s="626"/>
      <c r="AC15" s="626"/>
      <c r="AD15" s="627">
        <v>138490</v>
      </c>
      <c r="AE15" s="627"/>
      <c r="AF15" s="627"/>
      <c r="AG15" s="627"/>
      <c r="AH15" s="627"/>
      <c r="AI15" s="627"/>
      <c r="AJ15" s="627"/>
      <c r="AK15" s="627"/>
      <c r="AL15" s="628">
        <v>0.2</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1809828</v>
      </c>
      <c r="BH15" s="624"/>
      <c r="BI15" s="624"/>
      <c r="BJ15" s="624"/>
      <c r="BK15" s="624"/>
      <c r="BL15" s="624"/>
      <c r="BM15" s="624"/>
      <c r="BN15" s="625"/>
      <c r="BO15" s="626">
        <v>3.4</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15178351</v>
      </c>
      <c r="CS15" s="624"/>
      <c r="CT15" s="624"/>
      <c r="CU15" s="624"/>
      <c r="CV15" s="624"/>
      <c r="CW15" s="624"/>
      <c r="CX15" s="624"/>
      <c r="CY15" s="625"/>
      <c r="CZ15" s="626">
        <v>9.6</v>
      </c>
      <c r="DA15" s="626"/>
      <c r="DB15" s="626"/>
      <c r="DC15" s="626"/>
      <c r="DD15" s="632">
        <v>3670102</v>
      </c>
      <c r="DE15" s="624"/>
      <c r="DF15" s="624"/>
      <c r="DG15" s="624"/>
      <c r="DH15" s="624"/>
      <c r="DI15" s="624"/>
      <c r="DJ15" s="624"/>
      <c r="DK15" s="624"/>
      <c r="DL15" s="624"/>
      <c r="DM15" s="624"/>
      <c r="DN15" s="624"/>
      <c r="DO15" s="624"/>
      <c r="DP15" s="625"/>
      <c r="DQ15" s="632">
        <v>9659364</v>
      </c>
      <c r="DR15" s="624"/>
      <c r="DS15" s="624"/>
      <c r="DT15" s="624"/>
      <c r="DU15" s="624"/>
      <c r="DV15" s="624"/>
      <c r="DW15" s="624"/>
      <c r="DX15" s="624"/>
      <c r="DY15" s="624"/>
      <c r="DZ15" s="624"/>
      <c r="EA15" s="624"/>
      <c r="EB15" s="624"/>
      <c r="EC15" s="633"/>
    </row>
    <row r="16" spans="2:143" ht="11.25" customHeight="1">
      <c r="B16" s="620" t="s">
        <v>250</v>
      </c>
      <c r="C16" s="621"/>
      <c r="D16" s="621"/>
      <c r="E16" s="621"/>
      <c r="F16" s="621"/>
      <c r="G16" s="621"/>
      <c r="H16" s="621"/>
      <c r="I16" s="621"/>
      <c r="J16" s="621"/>
      <c r="K16" s="621"/>
      <c r="L16" s="621"/>
      <c r="M16" s="621"/>
      <c r="N16" s="621"/>
      <c r="O16" s="621"/>
      <c r="P16" s="621"/>
      <c r="Q16" s="622"/>
      <c r="R16" s="623">
        <v>542989</v>
      </c>
      <c r="S16" s="624"/>
      <c r="T16" s="624"/>
      <c r="U16" s="624"/>
      <c r="V16" s="624"/>
      <c r="W16" s="624"/>
      <c r="X16" s="624"/>
      <c r="Y16" s="625"/>
      <c r="Z16" s="626">
        <v>0.3</v>
      </c>
      <c r="AA16" s="626"/>
      <c r="AB16" s="626"/>
      <c r="AC16" s="626"/>
      <c r="AD16" s="627">
        <v>542989</v>
      </c>
      <c r="AE16" s="627"/>
      <c r="AF16" s="627"/>
      <c r="AG16" s="627"/>
      <c r="AH16" s="627"/>
      <c r="AI16" s="627"/>
      <c r="AJ16" s="627"/>
      <c r="AK16" s="627"/>
      <c r="AL16" s="628">
        <v>0.6</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v>22600</v>
      </c>
      <c r="CS16" s="624"/>
      <c r="CT16" s="624"/>
      <c r="CU16" s="624"/>
      <c r="CV16" s="624"/>
      <c r="CW16" s="624"/>
      <c r="CX16" s="624"/>
      <c r="CY16" s="625"/>
      <c r="CZ16" s="626">
        <v>0</v>
      </c>
      <c r="DA16" s="626"/>
      <c r="DB16" s="626"/>
      <c r="DC16" s="626"/>
      <c r="DD16" s="632" t="s">
        <v>122</v>
      </c>
      <c r="DE16" s="624"/>
      <c r="DF16" s="624"/>
      <c r="DG16" s="624"/>
      <c r="DH16" s="624"/>
      <c r="DI16" s="624"/>
      <c r="DJ16" s="624"/>
      <c r="DK16" s="624"/>
      <c r="DL16" s="624"/>
      <c r="DM16" s="624"/>
      <c r="DN16" s="624"/>
      <c r="DO16" s="624"/>
      <c r="DP16" s="625"/>
      <c r="DQ16" s="632">
        <v>700</v>
      </c>
      <c r="DR16" s="624"/>
      <c r="DS16" s="624"/>
      <c r="DT16" s="624"/>
      <c r="DU16" s="624"/>
      <c r="DV16" s="624"/>
      <c r="DW16" s="624"/>
      <c r="DX16" s="624"/>
      <c r="DY16" s="624"/>
      <c r="DZ16" s="624"/>
      <c r="EA16" s="624"/>
      <c r="EB16" s="624"/>
      <c r="EC16" s="633"/>
    </row>
    <row r="17" spans="2:133" ht="11.25" customHeight="1">
      <c r="B17" s="620" t="s">
        <v>253</v>
      </c>
      <c r="C17" s="621"/>
      <c r="D17" s="621"/>
      <c r="E17" s="621"/>
      <c r="F17" s="621"/>
      <c r="G17" s="621"/>
      <c r="H17" s="621"/>
      <c r="I17" s="621"/>
      <c r="J17" s="621"/>
      <c r="K17" s="621"/>
      <c r="L17" s="621"/>
      <c r="M17" s="621"/>
      <c r="N17" s="621"/>
      <c r="O17" s="621"/>
      <c r="P17" s="621"/>
      <c r="Q17" s="622"/>
      <c r="R17" s="623">
        <v>1820293</v>
      </c>
      <c r="S17" s="624"/>
      <c r="T17" s="624"/>
      <c r="U17" s="624"/>
      <c r="V17" s="624"/>
      <c r="W17" s="624"/>
      <c r="X17" s="624"/>
      <c r="Y17" s="625"/>
      <c r="Z17" s="626">
        <v>1.1000000000000001</v>
      </c>
      <c r="AA17" s="626"/>
      <c r="AB17" s="626"/>
      <c r="AC17" s="626"/>
      <c r="AD17" s="627">
        <v>1820293</v>
      </c>
      <c r="AE17" s="627"/>
      <c r="AF17" s="627"/>
      <c r="AG17" s="627"/>
      <c r="AH17" s="627"/>
      <c r="AI17" s="627"/>
      <c r="AJ17" s="627"/>
      <c r="AK17" s="627"/>
      <c r="AL17" s="628">
        <v>2.1</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18668490</v>
      </c>
      <c r="CS17" s="624"/>
      <c r="CT17" s="624"/>
      <c r="CU17" s="624"/>
      <c r="CV17" s="624"/>
      <c r="CW17" s="624"/>
      <c r="CX17" s="624"/>
      <c r="CY17" s="625"/>
      <c r="CZ17" s="626">
        <v>11.8</v>
      </c>
      <c r="DA17" s="626"/>
      <c r="DB17" s="626"/>
      <c r="DC17" s="626"/>
      <c r="DD17" s="632" t="s">
        <v>122</v>
      </c>
      <c r="DE17" s="624"/>
      <c r="DF17" s="624"/>
      <c r="DG17" s="624"/>
      <c r="DH17" s="624"/>
      <c r="DI17" s="624"/>
      <c r="DJ17" s="624"/>
      <c r="DK17" s="624"/>
      <c r="DL17" s="624"/>
      <c r="DM17" s="624"/>
      <c r="DN17" s="624"/>
      <c r="DO17" s="624"/>
      <c r="DP17" s="625"/>
      <c r="DQ17" s="632">
        <v>18619399</v>
      </c>
      <c r="DR17" s="624"/>
      <c r="DS17" s="624"/>
      <c r="DT17" s="624"/>
      <c r="DU17" s="624"/>
      <c r="DV17" s="624"/>
      <c r="DW17" s="624"/>
      <c r="DX17" s="624"/>
      <c r="DY17" s="624"/>
      <c r="DZ17" s="624"/>
      <c r="EA17" s="624"/>
      <c r="EB17" s="624"/>
      <c r="EC17" s="633"/>
    </row>
    <row r="18" spans="2:133" ht="11.25" customHeight="1">
      <c r="B18" s="620" t="s">
        <v>256</v>
      </c>
      <c r="C18" s="621"/>
      <c r="D18" s="621"/>
      <c r="E18" s="621"/>
      <c r="F18" s="621"/>
      <c r="G18" s="621"/>
      <c r="H18" s="621"/>
      <c r="I18" s="621"/>
      <c r="J18" s="621"/>
      <c r="K18" s="621"/>
      <c r="L18" s="621"/>
      <c r="M18" s="621"/>
      <c r="N18" s="621"/>
      <c r="O18" s="621"/>
      <c r="P18" s="621"/>
      <c r="Q18" s="622"/>
      <c r="R18" s="623">
        <v>286684</v>
      </c>
      <c r="S18" s="624"/>
      <c r="T18" s="624"/>
      <c r="U18" s="624"/>
      <c r="V18" s="624"/>
      <c r="W18" s="624"/>
      <c r="X18" s="624"/>
      <c r="Y18" s="625"/>
      <c r="Z18" s="626">
        <v>0.2</v>
      </c>
      <c r="AA18" s="626"/>
      <c r="AB18" s="626"/>
      <c r="AC18" s="626"/>
      <c r="AD18" s="627">
        <v>286684</v>
      </c>
      <c r="AE18" s="627"/>
      <c r="AF18" s="627"/>
      <c r="AG18" s="627"/>
      <c r="AH18" s="627"/>
      <c r="AI18" s="627"/>
      <c r="AJ18" s="627"/>
      <c r="AK18" s="627"/>
      <c r="AL18" s="628">
        <v>0.3</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v>58374</v>
      </c>
      <c r="CS18" s="624"/>
      <c r="CT18" s="624"/>
      <c r="CU18" s="624"/>
      <c r="CV18" s="624"/>
      <c r="CW18" s="624"/>
      <c r="CX18" s="624"/>
      <c r="CY18" s="625"/>
      <c r="CZ18" s="626">
        <v>0</v>
      </c>
      <c r="DA18" s="626"/>
      <c r="DB18" s="626"/>
      <c r="DC18" s="626"/>
      <c r="DD18" s="632" t="s">
        <v>122</v>
      </c>
      <c r="DE18" s="624"/>
      <c r="DF18" s="624"/>
      <c r="DG18" s="624"/>
      <c r="DH18" s="624"/>
      <c r="DI18" s="624"/>
      <c r="DJ18" s="624"/>
      <c r="DK18" s="624"/>
      <c r="DL18" s="624"/>
      <c r="DM18" s="624"/>
      <c r="DN18" s="624"/>
      <c r="DO18" s="624"/>
      <c r="DP18" s="625"/>
      <c r="DQ18" s="632">
        <v>57608</v>
      </c>
      <c r="DR18" s="624"/>
      <c r="DS18" s="624"/>
      <c r="DT18" s="624"/>
      <c r="DU18" s="624"/>
      <c r="DV18" s="624"/>
      <c r="DW18" s="624"/>
      <c r="DX18" s="624"/>
      <c r="DY18" s="624"/>
      <c r="DZ18" s="624"/>
      <c r="EA18" s="624"/>
      <c r="EB18" s="624"/>
      <c r="EC18" s="633"/>
    </row>
    <row r="19" spans="2:133" ht="11.25" customHeight="1">
      <c r="B19" s="620" t="s">
        <v>259</v>
      </c>
      <c r="C19" s="621"/>
      <c r="D19" s="621"/>
      <c r="E19" s="621"/>
      <c r="F19" s="621"/>
      <c r="G19" s="621"/>
      <c r="H19" s="621"/>
      <c r="I19" s="621"/>
      <c r="J19" s="621"/>
      <c r="K19" s="621"/>
      <c r="L19" s="621"/>
      <c r="M19" s="621"/>
      <c r="N19" s="621"/>
      <c r="O19" s="621"/>
      <c r="P19" s="621"/>
      <c r="Q19" s="622"/>
      <c r="R19" s="623">
        <v>1524515</v>
      </c>
      <c r="S19" s="624"/>
      <c r="T19" s="624"/>
      <c r="U19" s="624"/>
      <c r="V19" s="624"/>
      <c r="W19" s="624"/>
      <c r="X19" s="624"/>
      <c r="Y19" s="625"/>
      <c r="Z19" s="626">
        <v>0.9</v>
      </c>
      <c r="AA19" s="626"/>
      <c r="AB19" s="626"/>
      <c r="AC19" s="626"/>
      <c r="AD19" s="627">
        <v>1524515</v>
      </c>
      <c r="AE19" s="627"/>
      <c r="AF19" s="627"/>
      <c r="AG19" s="627"/>
      <c r="AH19" s="627"/>
      <c r="AI19" s="627"/>
      <c r="AJ19" s="627"/>
      <c r="AK19" s="627"/>
      <c r="AL19" s="628">
        <v>1.8</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4542288</v>
      </c>
      <c r="BH19" s="624"/>
      <c r="BI19" s="624"/>
      <c r="BJ19" s="624"/>
      <c r="BK19" s="624"/>
      <c r="BL19" s="624"/>
      <c r="BM19" s="624"/>
      <c r="BN19" s="625"/>
      <c r="BO19" s="626">
        <v>8.6</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c r="B20" s="636" t="s">
        <v>262</v>
      </c>
      <c r="C20" s="637"/>
      <c r="D20" s="637"/>
      <c r="E20" s="637"/>
      <c r="F20" s="637"/>
      <c r="G20" s="637"/>
      <c r="H20" s="637"/>
      <c r="I20" s="637"/>
      <c r="J20" s="637"/>
      <c r="K20" s="637"/>
      <c r="L20" s="637"/>
      <c r="M20" s="637"/>
      <c r="N20" s="637"/>
      <c r="O20" s="637"/>
      <c r="P20" s="637"/>
      <c r="Q20" s="638"/>
      <c r="R20" s="623">
        <v>9094</v>
      </c>
      <c r="S20" s="624"/>
      <c r="T20" s="624"/>
      <c r="U20" s="624"/>
      <c r="V20" s="624"/>
      <c r="W20" s="624"/>
      <c r="X20" s="624"/>
      <c r="Y20" s="625"/>
      <c r="Z20" s="626">
        <v>0</v>
      </c>
      <c r="AA20" s="626"/>
      <c r="AB20" s="626"/>
      <c r="AC20" s="626"/>
      <c r="AD20" s="627">
        <v>9094</v>
      </c>
      <c r="AE20" s="627"/>
      <c r="AF20" s="627"/>
      <c r="AG20" s="627"/>
      <c r="AH20" s="627"/>
      <c r="AI20" s="627"/>
      <c r="AJ20" s="627"/>
      <c r="AK20" s="627"/>
      <c r="AL20" s="628">
        <v>0</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4542288</v>
      </c>
      <c r="BH20" s="624"/>
      <c r="BI20" s="624"/>
      <c r="BJ20" s="624"/>
      <c r="BK20" s="624"/>
      <c r="BL20" s="624"/>
      <c r="BM20" s="624"/>
      <c r="BN20" s="625"/>
      <c r="BO20" s="626">
        <v>8.6</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157815912</v>
      </c>
      <c r="CS20" s="624"/>
      <c r="CT20" s="624"/>
      <c r="CU20" s="624"/>
      <c r="CV20" s="624"/>
      <c r="CW20" s="624"/>
      <c r="CX20" s="624"/>
      <c r="CY20" s="625"/>
      <c r="CZ20" s="626">
        <v>100</v>
      </c>
      <c r="DA20" s="626"/>
      <c r="DB20" s="626"/>
      <c r="DC20" s="626"/>
      <c r="DD20" s="632">
        <v>14629966</v>
      </c>
      <c r="DE20" s="624"/>
      <c r="DF20" s="624"/>
      <c r="DG20" s="624"/>
      <c r="DH20" s="624"/>
      <c r="DI20" s="624"/>
      <c r="DJ20" s="624"/>
      <c r="DK20" s="624"/>
      <c r="DL20" s="624"/>
      <c r="DM20" s="624"/>
      <c r="DN20" s="624"/>
      <c r="DO20" s="624"/>
      <c r="DP20" s="625"/>
      <c r="DQ20" s="632">
        <v>99271471</v>
      </c>
      <c r="DR20" s="624"/>
      <c r="DS20" s="624"/>
      <c r="DT20" s="624"/>
      <c r="DU20" s="624"/>
      <c r="DV20" s="624"/>
      <c r="DW20" s="624"/>
      <c r="DX20" s="624"/>
      <c r="DY20" s="624"/>
      <c r="DZ20" s="624"/>
      <c r="EA20" s="624"/>
      <c r="EB20" s="624"/>
      <c r="EC20" s="633"/>
    </row>
    <row r="21" spans="2:133" ht="11.25" customHeight="1">
      <c r="B21" s="620" t="s">
        <v>265</v>
      </c>
      <c r="C21" s="621"/>
      <c r="D21" s="621"/>
      <c r="E21" s="621"/>
      <c r="F21" s="621"/>
      <c r="G21" s="621"/>
      <c r="H21" s="621"/>
      <c r="I21" s="621"/>
      <c r="J21" s="621"/>
      <c r="K21" s="621"/>
      <c r="L21" s="621"/>
      <c r="M21" s="621"/>
      <c r="N21" s="621"/>
      <c r="O21" s="621"/>
      <c r="P21" s="621"/>
      <c r="Q21" s="622"/>
      <c r="R21" s="623">
        <v>23800428</v>
      </c>
      <c r="S21" s="624"/>
      <c r="T21" s="624"/>
      <c r="U21" s="624"/>
      <c r="V21" s="624"/>
      <c r="W21" s="624"/>
      <c r="X21" s="624"/>
      <c r="Y21" s="625"/>
      <c r="Z21" s="626">
        <v>14.7</v>
      </c>
      <c r="AA21" s="626"/>
      <c r="AB21" s="626"/>
      <c r="AC21" s="626"/>
      <c r="AD21" s="627">
        <v>22892419</v>
      </c>
      <c r="AE21" s="627"/>
      <c r="AF21" s="627"/>
      <c r="AG21" s="627"/>
      <c r="AH21" s="627"/>
      <c r="AI21" s="627"/>
      <c r="AJ21" s="627"/>
      <c r="AK21" s="627"/>
      <c r="AL21" s="628">
        <v>26.3</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v>52254</v>
      </c>
      <c r="BH21" s="624"/>
      <c r="BI21" s="624"/>
      <c r="BJ21" s="624"/>
      <c r="BK21" s="624"/>
      <c r="BL21" s="624"/>
      <c r="BM21" s="624"/>
      <c r="BN21" s="625"/>
      <c r="BO21" s="626">
        <v>0.1</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c r="B22" s="620" t="s">
        <v>267</v>
      </c>
      <c r="C22" s="621"/>
      <c r="D22" s="621"/>
      <c r="E22" s="621"/>
      <c r="F22" s="621"/>
      <c r="G22" s="621"/>
      <c r="H22" s="621"/>
      <c r="I22" s="621"/>
      <c r="J22" s="621"/>
      <c r="K22" s="621"/>
      <c r="L22" s="621"/>
      <c r="M22" s="621"/>
      <c r="N22" s="621"/>
      <c r="O22" s="621"/>
      <c r="P22" s="621"/>
      <c r="Q22" s="622"/>
      <c r="R22" s="623">
        <v>22892419</v>
      </c>
      <c r="S22" s="624"/>
      <c r="T22" s="624"/>
      <c r="U22" s="624"/>
      <c r="V22" s="624"/>
      <c r="W22" s="624"/>
      <c r="X22" s="624"/>
      <c r="Y22" s="625"/>
      <c r="Z22" s="626">
        <v>14.1</v>
      </c>
      <c r="AA22" s="626"/>
      <c r="AB22" s="626"/>
      <c r="AC22" s="626"/>
      <c r="AD22" s="627">
        <v>22892419</v>
      </c>
      <c r="AE22" s="627"/>
      <c r="AF22" s="627"/>
      <c r="AG22" s="627"/>
      <c r="AH22" s="627"/>
      <c r="AI22" s="627"/>
      <c r="AJ22" s="627"/>
      <c r="AK22" s="627"/>
      <c r="AL22" s="628">
        <v>26.3</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v>1028633</v>
      </c>
      <c r="BH22" s="624"/>
      <c r="BI22" s="624"/>
      <c r="BJ22" s="624"/>
      <c r="BK22" s="624"/>
      <c r="BL22" s="624"/>
      <c r="BM22" s="624"/>
      <c r="BN22" s="625"/>
      <c r="BO22" s="626">
        <v>1.9</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c r="B23" s="620" t="s">
        <v>270</v>
      </c>
      <c r="C23" s="621"/>
      <c r="D23" s="621"/>
      <c r="E23" s="621"/>
      <c r="F23" s="621"/>
      <c r="G23" s="621"/>
      <c r="H23" s="621"/>
      <c r="I23" s="621"/>
      <c r="J23" s="621"/>
      <c r="K23" s="621"/>
      <c r="L23" s="621"/>
      <c r="M23" s="621"/>
      <c r="N23" s="621"/>
      <c r="O23" s="621"/>
      <c r="P23" s="621"/>
      <c r="Q23" s="622"/>
      <c r="R23" s="623">
        <v>908009</v>
      </c>
      <c r="S23" s="624"/>
      <c r="T23" s="624"/>
      <c r="U23" s="624"/>
      <c r="V23" s="624"/>
      <c r="W23" s="624"/>
      <c r="X23" s="624"/>
      <c r="Y23" s="625"/>
      <c r="Z23" s="626">
        <v>0.6</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v>3461401</v>
      </c>
      <c r="BH23" s="624"/>
      <c r="BI23" s="624"/>
      <c r="BJ23" s="624"/>
      <c r="BK23" s="624"/>
      <c r="BL23" s="624"/>
      <c r="BM23" s="624"/>
      <c r="BN23" s="625"/>
      <c r="BO23" s="626">
        <v>6.5</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94826193</v>
      </c>
      <c r="CS24" s="613"/>
      <c r="CT24" s="613"/>
      <c r="CU24" s="613"/>
      <c r="CV24" s="613"/>
      <c r="CW24" s="613"/>
      <c r="CX24" s="613"/>
      <c r="CY24" s="614"/>
      <c r="CZ24" s="617">
        <v>60.1</v>
      </c>
      <c r="DA24" s="618"/>
      <c r="DB24" s="618"/>
      <c r="DC24" s="634"/>
      <c r="DD24" s="658">
        <v>59786653</v>
      </c>
      <c r="DE24" s="613"/>
      <c r="DF24" s="613"/>
      <c r="DG24" s="613"/>
      <c r="DH24" s="613"/>
      <c r="DI24" s="613"/>
      <c r="DJ24" s="613"/>
      <c r="DK24" s="614"/>
      <c r="DL24" s="658">
        <v>54761086</v>
      </c>
      <c r="DM24" s="613"/>
      <c r="DN24" s="613"/>
      <c r="DO24" s="613"/>
      <c r="DP24" s="613"/>
      <c r="DQ24" s="613"/>
      <c r="DR24" s="613"/>
      <c r="DS24" s="613"/>
      <c r="DT24" s="613"/>
      <c r="DU24" s="613"/>
      <c r="DV24" s="614"/>
      <c r="DW24" s="617">
        <v>62.2</v>
      </c>
      <c r="DX24" s="618"/>
      <c r="DY24" s="618"/>
      <c r="DZ24" s="618"/>
      <c r="EA24" s="618"/>
      <c r="EB24" s="618"/>
      <c r="EC24" s="619"/>
    </row>
    <row r="25" spans="2:133" ht="11.25" customHeight="1">
      <c r="B25" s="620" t="s">
        <v>280</v>
      </c>
      <c r="C25" s="621"/>
      <c r="D25" s="621"/>
      <c r="E25" s="621"/>
      <c r="F25" s="621"/>
      <c r="G25" s="621"/>
      <c r="H25" s="621"/>
      <c r="I25" s="621"/>
      <c r="J25" s="621"/>
      <c r="K25" s="621"/>
      <c r="L25" s="621"/>
      <c r="M25" s="621"/>
      <c r="N25" s="621"/>
      <c r="O25" s="621"/>
      <c r="P25" s="621"/>
      <c r="Q25" s="622"/>
      <c r="R25" s="623">
        <v>90938700</v>
      </c>
      <c r="S25" s="624"/>
      <c r="T25" s="624"/>
      <c r="U25" s="624"/>
      <c r="V25" s="624"/>
      <c r="W25" s="624"/>
      <c r="X25" s="624"/>
      <c r="Y25" s="625"/>
      <c r="Z25" s="626">
        <v>56.1</v>
      </c>
      <c r="AA25" s="626"/>
      <c r="AB25" s="626"/>
      <c r="AC25" s="626"/>
      <c r="AD25" s="627">
        <v>86569290</v>
      </c>
      <c r="AE25" s="627"/>
      <c r="AF25" s="627"/>
      <c r="AG25" s="627"/>
      <c r="AH25" s="627"/>
      <c r="AI25" s="627"/>
      <c r="AJ25" s="627"/>
      <c r="AK25" s="627"/>
      <c r="AL25" s="628">
        <v>99.4</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26147686</v>
      </c>
      <c r="CS25" s="655"/>
      <c r="CT25" s="655"/>
      <c r="CU25" s="655"/>
      <c r="CV25" s="655"/>
      <c r="CW25" s="655"/>
      <c r="CX25" s="655"/>
      <c r="CY25" s="656"/>
      <c r="CZ25" s="628">
        <v>16.600000000000001</v>
      </c>
      <c r="DA25" s="653"/>
      <c r="DB25" s="653"/>
      <c r="DC25" s="657"/>
      <c r="DD25" s="632">
        <v>23849740</v>
      </c>
      <c r="DE25" s="655"/>
      <c r="DF25" s="655"/>
      <c r="DG25" s="655"/>
      <c r="DH25" s="655"/>
      <c r="DI25" s="655"/>
      <c r="DJ25" s="655"/>
      <c r="DK25" s="656"/>
      <c r="DL25" s="632">
        <v>23678648</v>
      </c>
      <c r="DM25" s="655"/>
      <c r="DN25" s="655"/>
      <c r="DO25" s="655"/>
      <c r="DP25" s="655"/>
      <c r="DQ25" s="655"/>
      <c r="DR25" s="655"/>
      <c r="DS25" s="655"/>
      <c r="DT25" s="655"/>
      <c r="DU25" s="655"/>
      <c r="DV25" s="656"/>
      <c r="DW25" s="628">
        <v>26.9</v>
      </c>
      <c r="DX25" s="653"/>
      <c r="DY25" s="653"/>
      <c r="DZ25" s="653"/>
      <c r="EA25" s="653"/>
      <c r="EB25" s="653"/>
      <c r="EC25" s="654"/>
    </row>
    <row r="26" spans="2:133" ht="11.25" customHeight="1">
      <c r="B26" s="620" t="s">
        <v>283</v>
      </c>
      <c r="C26" s="621"/>
      <c r="D26" s="621"/>
      <c r="E26" s="621"/>
      <c r="F26" s="621"/>
      <c r="G26" s="621"/>
      <c r="H26" s="621"/>
      <c r="I26" s="621"/>
      <c r="J26" s="621"/>
      <c r="K26" s="621"/>
      <c r="L26" s="621"/>
      <c r="M26" s="621"/>
      <c r="N26" s="621"/>
      <c r="O26" s="621"/>
      <c r="P26" s="621"/>
      <c r="Q26" s="622"/>
      <c r="R26" s="623">
        <v>30068</v>
      </c>
      <c r="S26" s="624"/>
      <c r="T26" s="624"/>
      <c r="U26" s="624"/>
      <c r="V26" s="624"/>
      <c r="W26" s="624"/>
      <c r="X26" s="624"/>
      <c r="Y26" s="625"/>
      <c r="Z26" s="626">
        <v>0</v>
      </c>
      <c r="AA26" s="626"/>
      <c r="AB26" s="626"/>
      <c r="AC26" s="626"/>
      <c r="AD26" s="627">
        <v>30068</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17265903</v>
      </c>
      <c r="CS26" s="624"/>
      <c r="CT26" s="624"/>
      <c r="CU26" s="624"/>
      <c r="CV26" s="624"/>
      <c r="CW26" s="624"/>
      <c r="CX26" s="624"/>
      <c r="CY26" s="625"/>
      <c r="CZ26" s="628">
        <v>10.9</v>
      </c>
      <c r="DA26" s="653"/>
      <c r="DB26" s="653"/>
      <c r="DC26" s="657"/>
      <c r="DD26" s="632">
        <v>16268708</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3"/>
      <c r="DY26" s="653"/>
      <c r="DZ26" s="653"/>
      <c r="EA26" s="653"/>
      <c r="EB26" s="653"/>
      <c r="EC26" s="654"/>
    </row>
    <row r="27" spans="2:133" ht="11.25" customHeight="1">
      <c r="B27" s="620" t="s">
        <v>286</v>
      </c>
      <c r="C27" s="621"/>
      <c r="D27" s="621"/>
      <c r="E27" s="621"/>
      <c r="F27" s="621"/>
      <c r="G27" s="621"/>
      <c r="H27" s="621"/>
      <c r="I27" s="621"/>
      <c r="J27" s="621"/>
      <c r="K27" s="621"/>
      <c r="L27" s="621"/>
      <c r="M27" s="621"/>
      <c r="N27" s="621"/>
      <c r="O27" s="621"/>
      <c r="P27" s="621"/>
      <c r="Q27" s="622"/>
      <c r="R27" s="623">
        <v>318574</v>
      </c>
      <c r="S27" s="624"/>
      <c r="T27" s="624"/>
      <c r="U27" s="624"/>
      <c r="V27" s="624"/>
      <c r="W27" s="624"/>
      <c r="X27" s="624"/>
      <c r="Y27" s="625"/>
      <c r="Z27" s="626">
        <v>0.2</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52927129</v>
      </c>
      <c r="BH27" s="624"/>
      <c r="BI27" s="624"/>
      <c r="BJ27" s="624"/>
      <c r="BK27" s="624"/>
      <c r="BL27" s="624"/>
      <c r="BM27" s="624"/>
      <c r="BN27" s="625"/>
      <c r="BO27" s="626">
        <v>100</v>
      </c>
      <c r="BP27" s="626"/>
      <c r="BQ27" s="626"/>
      <c r="BR27" s="626"/>
      <c r="BS27" s="627">
        <v>681792</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50010017</v>
      </c>
      <c r="CS27" s="655"/>
      <c r="CT27" s="655"/>
      <c r="CU27" s="655"/>
      <c r="CV27" s="655"/>
      <c r="CW27" s="655"/>
      <c r="CX27" s="655"/>
      <c r="CY27" s="656"/>
      <c r="CZ27" s="628">
        <v>31.7</v>
      </c>
      <c r="DA27" s="653"/>
      <c r="DB27" s="653"/>
      <c r="DC27" s="657"/>
      <c r="DD27" s="632">
        <v>17317514</v>
      </c>
      <c r="DE27" s="655"/>
      <c r="DF27" s="655"/>
      <c r="DG27" s="655"/>
      <c r="DH27" s="655"/>
      <c r="DI27" s="655"/>
      <c r="DJ27" s="655"/>
      <c r="DK27" s="656"/>
      <c r="DL27" s="632">
        <v>12463039</v>
      </c>
      <c r="DM27" s="655"/>
      <c r="DN27" s="655"/>
      <c r="DO27" s="655"/>
      <c r="DP27" s="655"/>
      <c r="DQ27" s="655"/>
      <c r="DR27" s="655"/>
      <c r="DS27" s="655"/>
      <c r="DT27" s="655"/>
      <c r="DU27" s="655"/>
      <c r="DV27" s="656"/>
      <c r="DW27" s="628">
        <v>14.1</v>
      </c>
      <c r="DX27" s="653"/>
      <c r="DY27" s="653"/>
      <c r="DZ27" s="653"/>
      <c r="EA27" s="653"/>
      <c r="EB27" s="653"/>
      <c r="EC27" s="654"/>
    </row>
    <row r="28" spans="2:133" ht="11.25" customHeight="1">
      <c r="B28" s="620" t="s">
        <v>289</v>
      </c>
      <c r="C28" s="621"/>
      <c r="D28" s="621"/>
      <c r="E28" s="621"/>
      <c r="F28" s="621"/>
      <c r="G28" s="621"/>
      <c r="H28" s="621"/>
      <c r="I28" s="621"/>
      <c r="J28" s="621"/>
      <c r="K28" s="621"/>
      <c r="L28" s="621"/>
      <c r="M28" s="621"/>
      <c r="N28" s="621"/>
      <c r="O28" s="621"/>
      <c r="P28" s="621"/>
      <c r="Q28" s="622"/>
      <c r="R28" s="623">
        <v>1693104</v>
      </c>
      <c r="S28" s="624"/>
      <c r="T28" s="624"/>
      <c r="U28" s="624"/>
      <c r="V28" s="624"/>
      <c r="W28" s="624"/>
      <c r="X28" s="624"/>
      <c r="Y28" s="625"/>
      <c r="Z28" s="626">
        <v>1</v>
      </c>
      <c r="AA28" s="626"/>
      <c r="AB28" s="626"/>
      <c r="AC28" s="626"/>
      <c r="AD28" s="627">
        <v>234655</v>
      </c>
      <c r="AE28" s="627"/>
      <c r="AF28" s="627"/>
      <c r="AG28" s="627"/>
      <c r="AH28" s="627"/>
      <c r="AI28" s="627"/>
      <c r="AJ28" s="627"/>
      <c r="AK28" s="627"/>
      <c r="AL28" s="628">
        <v>0.3</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18668490</v>
      </c>
      <c r="CS28" s="624"/>
      <c r="CT28" s="624"/>
      <c r="CU28" s="624"/>
      <c r="CV28" s="624"/>
      <c r="CW28" s="624"/>
      <c r="CX28" s="624"/>
      <c r="CY28" s="625"/>
      <c r="CZ28" s="628">
        <v>11.8</v>
      </c>
      <c r="DA28" s="653"/>
      <c r="DB28" s="653"/>
      <c r="DC28" s="657"/>
      <c r="DD28" s="632">
        <v>18619399</v>
      </c>
      <c r="DE28" s="624"/>
      <c r="DF28" s="624"/>
      <c r="DG28" s="624"/>
      <c r="DH28" s="624"/>
      <c r="DI28" s="624"/>
      <c r="DJ28" s="624"/>
      <c r="DK28" s="625"/>
      <c r="DL28" s="632">
        <v>18619399</v>
      </c>
      <c r="DM28" s="624"/>
      <c r="DN28" s="624"/>
      <c r="DO28" s="624"/>
      <c r="DP28" s="624"/>
      <c r="DQ28" s="624"/>
      <c r="DR28" s="624"/>
      <c r="DS28" s="624"/>
      <c r="DT28" s="624"/>
      <c r="DU28" s="624"/>
      <c r="DV28" s="625"/>
      <c r="DW28" s="628">
        <v>21.1</v>
      </c>
      <c r="DX28" s="653"/>
      <c r="DY28" s="653"/>
      <c r="DZ28" s="653"/>
      <c r="EA28" s="653"/>
      <c r="EB28" s="653"/>
      <c r="EC28" s="654"/>
    </row>
    <row r="29" spans="2:133" ht="11.25" customHeight="1">
      <c r="B29" s="620" t="s">
        <v>291</v>
      </c>
      <c r="C29" s="621"/>
      <c r="D29" s="621"/>
      <c r="E29" s="621"/>
      <c r="F29" s="621"/>
      <c r="G29" s="621"/>
      <c r="H29" s="621"/>
      <c r="I29" s="621"/>
      <c r="J29" s="621"/>
      <c r="K29" s="621"/>
      <c r="L29" s="621"/>
      <c r="M29" s="621"/>
      <c r="N29" s="621"/>
      <c r="O29" s="621"/>
      <c r="P29" s="621"/>
      <c r="Q29" s="622"/>
      <c r="R29" s="623">
        <v>669928</v>
      </c>
      <c r="S29" s="624"/>
      <c r="T29" s="624"/>
      <c r="U29" s="624"/>
      <c r="V29" s="624"/>
      <c r="W29" s="624"/>
      <c r="X29" s="624"/>
      <c r="Y29" s="625"/>
      <c r="Z29" s="626">
        <v>0.4</v>
      </c>
      <c r="AA29" s="626"/>
      <c r="AB29" s="626"/>
      <c r="AC29" s="626"/>
      <c r="AD29" s="627" t="s">
        <v>122</v>
      </c>
      <c r="AE29" s="627"/>
      <c r="AF29" s="627"/>
      <c r="AG29" s="627"/>
      <c r="AH29" s="627"/>
      <c r="AI29" s="627"/>
      <c r="AJ29" s="627"/>
      <c r="AK29" s="627"/>
      <c r="AL29" s="628" t="s">
        <v>122</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292</v>
      </c>
      <c r="CE29" s="660"/>
      <c r="CF29" s="620" t="s">
        <v>66</v>
      </c>
      <c r="CG29" s="621"/>
      <c r="CH29" s="621"/>
      <c r="CI29" s="621"/>
      <c r="CJ29" s="621"/>
      <c r="CK29" s="621"/>
      <c r="CL29" s="621"/>
      <c r="CM29" s="621"/>
      <c r="CN29" s="621"/>
      <c r="CO29" s="621"/>
      <c r="CP29" s="621"/>
      <c r="CQ29" s="622"/>
      <c r="CR29" s="623">
        <v>18667014</v>
      </c>
      <c r="CS29" s="655"/>
      <c r="CT29" s="655"/>
      <c r="CU29" s="655"/>
      <c r="CV29" s="655"/>
      <c r="CW29" s="655"/>
      <c r="CX29" s="655"/>
      <c r="CY29" s="656"/>
      <c r="CZ29" s="628">
        <v>11.8</v>
      </c>
      <c r="DA29" s="653"/>
      <c r="DB29" s="653"/>
      <c r="DC29" s="657"/>
      <c r="DD29" s="632">
        <v>18617923</v>
      </c>
      <c r="DE29" s="655"/>
      <c r="DF29" s="655"/>
      <c r="DG29" s="655"/>
      <c r="DH29" s="655"/>
      <c r="DI29" s="655"/>
      <c r="DJ29" s="655"/>
      <c r="DK29" s="656"/>
      <c r="DL29" s="632">
        <v>18617923</v>
      </c>
      <c r="DM29" s="655"/>
      <c r="DN29" s="655"/>
      <c r="DO29" s="655"/>
      <c r="DP29" s="655"/>
      <c r="DQ29" s="655"/>
      <c r="DR29" s="655"/>
      <c r="DS29" s="655"/>
      <c r="DT29" s="655"/>
      <c r="DU29" s="655"/>
      <c r="DV29" s="656"/>
      <c r="DW29" s="628">
        <v>21.1</v>
      </c>
      <c r="DX29" s="653"/>
      <c r="DY29" s="653"/>
      <c r="DZ29" s="653"/>
      <c r="EA29" s="653"/>
      <c r="EB29" s="653"/>
      <c r="EC29" s="654"/>
    </row>
    <row r="30" spans="2:133" ht="11.25" customHeight="1">
      <c r="B30" s="620" t="s">
        <v>293</v>
      </c>
      <c r="C30" s="621"/>
      <c r="D30" s="621"/>
      <c r="E30" s="621"/>
      <c r="F30" s="621"/>
      <c r="G30" s="621"/>
      <c r="H30" s="621"/>
      <c r="I30" s="621"/>
      <c r="J30" s="621"/>
      <c r="K30" s="621"/>
      <c r="L30" s="621"/>
      <c r="M30" s="621"/>
      <c r="N30" s="621"/>
      <c r="O30" s="621"/>
      <c r="P30" s="621"/>
      <c r="Q30" s="622"/>
      <c r="R30" s="623">
        <v>35875667</v>
      </c>
      <c r="S30" s="624"/>
      <c r="T30" s="624"/>
      <c r="U30" s="624"/>
      <c r="V30" s="624"/>
      <c r="W30" s="624"/>
      <c r="X30" s="624"/>
      <c r="Y30" s="625"/>
      <c r="Z30" s="626">
        <v>22.1</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65"/>
      <c r="BI30" s="665"/>
      <c r="BJ30" s="665"/>
      <c r="BK30" s="665"/>
      <c r="BL30" s="665"/>
      <c r="BM30" s="665"/>
      <c r="BN30" s="665"/>
      <c r="BO30" s="665"/>
      <c r="BP30" s="665"/>
      <c r="BQ30" s="666"/>
      <c r="BR30" s="605" t="s">
        <v>295</v>
      </c>
      <c r="BS30" s="665"/>
      <c r="BT30" s="665"/>
      <c r="BU30" s="665"/>
      <c r="BV30" s="665"/>
      <c r="BW30" s="665"/>
      <c r="BX30" s="665"/>
      <c r="BY30" s="665"/>
      <c r="BZ30" s="665"/>
      <c r="CA30" s="665"/>
      <c r="CB30" s="666"/>
      <c r="CD30" s="661"/>
      <c r="CE30" s="662"/>
      <c r="CF30" s="620" t="s">
        <v>296</v>
      </c>
      <c r="CG30" s="621"/>
      <c r="CH30" s="621"/>
      <c r="CI30" s="621"/>
      <c r="CJ30" s="621"/>
      <c r="CK30" s="621"/>
      <c r="CL30" s="621"/>
      <c r="CM30" s="621"/>
      <c r="CN30" s="621"/>
      <c r="CO30" s="621"/>
      <c r="CP30" s="621"/>
      <c r="CQ30" s="622"/>
      <c r="CR30" s="623">
        <v>18033285</v>
      </c>
      <c r="CS30" s="624"/>
      <c r="CT30" s="624"/>
      <c r="CU30" s="624"/>
      <c r="CV30" s="624"/>
      <c r="CW30" s="624"/>
      <c r="CX30" s="624"/>
      <c r="CY30" s="625"/>
      <c r="CZ30" s="628">
        <v>11.4</v>
      </c>
      <c r="DA30" s="653"/>
      <c r="DB30" s="653"/>
      <c r="DC30" s="657"/>
      <c r="DD30" s="632">
        <v>17984596</v>
      </c>
      <c r="DE30" s="624"/>
      <c r="DF30" s="624"/>
      <c r="DG30" s="624"/>
      <c r="DH30" s="624"/>
      <c r="DI30" s="624"/>
      <c r="DJ30" s="624"/>
      <c r="DK30" s="625"/>
      <c r="DL30" s="632">
        <v>17984596</v>
      </c>
      <c r="DM30" s="624"/>
      <c r="DN30" s="624"/>
      <c r="DO30" s="624"/>
      <c r="DP30" s="624"/>
      <c r="DQ30" s="624"/>
      <c r="DR30" s="624"/>
      <c r="DS30" s="624"/>
      <c r="DT30" s="624"/>
      <c r="DU30" s="624"/>
      <c r="DV30" s="625"/>
      <c r="DW30" s="628">
        <v>20.399999999999999</v>
      </c>
      <c r="DX30" s="653"/>
      <c r="DY30" s="653"/>
      <c r="DZ30" s="653"/>
      <c r="EA30" s="653"/>
      <c r="EB30" s="653"/>
      <c r="EC30" s="654"/>
    </row>
    <row r="31" spans="2:133" ht="11.25" customHeight="1">
      <c r="B31" s="636" t="s">
        <v>297</v>
      </c>
      <c r="C31" s="637"/>
      <c r="D31" s="637"/>
      <c r="E31" s="637"/>
      <c r="F31" s="637"/>
      <c r="G31" s="637"/>
      <c r="H31" s="637"/>
      <c r="I31" s="637"/>
      <c r="J31" s="637"/>
      <c r="K31" s="637"/>
      <c r="L31" s="637"/>
      <c r="M31" s="637"/>
      <c r="N31" s="637"/>
      <c r="O31" s="637"/>
      <c r="P31" s="637"/>
      <c r="Q31" s="638"/>
      <c r="R31" s="623">
        <v>3170</v>
      </c>
      <c r="S31" s="624"/>
      <c r="T31" s="624"/>
      <c r="U31" s="624"/>
      <c r="V31" s="624"/>
      <c r="W31" s="624"/>
      <c r="X31" s="624"/>
      <c r="Y31" s="625"/>
      <c r="Z31" s="626">
        <v>0</v>
      </c>
      <c r="AA31" s="626"/>
      <c r="AB31" s="626"/>
      <c r="AC31" s="626"/>
      <c r="AD31" s="627">
        <v>3170</v>
      </c>
      <c r="AE31" s="627"/>
      <c r="AF31" s="627"/>
      <c r="AG31" s="627"/>
      <c r="AH31" s="627"/>
      <c r="AI31" s="627"/>
      <c r="AJ31" s="627"/>
      <c r="AK31" s="627"/>
      <c r="AL31" s="628">
        <v>0</v>
      </c>
      <c r="AM31" s="629"/>
      <c r="AN31" s="629"/>
      <c r="AO31" s="630"/>
      <c r="AP31" s="669" t="s">
        <v>298</v>
      </c>
      <c r="AQ31" s="670"/>
      <c r="AR31" s="670"/>
      <c r="AS31" s="670"/>
      <c r="AT31" s="675" t="s">
        <v>299</v>
      </c>
      <c r="AU31" s="206"/>
      <c r="AV31" s="206"/>
      <c r="AW31" s="206"/>
      <c r="AX31" s="609" t="s">
        <v>177</v>
      </c>
      <c r="AY31" s="610"/>
      <c r="AZ31" s="610"/>
      <c r="BA31" s="610"/>
      <c r="BB31" s="610"/>
      <c r="BC31" s="610"/>
      <c r="BD31" s="610"/>
      <c r="BE31" s="610"/>
      <c r="BF31" s="611"/>
      <c r="BG31" s="679">
        <v>99.5</v>
      </c>
      <c r="BH31" s="667"/>
      <c r="BI31" s="667"/>
      <c r="BJ31" s="667"/>
      <c r="BK31" s="667"/>
      <c r="BL31" s="667"/>
      <c r="BM31" s="618">
        <v>97.9</v>
      </c>
      <c r="BN31" s="667"/>
      <c r="BO31" s="667"/>
      <c r="BP31" s="667"/>
      <c r="BQ31" s="668"/>
      <c r="BR31" s="679">
        <v>99.4</v>
      </c>
      <c r="BS31" s="667"/>
      <c r="BT31" s="667"/>
      <c r="BU31" s="667"/>
      <c r="BV31" s="667"/>
      <c r="BW31" s="667"/>
      <c r="BX31" s="618">
        <v>97.8</v>
      </c>
      <c r="BY31" s="667"/>
      <c r="BZ31" s="667"/>
      <c r="CA31" s="667"/>
      <c r="CB31" s="668"/>
      <c r="CD31" s="661"/>
      <c r="CE31" s="662"/>
      <c r="CF31" s="620" t="s">
        <v>300</v>
      </c>
      <c r="CG31" s="621"/>
      <c r="CH31" s="621"/>
      <c r="CI31" s="621"/>
      <c r="CJ31" s="621"/>
      <c r="CK31" s="621"/>
      <c r="CL31" s="621"/>
      <c r="CM31" s="621"/>
      <c r="CN31" s="621"/>
      <c r="CO31" s="621"/>
      <c r="CP31" s="621"/>
      <c r="CQ31" s="622"/>
      <c r="CR31" s="623">
        <v>633729</v>
      </c>
      <c r="CS31" s="655"/>
      <c r="CT31" s="655"/>
      <c r="CU31" s="655"/>
      <c r="CV31" s="655"/>
      <c r="CW31" s="655"/>
      <c r="CX31" s="655"/>
      <c r="CY31" s="656"/>
      <c r="CZ31" s="628">
        <v>0.4</v>
      </c>
      <c r="DA31" s="653"/>
      <c r="DB31" s="653"/>
      <c r="DC31" s="657"/>
      <c r="DD31" s="632">
        <v>633327</v>
      </c>
      <c r="DE31" s="655"/>
      <c r="DF31" s="655"/>
      <c r="DG31" s="655"/>
      <c r="DH31" s="655"/>
      <c r="DI31" s="655"/>
      <c r="DJ31" s="655"/>
      <c r="DK31" s="656"/>
      <c r="DL31" s="632">
        <v>633327</v>
      </c>
      <c r="DM31" s="655"/>
      <c r="DN31" s="655"/>
      <c r="DO31" s="655"/>
      <c r="DP31" s="655"/>
      <c r="DQ31" s="655"/>
      <c r="DR31" s="655"/>
      <c r="DS31" s="655"/>
      <c r="DT31" s="655"/>
      <c r="DU31" s="655"/>
      <c r="DV31" s="656"/>
      <c r="DW31" s="628">
        <v>0.7</v>
      </c>
      <c r="DX31" s="653"/>
      <c r="DY31" s="653"/>
      <c r="DZ31" s="653"/>
      <c r="EA31" s="653"/>
      <c r="EB31" s="653"/>
      <c r="EC31" s="654"/>
    </row>
    <row r="32" spans="2:133" ht="11.25" customHeight="1">
      <c r="B32" s="620" t="s">
        <v>301</v>
      </c>
      <c r="C32" s="621"/>
      <c r="D32" s="621"/>
      <c r="E32" s="621"/>
      <c r="F32" s="621"/>
      <c r="G32" s="621"/>
      <c r="H32" s="621"/>
      <c r="I32" s="621"/>
      <c r="J32" s="621"/>
      <c r="K32" s="621"/>
      <c r="L32" s="621"/>
      <c r="M32" s="621"/>
      <c r="N32" s="621"/>
      <c r="O32" s="621"/>
      <c r="P32" s="621"/>
      <c r="Q32" s="622"/>
      <c r="R32" s="623">
        <v>11244439</v>
      </c>
      <c r="S32" s="624"/>
      <c r="T32" s="624"/>
      <c r="U32" s="624"/>
      <c r="V32" s="624"/>
      <c r="W32" s="624"/>
      <c r="X32" s="624"/>
      <c r="Y32" s="625"/>
      <c r="Z32" s="626">
        <v>6.9</v>
      </c>
      <c r="AA32" s="626"/>
      <c r="AB32" s="626"/>
      <c r="AC32" s="626"/>
      <c r="AD32" s="627" t="s">
        <v>122</v>
      </c>
      <c r="AE32" s="627"/>
      <c r="AF32" s="627"/>
      <c r="AG32" s="627"/>
      <c r="AH32" s="627"/>
      <c r="AI32" s="627"/>
      <c r="AJ32" s="627"/>
      <c r="AK32" s="627"/>
      <c r="AL32" s="628" t="s">
        <v>122</v>
      </c>
      <c r="AM32" s="629"/>
      <c r="AN32" s="629"/>
      <c r="AO32" s="630"/>
      <c r="AP32" s="671"/>
      <c r="AQ32" s="672"/>
      <c r="AR32" s="672"/>
      <c r="AS32" s="672"/>
      <c r="AT32" s="676"/>
      <c r="AU32" s="202" t="s">
        <v>302</v>
      </c>
      <c r="AX32" s="620" t="s">
        <v>303</v>
      </c>
      <c r="AY32" s="621"/>
      <c r="AZ32" s="621"/>
      <c r="BA32" s="621"/>
      <c r="BB32" s="621"/>
      <c r="BC32" s="621"/>
      <c r="BD32" s="621"/>
      <c r="BE32" s="621"/>
      <c r="BF32" s="622"/>
      <c r="BG32" s="680">
        <v>99.5</v>
      </c>
      <c r="BH32" s="655"/>
      <c r="BI32" s="655"/>
      <c r="BJ32" s="655"/>
      <c r="BK32" s="655"/>
      <c r="BL32" s="655"/>
      <c r="BM32" s="629">
        <v>98.1</v>
      </c>
      <c r="BN32" s="655"/>
      <c r="BO32" s="655"/>
      <c r="BP32" s="655"/>
      <c r="BQ32" s="678"/>
      <c r="BR32" s="680">
        <v>99.4</v>
      </c>
      <c r="BS32" s="655"/>
      <c r="BT32" s="655"/>
      <c r="BU32" s="655"/>
      <c r="BV32" s="655"/>
      <c r="BW32" s="655"/>
      <c r="BX32" s="629">
        <v>97.9</v>
      </c>
      <c r="BY32" s="655"/>
      <c r="BZ32" s="655"/>
      <c r="CA32" s="655"/>
      <c r="CB32" s="678"/>
      <c r="CD32" s="663"/>
      <c r="CE32" s="664"/>
      <c r="CF32" s="620" t="s">
        <v>304</v>
      </c>
      <c r="CG32" s="621"/>
      <c r="CH32" s="621"/>
      <c r="CI32" s="621"/>
      <c r="CJ32" s="621"/>
      <c r="CK32" s="621"/>
      <c r="CL32" s="621"/>
      <c r="CM32" s="621"/>
      <c r="CN32" s="621"/>
      <c r="CO32" s="621"/>
      <c r="CP32" s="621"/>
      <c r="CQ32" s="622"/>
      <c r="CR32" s="623">
        <v>1476</v>
      </c>
      <c r="CS32" s="624"/>
      <c r="CT32" s="624"/>
      <c r="CU32" s="624"/>
      <c r="CV32" s="624"/>
      <c r="CW32" s="624"/>
      <c r="CX32" s="624"/>
      <c r="CY32" s="625"/>
      <c r="CZ32" s="628">
        <v>0</v>
      </c>
      <c r="DA32" s="653"/>
      <c r="DB32" s="653"/>
      <c r="DC32" s="657"/>
      <c r="DD32" s="632">
        <v>1476</v>
      </c>
      <c r="DE32" s="624"/>
      <c r="DF32" s="624"/>
      <c r="DG32" s="624"/>
      <c r="DH32" s="624"/>
      <c r="DI32" s="624"/>
      <c r="DJ32" s="624"/>
      <c r="DK32" s="625"/>
      <c r="DL32" s="632">
        <v>1476</v>
      </c>
      <c r="DM32" s="624"/>
      <c r="DN32" s="624"/>
      <c r="DO32" s="624"/>
      <c r="DP32" s="624"/>
      <c r="DQ32" s="624"/>
      <c r="DR32" s="624"/>
      <c r="DS32" s="624"/>
      <c r="DT32" s="624"/>
      <c r="DU32" s="624"/>
      <c r="DV32" s="625"/>
      <c r="DW32" s="628">
        <v>0</v>
      </c>
      <c r="DX32" s="653"/>
      <c r="DY32" s="653"/>
      <c r="DZ32" s="653"/>
      <c r="EA32" s="653"/>
      <c r="EB32" s="653"/>
      <c r="EC32" s="654"/>
    </row>
    <row r="33" spans="2:133" ht="11.25" customHeight="1">
      <c r="B33" s="620" t="s">
        <v>305</v>
      </c>
      <c r="C33" s="621"/>
      <c r="D33" s="621"/>
      <c r="E33" s="621"/>
      <c r="F33" s="621"/>
      <c r="G33" s="621"/>
      <c r="H33" s="621"/>
      <c r="I33" s="621"/>
      <c r="J33" s="621"/>
      <c r="K33" s="621"/>
      <c r="L33" s="621"/>
      <c r="M33" s="621"/>
      <c r="N33" s="621"/>
      <c r="O33" s="621"/>
      <c r="P33" s="621"/>
      <c r="Q33" s="622"/>
      <c r="R33" s="623">
        <v>1185862</v>
      </c>
      <c r="S33" s="624"/>
      <c r="T33" s="624"/>
      <c r="U33" s="624"/>
      <c r="V33" s="624"/>
      <c r="W33" s="624"/>
      <c r="X33" s="624"/>
      <c r="Y33" s="625"/>
      <c r="Z33" s="626">
        <v>0.7</v>
      </c>
      <c r="AA33" s="626"/>
      <c r="AB33" s="626"/>
      <c r="AC33" s="626"/>
      <c r="AD33" s="627">
        <v>248921</v>
      </c>
      <c r="AE33" s="627"/>
      <c r="AF33" s="627"/>
      <c r="AG33" s="627"/>
      <c r="AH33" s="627"/>
      <c r="AI33" s="627"/>
      <c r="AJ33" s="627"/>
      <c r="AK33" s="627"/>
      <c r="AL33" s="628">
        <v>0.3</v>
      </c>
      <c r="AM33" s="629"/>
      <c r="AN33" s="629"/>
      <c r="AO33" s="630"/>
      <c r="AP33" s="673"/>
      <c r="AQ33" s="674"/>
      <c r="AR33" s="674"/>
      <c r="AS33" s="674"/>
      <c r="AT33" s="677"/>
      <c r="AU33" s="207"/>
      <c r="AV33" s="207"/>
      <c r="AW33" s="207"/>
      <c r="AX33" s="644" t="s">
        <v>306</v>
      </c>
      <c r="AY33" s="645"/>
      <c r="AZ33" s="645"/>
      <c r="BA33" s="645"/>
      <c r="BB33" s="645"/>
      <c r="BC33" s="645"/>
      <c r="BD33" s="645"/>
      <c r="BE33" s="645"/>
      <c r="BF33" s="646"/>
      <c r="BG33" s="681">
        <v>99.4</v>
      </c>
      <c r="BH33" s="682"/>
      <c r="BI33" s="682"/>
      <c r="BJ33" s="682"/>
      <c r="BK33" s="682"/>
      <c r="BL33" s="682"/>
      <c r="BM33" s="683">
        <v>97.7</v>
      </c>
      <c r="BN33" s="682"/>
      <c r="BO33" s="682"/>
      <c r="BP33" s="682"/>
      <c r="BQ33" s="684"/>
      <c r="BR33" s="681">
        <v>99.4</v>
      </c>
      <c r="BS33" s="682"/>
      <c r="BT33" s="682"/>
      <c r="BU33" s="682"/>
      <c r="BV33" s="682"/>
      <c r="BW33" s="682"/>
      <c r="BX33" s="683">
        <v>97.6</v>
      </c>
      <c r="BY33" s="682"/>
      <c r="BZ33" s="682"/>
      <c r="CA33" s="682"/>
      <c r="CB33" s="684"/>
      <c r="CD33" s="620" t="s">
        <v>307</v>
      </c>
      <c r="CE33" s="621"/>
      <c r="CF33" s="621"/>
      <c r="CG33" s="621"/>
      <c r="CH33" s="621"/>
      <c r="CI33" s="621"/>
      <c r="CJ33" s="621"/>
      <c r="CK33" s="621"/>
      <c r="CL33" s="621"/>
      <c r="CM33" s="621"/>
      <c r="CN33" s="621"/>
      <c r="CO33" s="621"/>
      <c r="CP33" s="621"/>
      <c r="CQ33" s="622"/>
      <c r="CR33" s="623">
        <v>48337153</v>
      </c>
      <c r="CS33" s="655"/>
      <c r="CT33" s="655"/>
      <c r="CU33" s="655"/>
      <c r="CV33" s="655"/>
      <c r="CW33" s="655"/>
      <c r="CX33" s="655"/>
      <c r="CY33" s="656"/>
      <c r="CZ33" s="628">
        <v>30.6</v>
      </c>
      <c r="DA33" s="653"/>
      <c r="DB33" s="653"/>
      <c r="DC33" s="657"/>
      <c r="DD33" s="632">
        <v>37223058</v>
      </c>
      <c r="DE33" s="655"/>
      <c r="DF33" s="655"/>
      <c r="DG33" s="655"/>
      <c r="DH33" s="655"/>
      <c r="DI33" s="655"/>
      <c r="DJ33" s="655"/>
      <c r="DK33" s="656"/>
      <c r="DL33" s="632">
        <v>30789957</v>
      </c>
      <c r="DM33" s="655"/>
      <c r="DN33" s="655"/>
      <c r="DO33" s="655"/>
      <c r="DP33" s="655"/>
      <c r="DQ33" s="655"/>
      <c r="DR33" s="655"/>
      <c r="DS33" s="655"/>
      <c r="DT33" s="655"/>
      <c r="DU33" s="655"/>
      <c r="DV33" s="656"/>
      <c r="DW33" s="628">
        <v>35</v>
      </c>
      <c r="DX33" s="653"/>
      <c r="DY33" s="653"/>
      <c r="DZ33" s="653"/>
      <c r="EA33" s="653"/>
      <c r="EB33" s="653"/>
      <c r="EC33" s="654"/>
    </row>
    <row r="34" spans="2:133" ht="11.25" customHeight="1">
      <c r="B34" s="620" t="s">
        <v>308</v>
      </c>
      <c r="C34" s="621"/>
      <c r="D34" s="621"/>
      <c r="E34" s="621"/>
      <c r="F34" s="621"/>
      <c r="G34" s="621"/>
      <c r="H34" s="621"/>
      <c r="I34" s="621"/>
      <c r="J34" s="621"/>
      <c r="K34" s="621"/>
      <c r="L34" s="621"/>
      <c r="M34" s="621"/>
      <c r="N34" s="621"/>
      <c r="O34" s="621"/>
      <c r="P34" s="621"/>
      <c r="Q34" s="622"/>
      <c r="R34" s="623">
        <v>1097519</v>
      </c>
      <c r="S34" s="624"/>
      <c r="T34" s="624"/>
      <c r="U34" s="624"/>
      <c r="V34" s="624"/>
      <c r="W34" s="624"/>
      <c r="X34" s="624"/>
      <c r="Y34" s="625"/>
      <c r="Z34" s="626">
        <v>0.7</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22798990</v>
      </c>
      <c r="CS34" s="624"/>
      <c r="CT34" s="624"/>
      <c r="CU34" s="624"/>
      <c r="CV34" s="624"/>
      <c r="CW34" s="624"/>
      <c r="CX34" s="624"/>
      <c r="CY34" s="625"/>
      <c r="CZ34" s="628">
        <v>14.4</v>
      </c>
      <c r="DA34" s="653"/>
      <c r="DB34" s="653"/>
      <c r="DC34" s="657"/>
      <c r="DD34" s="632">
        <v>17088224</v>
      </c>
      <c r="DE34" s="624"/>
      <c r="DF34" s="624"/>
      <c r="DG34" s="624"/>
      <c r="DH34" s="624"/>
      <c r="DI34" s="624"/>
      <c r="DJ34" s="624"/>
      <c r="DK34" s="625"/>
      <c r="DL34" s="632">
        <v>14760099</v>
      </c>
      <c r="DM34" s="624"/>
      <c r="DN34" s="624"/>
      <c r="DO34" s="624"/>
      <c r="DP34" s="624"/>
      <c r="DQ34" s="624"/>
      <c r="DR34" s="624"/>
      <c r="DS34" s="624"/>
      <c r="DT34" s="624"/>
      <c r="DU34" s="624"/>
      <c r="DV34" s="625"/>
      <c r="DW34" s="628">
        <v>16.8</v>
      </c>
      <c r="DX34" s="653"/>
      <c r="DY34" s="653"/>
      <c r="DZ34" s="653"/>
      <c r="EA34" s="653"/>
      <c r="EB34" s="653"/>
      <c r="EC34" s="654"/>
    </row>
    <row r="35" spans="2:133" ht="11.25" customHeight="1">
      <c r="B35" s="620" t="s">
        <v>310</v>
      </c>
      <c r="C35" s="621"/>
      <c r="D35" s="621"/>
      <c r="E35" s="621"/>
      <c r="F35" s="621"/>
      <c r="G35" s="621"/>
      <c r="H35" s="621"/>
      <c r="I35" s="621"/>
      <c r="J35" s="621"/>
      <c r="K35" s="621"/>
      <c r="L35" s="621"/>
      <c r="M35" s="621"/>
      <c r="N35" s="621"/>
      <c r="O35" s="621"/>
      <c r="P35" s="621"/>
      <c r="Q35" s="622"/>
      <c r="R35" s="623">
        <v>1796450</v>
      </c>
      <c r="S35" s="624"/>
      <c r="T35" s="624"/>
      <c r="U35" s="624"/>
      <c r="V35" s="624"/>
      <c r="W35" s="624"/>
      <c r="X35" s="624"/>
      <c r="Y35" s="625"/>
      <c r="Z35" s="626">
        <v>1.1000000000000001</v>
      </c>
      <c r="AA35" s="626"/>
      <c r="AB35" s="626"/>
      <c r="AC35" s="626"/>
      <c r="AD35" s="627" t="s">
        <v>122</v>
      </c>
      <c r="AE35" s="627"/>
      <c r="AF35" s="627"/>
      <c r="AG35" s="627"/>
      <c r="AH35" s="627"/>
      <c r="AI35" s="627"/>
      <c r="AJ35" s="627"/>
      <c r="AK35" s="627"/>
      <c r="AL35" s="628" t="s">
        <v>122</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1521458</v>
      </c>
      <c r="CS35" s="655"/>
      <c r="CT35" s="655"/>
      <c r="CU35" s="655"/>
      <c r="CV35" s="655"/>
      <c r="CW35" s="655"/>
      <c r="CX35" s="655"/>
      <c r="CY35" s="656"/>
      <c r="CZ35" s="628">
        <v>1</v>
      </c>
      <c r="DA35" s="653"/>
      <c r="DB35" s="653"/>
      <c r="DC35" s="657"/>
      <c r="DD35" s="632">
        <v>1101563</v>
      </c>
      <c r="DE35" s="655"/>
      <c r="DF35" s="655"/>
      <c r="DG35" s="655"/>
      <c r="DH35" s="655"/>
      <c r="DI35" s="655"/>
      <c r="DJ35" s="655"/>
      <c r="DK35" s="656"/>
      <c r="DL35" s="632">
        <v>1101378</v>
      </c>
      <c r="DM35" s="655"/>
      <c r="DN35" s="655"/>
      <c r="DO35" s="655"/>
      <c r="DP35" s="655"/>
      <c r="DQ35" s="655"/>
      <c r="DR35" s="655"/>
      <c r="DS35" s="655"/>
      <c r="DT35" s="655"/>
      <c r="DU35" s="655"/>
      <c r="DV35" s="656"/>
      <c r="DW35" s="628">
        <v>1.3</v>
      </c>
      <c r="DX35" s="653"/>
      <c r="DY35" s="653"/>
      <c r="DZ35" s="653"/>
      <c r="EA35" s="653"/>
      <c r="EB35" s="653"/>
      <c r="EC35" s="654"/>
    </row>
    <row r="36" spans="2:133" ht="11.25" customHeight="1">
      <c r="B36" s="620" t="s">
        <v>314</v>
      </c>
      <c r="C36" s="621"/>
      <c r="D36" s="621"/>
      <c r="E36" s="621"/>
      <c r="F36" s="621"/>
      <c r="G36" s="621"/>
      <c r="H36" s="621"/>
      <c r="I36" s="621"/>
      <c r="J36" s="621"/>
      <c r="K36" s="621"/>
      <c r="L36" s="621"/>
      <c r="M36" s="621"/>
      <c r="N36" s="621"/>
      <c r="O36" s="621"/>
      <c r="P36" s="621"/>
      <c r="Q36" s="622"/>
      <c r="R36" s="623">
        <v>2770207</v>
      </c>
      <c r="S36" s="624"/>
      <c r="T36" s="624"/>
      <c r="U36" s="624"/>
      <c r="V36" s="624"/>
      <c r="W36" s="624"/>
      <c r="X36" s="624"/>
      <c r="Y36" s="625"/>
      <c r="Z36" s="626">
        <v>1.7</v>
      </c>
      <c r="AA36" s="626"/>
      <c r="AB36" s="626"/>
      <c r="AC36" s="626"/>
      <c r="AD36" s="627" t="s">
        <v>122</v>
      </c>
      <c r="AE36" s="627"/>
      <c r="AF36" s="627"/>
      <c r="AG36" s="627"/>
      <c r="AH36" s="627"/>
      <c r="AI36" s="627"/>
      <c r="AJ36" s="627"/>
      <c r="AK36" s="627"/>
      <c r="AL36" s="628" t="s">
        <v>122</v>
      </c>
      <c r="AM36" s="629"/>
      <c r="AN36" s="629"/>
      <c r="AO36" s="630"/>
      <c r="AP36" s="210"/>
      <c r="AQ36" s="689" t="s">
        <v>315</v>
      </c>
      <c r="AR36" s="690"/>
      <c r="AS36" s="690"/>
      <c r="AT36" s="690"/>
      <c r="AU36" s="690"/>
      <c r="AV36" s="690"/>
      <c r="AW36" s="690"/>
      <c r="AX36" s="690"/>
      <c r="AY36" s="691"/>
      <c r="AZ36" s="612">
        <v>15915453</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156843</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7684528</v>
      </c>
      <c r="CS36" s="624"/>
      <c r="CT36" s="624"/>
      <c r="CU36" s="624"/>
      <c r="CV36" s="624"/>
      <c r="CW36" s="624"/>
      <c r="CX36" s="624"/>
      <c r="CY36" s="625"/>
      <c r="CZ36" s="628">
        <v>4.9000000000000004</v>
      </c>
      <c r="DA36" s="653"/>
      <c r="DB36" s="653"/>
      <c r="DC36" s="657"/>
      <c r="DD36" s="632">
        <v>6005705</v>
      </c>
      <c r="DE36" s="624"/>
      <c r="DF36" s="624"/>
      <c r="DG36" s="624"/>
      <c r="DH36" s="624"/>
      <c r="DI36" s="624"/>
      <c r="DJ36" s="624"/>
      <c r="DK36" s="625"/>
      <c r="DL36" s="632">
        <v>3957401</v>
      </c>
      <c r="DM36" s="624"/>
      <c r="DN36" s="624"/>
      <c r="DO36" s="624"/>
      <c r="DP36" s="624"/>
      <c r="DQ36" s="624"/>
      <c r="DR36" s="624"/>
      <c r="DS36" s="624"/>
      <c r="DT36" s="624"/>
      <c r="DU36" s="624"/>
      <c r="DV36" s="625"/>
      <c r="DW36" s="628">
        <v>4.5</v>
      </c>
      <c r="DX36" s="653"/>
      <c r="DY36" s="653"/>
      <c r="DZ36" s="653"/>
      <c r="EA36" s="653"/>
      <c r="EB36" s="653"/>
      <c r="EC36" s="654"/>
    </row>
    <row r="37" spans="2:133" ht="11.25" customHeight="1">
      <c r="B37" s="620" t="s">
        <v>318</v>
      </c>
      <c r="C37" s="621"/>
      <c r="D37" s="621"/>
      <c r="E37" s="621"/>
      <c r="F37" s="621"/>
      <c r="G37" s="621"/>
      <c r="H37" s="621"/>
      <c r="I37" s="621"/>
      <c r="J37" s="621"/>
      <c r="K37" s="621"/>
      <c r="L37" s="621"/>
      <c r="M37" s="621"/>
      <c r="N37" s="621"/>
      <c r="O37" s="621"/>
      <c r="P37" s="621"/>
      <c r="Q37" s="622"/>
      <c r="R37" s="623">
        <v>3890883</v>
      </c>
      <c r="S37" s="624"/>
      <c r="T37" s="624"/>
      <c r="U37" s="624"/>
      <c r="V37" s="624"/>
      <c r="W37" s="624"/>
      <c r="X37" s="624"/>
      <c r="Y37" s="625"/>
      <c r="Z37" s="626">
        <v>2.4</v>
      </c>
      <c r="AA37" s="626"/>
      <c r="AB37" s="626"/>
      <c r="AC37" s="626"/>
      <c r="AD37" s="627">
        <v>7598</v>
      </c>
      <c r="AE37" s="627"/>
      <c r="AF37" s="627"/>
      <c r="AG37" s="627"/>
      <c r="AH37" s="627"/>
      <c r="AI37" s="627"/>
      <c r="AJ37" s="627"/>
      <c r="AK37" s="627"/>
      <c r="AL37" s="628">
        <v>0</v>
      </c>
      <c r="AM37" s="629"/>
      <c r="AN37" s="629"/>
      <c r="AO37" s="630"/>
      <c r="AQ37" s="686" t="s">
        <v>319</v>
      </c>
      <c r="AR37" s="687"/>
      <c r="AS37" s="687"/>
      <c r="AT37" s="687"/>
      <c r="AU37" s="687"/>
      <c r="AV37" s="687"/>
      <c r="AW37" s="687"/>
      <c r="AX37" s="687"/>
      <c r="AY37" s="688"/>
      <c r="AZ37" s="623">
        <v>878154</v>
      </c>
      <c r="BA37" s="624"/>
      <c r="BB37" s="624"/>
      <c r="BC37" s="624"/>
      <c r="BD37" s="655"/>
      <c r="BE37" s="655"/>
      <c r="BF37" s="678"/>
      <c r="BG37" s="620" t="s">
        <v>320</v>
      </c>
      <c r="BH37" s="621"/>
      <c r="BI37" s="621"/>
      <c r="BJ37" s="621"/>
      <c r="BK37" s="621"/>
      <c r="BL37" s="621"/>
      <c r="BM37" s="621"/>
      <c r="BN37" s="621"/>
      <c r="BO37" s="621"/>
      <c r="BP37" s="621"/>
      <c r="BQ37" s="621"/>
      <c r="BR37" s="621"/>
      <c r="BS37" s="621"/>
      <c r="BT37" s="621"/>
      <c r="BU37" s="622"/>
      <c r="BV37" s="623">
        <v>37827</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62094</v>
      </c>
      <c r="CS37" s="655"/>
      <c r="CT37" s="655"/>
      <c r="CU37" s="655"/>
      <c r="CV37" s="655"/>
      <c r="CW37" s="655"/>
      <c r="CX37" s="655"/>
      <c r="CY37" s="656"/>
      <c r="CZ37" s="628">
        <v>0</v>
      </c>
      <c r="DA37" s="653"/>
      <c r="DB37" s="653"/>
      <c r="DC37" s="657"/>
      <c r="DD37" s="632">
        <v>54665</v>
      </c>
      <c r="DE37" s="655"/>
      <c r="DF37" s="655"/>
      <c r="DG37" s="655"/>
      <c r="DH37" s="655"/>
      <c r="DI37" s="655"/>
      <c r="DJ37" s="655"/>
      <c r="DK37" s="656"/>
      <c r="DL37" s="632">
        <v>54040</v>
      </c>
      <c r="DM37" s="655"/>
      <c r="DN37" s="655"/>
      <c r="DO37" s="655"/>
      <c r="DP37" s="655"/>
      <c r="DQ37" s="655"/>
      <c r="DR37" s="655"/>
      <c r="DS37" s="655"/>
      <c r="DT37" s="655"/>
      <c r="DU37" s="655"/>
      <c r="DV37" s="656"/>
      <c r="DW37" s="628">
        <v>0.1</v>
      </c>
      <c r="DX37" s="653"/>
      <c r="DY37" s="653"/>
      <c r="DZ37" s="653"/>
      <c r="EA37" s="653"/>
      <c r="EB37" s="653"/>
      <c r="EC37" s="654"/>
    </row>
    <row r="38" spans="2:133" ht="11.25" customHeight="1">
      <c r="B38" s="620" t="s">
        <v>322</v>
      </c>
      <c r="C38" s="621"/>
      <c r="D38" s="621"/>
      <c r="E38" s="621"/>
      <c r="F38" s="621"/>
      <c r="G38" s="621"/>
      <c r="H38" s="621"/>
      <c r="I38" s="621"/>
      <c r="J38" s="621"/>
      <c r="K38" s="621"/>
      <c r="L38" s="621"/>
      <c r="M38" s="621"/>
      <c r="N38" s="621"/>
      <c r="O38" s="621"/>
      <c r="P38" s="621"/>
      <c r="Q38" s="622"/>
      <c r="R38" s="623">
        <v>10564600</v>
      </c>
      <c r="S38" s="624"/>
      <c r="T38" s="624"/>
      <c r="U38" s="624"/>
      <c r="V38" s="624"/>
      <c r="W38" s="624"/>
      <c r="X38" s="624"/>
      <c r="Y38" s="625"/>
      <c r="Z38" s="626">
        <v>6.5</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v>535373</v>
      </c>
      <c r="BA38" s="624"/>
      <c r="BB38" s="624"/>
      <c r="BC38" s="624"/>
      <c r="BD38" s="655"/>
      <c r="BE38" s="655"/>
      <c r="BF38" s="678"/>
      <c r="BG38" s="620" t="s">
        <v>324</v>
      </c>
      <c r="BH38" s="621"/>
      <c r="BI38" s="621"/>
      <c r="BJ38" s="621"/>
      <c r="BK38" s="621"/>
      <c r="BL38" s="621"/>
      <c r="BM38" s="621"/>
      <c r="BN38" s="621"/>
      <c r="BO38" s="621"/>
      <c r="BP38" s="621"/>
      <c r="BQ38" s="621"/>
      <c r="BR38" s="621"/>
      <c r="BS38" s="621"/>
      <c r="BT38" s="621"/>
      <c r="BU38" s="622"/>
      <c r="BV38" s="623">
        <v>42073</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14262441</v>
      </c>
      <c r="CS38" s="624"/>
      <c r="CT38" s="624"/>
      <c r="CU38" s="624"/>
      <c r="CV38" s="624"/>
      <c r="CW38" s="624"/>
      <c r="CX38" s="624"/>
      <c r="CY38" s="625"/>
      <c r="CZ38" s="628">
        <v>9</v>
      </c>
      <c r="DA38" s="653"/>
      <c r="DB38" s="653"/>
      <c r="DC38" s="657"/>
      <c r="DD38" s="632">
        <v>11643466</v>
      </c>
      <c r="DE38" s="624"/>
      <c r="DF38" s="624"/>
      <c r="DG38" s="624"/>
      <c r="DH38" s="624"/>
      <c r="DI38" s="624"/>
      <c r="DJ38" s="624"/>
      <c r="DK38" s="625"/>
      <c r="DL38" s="632">
        <v>10958201</v>
      </c>
      <c r="DM38" s="624"/>
      <c r="DN38" s="624"/>
      <c r="DO38" s="624"/>
      <c r="DP38" s="624"/>
      <c r="DQ38" s="624"/>
      <c r="DR38" s="624"/>
      <c r="DS38" s="624"/>
      <c r="DT38" s="624"/>
      <c r="DU38" s="624"/>
      <c r="DV38" s="625"/>
      <c r="DW38" s="628">
        <v>12.4</v>
      </c>
      <c r="DX38" s="653"/>
      <c r="DY38" s="653"/>
      <c r="DZ38" s="653"/>
      <c r="EA38" s="653"/>
      <c r="EB38" s="653"/>
      <c r="EC38" s="654"/>
    </row>
    <row r="39" spans="2:133" ht="11.25" customHeight="1">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v>239485</v>
      </c>
      <c r="BA39" s="624"/>
      <c r="BB39" s="624"/>
      <c r="BC39" s="624"/>
      <c r="BD39" s="655"/>
      <c r="BE39" s="655"/>
      <c r="BF39" s="678"/>
      <c r="BG39" s="620" t="s">
        <v>328</v>
      </c>
      <c r="BH39" s="621"/>
      <c r="BI39" s="621"/>
      <c r="BJ39" s="621"/>
      <c r="BK39" s="621"/>
      <c r="BL39" s="621"/>
      <c r="BM39" s="621"/>
      <c r="BN39" s="621"/>
      <c r="BO39" s="621"/>
      <c r="BP39" s="621"/>
      <c r="BQ39" s="621"/>
      <c r="BR39" s="621"/>
      <c r="BS39" s="621"/>
      <c r="BT39" s="621"/>
      <c r="BU39" s="622"/>
      <c r="BV39" s="623">
        <v>61144</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1583648</v>
      </c>
      <c r="CS39" s="655"/>
      <c r="CT39" s="655"/>
      <c r="CU39" s="655"/>
      <c r="CV39" s="655"/>
      <c r="CW39" s="655"/>
      <c r="CX39" s="655"/>
      <c r="CY39" s="656"/>
      <c r="CZ39" s="628">
        <v>1</v>
      </c>
      <c r="DA39" s="653"/>
      <c r="DB39" s="653"/>
      <c r="DC39" s="657"/>
      <c r="DD39" s="632">
        <v>1371222</v>
      </c>
      <c r="DE39" s="655"/>
      <c r="DF39" s="655"/>
      <c r="DG39" s="655"/>
      <c r="DH39" s="655"/>
      <c r="DI39" s="655"/>
      <c r="DJ39" s="655"/>
      <c r="DK39" s="656"/>
      <c r="DL39" s="632" t="s">
        <v>122</v>
      </c>
      <c r="DM39" s="655"/>
      <c r="DN39" s="655"/>
      <c r="DO39" s="655"/>
      <c r="DP39" s="655"/>
      <c r="DQ39" s="655"/>
      <c r="DR39" s="655"/>
      <c r="DS39" s="655"/>
      <c r="DT39" s="655"/>
      <c r="DU39" s="655"/>
      <c r="DV39" s="656"/>
      <c r="DW39" s="628" t="s">
        <v>122</v>
      </c>
      <c r="DX39" s="653"/>
      <c r="DY39" s="653"/>
      <c r="DZ39" s="653"/>
      <c r="EA39" s="653"/>
      <c r="EB39" s="653"/>
      <c r="EC39" s="654"/>
    </row>
    <row r="40" spans="2:133" ht="11.25" customHeight="1">
      <c r="B40" s="620" t="s">
        <v>330</v>
      </c>
      <c r="C40" s="621"/>
      <c r="D40" s="621"/>
      <c r="E40" s="621"/>
      <c r="F40" s="621"/>
      <c r="G40" s="621"/>
      <c r="H40" s="621"/>
      <c r="I40" s="621"/>
      <c r="J40" s="621"/>
      <c r="K40" s="621"/>
      <c r="L40" s="621"/>
      <c r="M40" s="621"/>
      <c r="N40" s="621"/>
      <c r="O40" s="621"/>
      <c r="P40" s="621"/>
      <c r="Q40" s="622"/>
      <c r="R40" s="623">
        <v>989500</v>
      </c>
      <c r="S40" s="624"/>
      <c r="T40" s="624"/>
      <c r="U40" s="624"/>
      <c r="V40" s="624"/>
      <c r="W40" s="624"/>
      <c r="X40" s="624"/>
      <c r="Y40" s="625"/>
      <c r="Z40" s="626">
        <v>0.6</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v>42563</v>
      </c>
      <c r="BA40" s="624"/>
      <c r="BB40" s="624"/>
      <c r="BC40" s="624"/>
      <c r="BD40" s="655"/>
      <c r="BE40" s="655"/>
      <c r="BF40" s="678"/>
      <c r="BG40" s="671" t="s">
        <v>332</v>
      </c>
      <c r="BH40" s="672"/>
      <c r="BI40" s="672"/>
      <c r="BJ40" s="672"/>
      <c r="BK40" s="672"/>
      <c r="BL40" s="211"/>
      <c r="BM40" s="621" t="s">
        <v>333</v>
      </c>
      <c r="BN40" s="621"/>
      <c r="BO40" s="621"/>
      <c r="BP40" s="621"/>
      <c r="BQ40" s="621"/>
      <c r="BR40" s="621"/>
      <c r="BS40" s="621"/>
      <c r="BT40" s="621"/>
      <c r="BU40" s="622"/>
      <c r="BV40" s="623">
        <v>110</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486088</v>
      </c>
      <c r="CS40" s="624"/>
      <c r="CT40" s="624"/>
      <c r="CU40" s="624"/>
      <c r="CV40" s="624"/>
      <c r="CW40" s="624"/>
      <c r="CX40" s="624"/>
      <c r="CY40" s="625"/>
      <c r="CZ40" s="628">
        <v>0.3</v>
      </c>
      <c r="DA40" s="653"/>
      <c r="DB40" s="653"/>
      <c r="DC40" s="657"/>
      <c r="DD40" s="632">
        <v>12878</v>
      </c>
      <c r="DE40" s="624"/>
      <c r="DF40" s="624"/>
      <c r="DG40" s="624"/>
      <c r="DH40" s="624"/>
      <c r="DI40" s="624"/>
      <c r="DJ40" s="624"/>
      <c r="DK40" s="625"/>
      <c r="DL40" s="632">
        <v>12878</v>
      </c>
      <c r="DM40" s="624"/>
      <c r="DN40" s="624"/>
      <c r="DO40" s="624"/>
      <c r="DP40" s="624"/>
      <c r="DQ40" s="624"/>
      <c r="DR40" s="624"/>
      <c r="DS40" s="624"/>
      <c r="DT40" s="624"/>
      <c r="DU40" s="624"/>
      <c r="DV40" s="625"/>
      <c r="DW40" s="628">
        <v>0</v>
      </c>
      <c r="DX40" s="653"/>
      <c r="DY40" s="653"/>
      <c r="DZ40" s="653"/>
      <c r="EA40" s="653"/>
      <c r="EB40" s="653"/>
      <c r="EC40" s="654"/>
    </row>
    <row r="41" spans="2:133" ht="11.25" customHeight="1">
      <c r="B41" s="644" t="s">
        <v>335</v>
      </c>
      <c r="C41" s="645"/>
      <c r="D41" s="645"/>
      <c r="E41" s="645"/>
      <c r="F41" s="645"/>
      <c r="G41" s="645"/>
      <c r="H41" s="645"/>
      <c r="I41" s="645"/>
      <c r="J41" s="645"/>
      <c r="K41" s="645"/>
      <c r="L41" s="645"/>
      <c r="M41" s="645"/>
      <c r="N41" s="645"/>
      <c r="O41" s="645"/>
      <c r="P41" s="645"/>
      <c r="Q41" s="646"/>
      <c r="R41" s="695">
        <v>162079171</v>
      </c>
      <c r="S41" s="696"/>
      <c r="T41" s="696"/>
      <c r="U41" s="696"/>
      <c r="V41" s="696"/>
      <c r="W41" s="696"/>
      <c r="X41" s="696"/>
      <c r="Y41" s="700"/>
      <c r="Z41" s="701">
        <v>100</v>
      </c>
      <c r="AA41" s="701"/>
      <c r="AB41" s="701"/>
      <c r="AC41" s="701"/>
      <c r="AD41" s="702">
        <v>87093702</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2898926</v>
      </c>
      <c r="BA41" s="624"/>
      <c r="BB41" s="624"/>
      <c r="BC41" s="624"/>
      <c r="BD41" s="655"/>
      <c r="BE41" s="655"/>
      <c r="BF41" s="678"/>
      <c r="BG41" s="671"/>
      <c r="BH41" s="672"/>
      <c r="BI41" s="672"/>
      <c r="BJ41" s="672"/>
      <c r="BK41" s="672"/>
      <c r="BL41" s="211"/>
      <c r="BM41" s="621" t="s">
        <v>337</v>
      </c>
      <c r="BN41" s="621"/>
      <c r="BO41" s="621"/>
      <c r="BP41" s="621"/>
      <c r="BQ41" s="621"/>
      <c r="BR41" s="621"/>
      <c r="BS41" s="621"/>
      <c r="BT41" s="621"/>
      <c r="BU41" s="622"/>
      <c r="BV41" s="623">
        <v>1</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5"/>
      <c r="CT41" s="655"/>
      <c r="CU41" s="655"/>
      <c r="CV41" s="655"/>
      <c r="CW41" s="655"/>
      <c r="CX41" s="655"/>
      <c r="CY41" s="656"/>
      <c r="CZ41" s="628" t="s">
        <v>122</v>
      </c>
      <c r="DA41" s="653"/>
      <c r="DB41" s="653"/>
      <c r="DC41" s="657"/>
      <c r="DD41" s="632" t="s">
        <v>122</v>
      </c>
      <c r="DE41" s="655"/>
      <c r="DF41" s="655"/>
      <c r="DG41" s="655"/>
      <c r="DH41" s="655"/>
      <c r="DI41" s="655"/>
      <c r="DJ41" s="655"/>
      <c r="DK41" s="656"/>
      <c r="DL41" s="706"/>
      <c r="DM41" s="707"/>
      <c r="DN41" s="707"/>
      <c r="DO41" s="707"/>
      <c r="DP41" s="707"/>
      <c r="DQ41" s="707"/>
      <c r="DR41" s="707"/>
      <c r="DS41" s="707"/>
      <c r="DT41" s="707"/>
      <c r="DU41" s="707"/>
      <c r="DV41" s="708"/>
      <c r="DW41" s="697"/>
      <c r="DX41" s="698"/>
      <c r="DY41" s="698"/>
      <c r="DZ41" s="698"/>
      <c r="EA41" s="698"/>
      <c r="EB41" s="698"/>
      <c r="EC41" s="699"/>
    </row>
    <row r="42" spans="2:133" ht="11.25" customHeight="1">
      <c r="AQ42" s="692" t="s">
        <v>339</v>
      </c>
      <c r="AR42" s="693"/>
      <c r="AS42" s="693"/>
      <c r="AT42" s="693"/>
      <c r="AU42" s="693"/>
      <c r="AV42" s="693"/>
      <c r="AW42" s="693"/>
      <c r="AX42" s="693"/>
      <c r="AY42" s="694"/>
      <c r="AZ42" s="695">
        <v>11320952</v>
      </c>
      <c r="BA42" s="696"/>
      <c r="BB42" s="696"/>
      <c r="BC42" s="696"/>
      <c r="BD42" s="682"/>
      <c r="BE42" s="682"/>
      <c r="BF42" s="684"/>
      <c r="BG42" s="673"/>
      <c r="BH42" s="674"/>
      <c r="BI42" s="674"/>
      <c r="BJ42" s="674"/>
      <c r="BK42" s="674"/>
      <c r="BL42" s="212"/>
      <c r="BM42" s="645" t="s">
        <v>340</v>
      </c>
      <c r="BN42" s="645"/>
      <c r="BO42" s="645"/>
      <c r="BP42" s="645"/>
      <c r="BQ42" s="645"/>
      <c r="BR42" s="645"/>
      <c r="BS42" s="645"/>
      <c r="BT42" s="645"/>
      <c r="BU42" s="646"/>
      <c r="BV42" s="695">
        <v>389</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14652566</v>
      </c>
      <c r="CS42" s="655"/>
      <c r="CT42" s="655"/>
      <c r="CU42" s="655"/>
      <c r="CV42" s="655"/>
      <c r="CW42" s="655"/>
      <c r="CX42" s="655"/>
      <c r="CY42" s="656"/>
      <c r="CZ42" s="628">
        <v>9.3000000000000007</v>
      </c>
      <c r="DA42" s="653"/>
      <c r="DB42" s="653"/>
      <c r="DC42" s="657"/>
      <c r="DD42" s="632">
        <v>2261760</v>
      </c>
      <c r="DE42" s="655"/>
      <c r="DF42" s="655"/>
      <c r="DG42" s="655"/>
      <c r="DH42" s="655"/>
      <c r="DI42" s="655"/>
      <c r="DJ42" s="655"/>
      <c r="DK42" s="656"/>
      <c r="DL42" s="706"/>
      <c r="DM42" s="707"/>
      <c r="DN42" s="707"/>
      <c r="DO42" s="707"/>
      <c r="DP42" s="707"/>
      <c r="DQ42" s="707"/>
      <c r="DR42" s="707"/>
      <c r="DS42" s="707"/>
      <c r="DT42" s="707"/>
      <c r="DU42" s="707"/>
      <c r="DV42" s="708"/>
      <c r="DW42" s="697"/>
      <c r="DX42" s="698"/>
      <c r="DY42" s="698"/>
      <c r="DZ42" s="698"/>
      <c r="EA42" s="698"/>
      <c r="EB42" s="698"/>
      <c r="EC42" s="699"/>
    </row>
    <row r="43" spans="2:133" ht="11.25" customHeight="1">
      <c r="B43" s="202" t="s">
        <v>342</v>
      </c>
      <c r="CD43" s="620" t="s">
        <v>343</v>
      </c>
      <c r="CE43" s="621"/>
      <c r="CF43" s="621"/>
      <c r="CG43" s="621"/>
      <c r="CH43" s="621"/>
      <c r="CI43" s="621"/>
      <c r="CJ43" s="621"/>
      <c r="CK43" s="621"/>
      <c r="CL43" s="621"/>
      <c r="CM43" s="621"/>
      <c r="CN43" s="621"/>
      <c r="CO43" s="621"/>
      <c r="CP43" s="621"/>
      <c r="CQ43" s="622"/>
      <c r="CR43" s="623">
        <v>465801</v>
      </c>
      <c r="CS43" s="655"/>
      <c r="CT43" s="655"/>
      <c r="CU43" s="655"/>
      <c r="CV43" s="655"/>
      <c r="CW43" s="655"/>
      <c r="CX43" s="655"/>
      <c r="CY43" s="656"/>
      <c r="CZ43" s="628">
        <v>0.3</v>
      </c>
      <c r="DA43" s="653"/>
      <c r="DB43" s="653"/>
      <c r="DC43" s="657"/>
      <c r="DD43" s="632">
        <v>370891</v>
      </c>
      <c r="DE43" s="655"/>
      <c r="DF43" s="655"/>
      <c r="DG43" s="655"/>
      <c r="DH43" s="655"/>
      <c r="DI43" s="655"/>
      <c r="DJ43" s="655"/>
      <c r="DK43" s="656"/>
      <c r="DL43" s="706"/>
      <c r="DM43" s="707"/>
      <c r="DN43" s="707"/>
      <c r="DO43" s="707"/>
      <c r="DP43" s="707"/>
      <c r="DQ43" s="707"/>
      <c r="DR43" s="707"/>
      <c r="DS43" s="707"/>
      <c r="DT43" s="707"/>
      <c r="DU43" s="707"/>
      <c r="DV43" s="708"/>
      <c r="DW43" s="697"/>
      <c r="DX43" s="698"/>
      <c r="DY43" s="698"/>
      <c r="DZ43" s="698"/>
      <c r="EA43" s="698"/>
      <c r="EB43" s="698"/>
      <c r="EC43" s="699"/>
    </row>
    <row r="44" spans="2:133" ht="11.25" customHeight="1">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292</v>
      </c>
      <c r="CE44" s="660"/>
      <c r="CF44" s="620" t="s">
        <v>345</v>
      </c>
      <c r="CG44" s="621"/>
      <c r="CH44" s="621"/>
      <c r="CI44" s="621"/>
      <c r="CJ44" s="621"/>
      <c r="CK44" s="621"/>
      <c r="CL44" s="621"/>
      <c r="CM44" s="621"/>
      <c r="CN44" s="621"/>
      <c r="CO44" s="621"/>
      <c r="CP44" s="621"/>
      <c r="CQ44" s="622"/>
      <c r="CR44" s="623">
        <v>14629966</v>
      </c>
      <c r="CS44" s="624"/>
      <c r="CT44" s="624"/>
      <c r="CU44" s="624"/>
      <c r="CV44" s="624"/>
      <c r="CW44" s="624"/>
      <c r="CX44" s="624"/>
      <c r="CY44" s="625"/>
      <c r="CZ44" s="628">
        <v>9.3000000000000007</v>
      </c>
      <c r="DA44" s="629"/>
      <c r="DB44" s="629"/>
      <c r="DC44" s="635"/>
      <c r="DD44" s="632">
        <v>2261060</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347</v>
      </c>
      <c r="CG45" s="621"/>
      <c r="CH45" s="621"/>
      <c r="CI45" s="621"/>
      <c r="CJ45" s="621"/>
      <c r="CK45" s="621"/>
      <c r="CL45" s="621"/>
      <c r="CM45" s="621"/>
      <c r="CN45" s="621"/>
      <c r="CO45" s="621"/>
      <c r="CP45" s="621"/>
      <c r="CQ45" s="622"/>
      <c r="CR45" s="623">
        <v>3924457</v>
      </c>
      <c r="CS45" s="655"/>
      <c r="CT45" s="655"/>
      <c r="CU45" s="655"/>
      <c r="CV45" s="655"/>
      <c r="CW45" s="655"/>
      <c r="CX45" s="655"/>
      <c r="CY45" s="656"/>
      <c r="CZ45" s="628">
        <v>2.5</v>
      </c>
      <c r="DA45" s="653"/>
      <c r="DB45" s="653"/>
      <c r="DC45" s="657"/>
      <c r="DD45" s="632">
        <v>201470</v>
      </c>
      <c r="DE45" s="655"/>
      <c r="DF45" s="655"/>
      <c r="DG45" s="655"/>
      <c r="DH45" s="655"/>
      <c r="DI45" s="655"/>
      <c r="DJ45" s="655"/>
      <c r="DK45" s="656"/>
      <c r="DL45" s="706"/>
      <c r="DM45" s="707"/>
      <c r="DN45" s="707"/>
      <c r="DO45" s="707"/>
      <c r="DP45" s="707"/>
      <c r="DQ45" s="707"/>
      <c r="DR45" s="707"/>
      <c r="DS45" s="707"/>
      <c r="DT45" s="707"/>
      <c r="DU45" s="707"/>
      <c r="DV45" s="708"/>
      <c r="DW45" s="697"/>
      <c r="DX45" s="698"/>
      <c r="DY45" s="698"/>
      <c r="DZ45" s="698"/>
      <c r="EA45" s="698"/>
      <c r="EB45" s="698"/>
      <c r="EC45" s="699"/>
    </row>
    <row r="46" spans="2:133" ht="11.25" customHeight="1">
      <c r="B46" s="213"/>
      <c r="CD46" s="661"/>
      <c r="CE46" s="662"/>
      <c r="CF46" s="620" t="s">
        <v>348</v>
      </c>
      <c r="CG46" s="621"/>
      <c r="CH46" s="621"/>
      <c r="CI46" s="621"/>
      <c r="CJ46" s="621"/>
      <c r="CK46" s="621"/>
      <c r="CL46" s="621"/>
      <c r="CM46" s="621"/>
      <c r="CN46" s="621"/>
      <c r="CO46" s="621"/>
      <c r="CP46" s="621"/>
      <c r="CQ46" s="622"/>
      <c r="CR46" s="623">
        <v>10026546</v>
      </c>
      <c r="CS46" s="624"/>
      <c r="CT46" s="624"/>
      <c r="CU46" s="624"/>
      <c r="CV46" s="624"/>
      <c r="CW46" s="624"/>
      <c r="CX46" s="624"/>
      <c r="CY46" s="625"/>
      <c r="CZ46" s="628">
        <v>6.4</v>
      </c>
      <c r="DA46" s="629"/>
      <c r="DB46" s="629"/>
      <c r="DC46" s="635"/>
      <c r="DD46" s="632">
        <v>2056464</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c r="B47" s="213"/>
      <c r="CD47" s="661"/>
      <c r="CE47" s="662"/>
      <c r="CF47" s="620" t="s">
        <v>349</v>
      </c>
      <c r="CG47" s="621"/>
      <c r="CH47" s="621"/>
      <c r="CI47" s="621"/>
      <c r="CJ47" s="621"/>
      <c r="CK47" s="621"/>
      <c r="CL47" s="621"/>
      <c r="CM47" s="621"/>
      <c r="CN47" s="621"/>
      <c r="CO47" s="621"/>
      <c r="CP47" s="621"/>
      <c r="CQ47" s="622"/>
      <c r="CR47" s="623">
        <v>22600</v>
      </c>
      <c r="CS47" s="655"/>
      <c r="CT47" s="655"/>
      <c r="CU47" s="655"/>
      <c r="CV47" s="655"/>
      <c r="CW47" s="655"/>
      <c r="CX47" s="655"/>
      <c r="CY47" s="656"/>
      <c r="CZ47" s="628">
        <v>0</v>
      </c>
      <c r="DA47" s="653"/>
      <c r="DB47" s="653"/>
      <c r="DC47" s="657"/>
      <c r="DD47" s="632">
        <v>700</v>
      </c>
      <c r="DE47" s="655"/>
      <c r="DF47" s="655"/>
      <c r="DG47" s="655"/>
      <c r="DH47" s="655"/>
      <c r="DI47" s="655"/>
      <c r="DJ47" s="655"/>
      <c r="DK47" s="656"/>
      <c r="DL47" s="706"/>
      <c r="DM47" s="707"/>
      <c r="DN47" s="707"/>
      <c r="DO47" s="707"/>
      <c r="DP47" s="707"/>
      <c r="DQ47" s="707"/>
      <c r="DR47" s="707"/>
      <c r="DS47" s="707"/>
      <c r="DT47" s="707"/>
      <c r="DU47" s="707"/>
      <c r="DV47" s="708"/>
      <c r="DW47" s="697"/>
      <c r="DX47" s="698"/>
      <c r="DY47" s="698"/>
      <c r="DZ47" s="698"/>
      <c r="EA47" s="698"/>
      <c r="EB47" s="698"/>
      <c r="EC47" s="699"/>
    </row>
    <row r="48" spans="2:133">
      <c r="B48" s="213"/>
      <c r="CD48" s="663"/>
      <c r="CE48" s="664"/>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c r="B49" s="213"/>
      <c r="CD49" s="644" t="s">
        <v>351</v>
      </c>
      <c r="CE49" s="645"/>
      <c r="CF49" s="645"/>
      <c r="CG49" s="645"/>
      <c r="CH49" s="645"/>
      <c r="CI49" s="645"/>
      <c r="CJ49" s="645"/>
      <c r="CK49" s="645"/>
      <c r="CL49" s="645"/>
      <c r="CM49" s="645"/>
      <c r="CN49" s="645"/>
      <c r="CO49" s="645"/>
      <c r="CP49" s="645"/>
      <c r="CQ49" s="646"/>
      <c r="CR49" s="695">
        <v>157815912</v>
      </c>
      <c r="CS49" s="682"/>
      <c r="CT49" s="682"/>
      <c r="CU49" s="682"/>
      <c r="CV49" s="682"/>
      <c r="CW49" s="682"/>
      <c r="CX49" s="682"/>
      <c r="CY49" s="711"/>
      <c r="CZ49" s="703">
        <v>100</v>
      </c>
      <c r="DA49" s="712"/>
      <c r="DB49" s="712"/>
      <c r="DC49" s="713"/>
      <c r="DD49" s="714">
        <v>99271471</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ELuPkxA5jgouocOxwcJwexmhiua4b4p29bQyHiYKxkPgMffDp/iV96WzceJhJiYtEmEhvWVBsThnb8mCtpuZ3Q==" saltValue="lZev6A2AJNdHzsgbFg65H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5" zeroHeight="1"/>
  <cols>
    <col min="1" max="130" width="2.75" style="219" customWidth="1"/>
    <col min="131" max="131" width="1.625" style="219" customWidth="1"/>
    <col min="132" max="16384" width="9" style="219" hidden="1"/>
  </cols>
  <sheetData>
    <row r="1" spans="1:131" ht="11.25" customHeight="1" thickBot="1">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353</v>
      </c>
      <c r="DK2" s="723"/>
      <c r="DL2" s="723"/>
      <c r="DM2" s="723"/>
      <c r="DN2" s="723"/>
      <c r="DO2" s="724"/>
      <c r="DP2" s="216"/>
      <c r="DQ2" s="722" t="s">
        <v>354</v>
      </c>
      <c r="DR2" s="723"/>
      <c r="DS2" s="723"/>
      <c r="DT2" s="723"/>
      <c r="DU2" s="723"/>
      <c r="DV2" s="723"/>
      <c r="DW2" s="723"/>
      <c r="DX2" s="723"/>
      <c r="DY2" s="723"/>
      <c r="DZ2" s="724"/>
      <c r="EA2" s="218"/>
    </row>
    <row r="3" spans="1:131" ht="11.25" customHeight="1">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20"/>
      <c r="BA5" s="220"/>
      <c r="BB5" s="220"/>
      <c r="BC5" s="220"/>
      <c r="BD5" s="220"/>
      <c r="BE5" s="221"/>
      <c r="BF5" s="221"/>
      <c r="BG5" s="221"/>
      <c r="BH5" s="221"/>
      <c r="BI5" s="221"/>
      <c r="BJ5" s="221"/>
      <c r="BK5" s="221"/>
      <c r="BL5" s="221"/>
      <c r="BM5" s="221"/>
      <c r="BN5" s="221"/>
      <c r="BO5" s="221"/>
      <c r="BP5" s="221"/>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22"/>
    </row>
    <row r="6" spans="1:131" s="223" customFormat="1" ht="26.25" customHeight="1" thickBot="1">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c r="A7" s="224">
        <v>1</v>
      </c>
      <c r="B7" s="749" t="s">
        <v>374</v>
      </c>
      <c r="C7" s="750"/>
      <c r="D7" s="750"/>
      <c r="E7" s="750"/>
      <c r="F7" s="750"/>
      <c r="G7" s="750"/>
      <c r="H7" s="750"/>
      <c r="I7" s="750"/>
      <c r="J7" s="750"/>
      <c r="K7" s="750"/>
      <c r="L7" s="750"/>
      <c r="M7" s="750"/>
      <c r="N7" s="750"/>
      <c r="O7" s="750"/>
      <c r="P7" s="751"/>
      <c r="Q7" s="752">
        <v>161996</v>
      </c>
      <c r="R7" s="753"/>
      <c r="S7" s="753"/>
      <c r="T7" s="753"/>
      <c r="U7" s="753"/>
      <c r="V7" s="753">
        <v>157827</v>
      </c>
      <c r="W7" s="753"/>
      <c r="X7" s="753"/>
      <c r="Y7" s="753"/>
      <c r="Z7" s="753"/>
      <c r="AA7" s="753">
        <v>4169</v>
      </c>
      <c r="AB7" s="753"/>
      <c r="AC7" s="753"/>
      <c r="AD7" s="753"/>
      <c r="AE7" s="754"/>
      <c r="AF7" s="755">
        <v>3349</v>
      </c>
      <c r="AG7" s="756"/>
      <c r="AH7" s="756"/>
      <c r="AI7" s="756"/>
      <c r="AJ7" s="757"/>
      <c r="AK7" s="758">
        <v>1833</v>
      </c>
      <c r="AL7" s="759"/>
      <c r="AM7" s="759"/>
      <c r="AN7" s="759"/>
      <c r="AO7" s="759"/>
      <c r="AP7" s="759">
        <v>170396</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t="s">
        <v>558</v>
      </c>
      <c r="BT7" s="747"/>
      <c r="BU7" s="747"/>
      <c r="BV7" s="747"/>
      <c r="BW7" s="747"/>
      <c r="BX7" s="747"/>
      <c r="BY7" s="747"/>
      <c r="BZ7" s="747"/>
      <c r="CA7" s="747"/>
      <c r="CB7" s="747"/>
      <c r="CC7" s="747"/>
      <c r="CD7" s="747"/>
      <c r="CE7" s="747"/>
      <c r="CF7" s="747"/>
      <c r="CG7" s="762"/>
      <c r="CH7" s="743">
        <v>8</v>
      </c>
      <c r="CI7" s="744"/>
      <c r="CJ7" s="744"/>
      <c r="CK7" s="744"/>
      <c r="CL7" s="745"/>
      <c r="CM7" s="743">
        <v>330</v>
      </c>
      <c r="CN7" s="744"/>
      <c r="CO7" s="744"/>
      <c r="CP7" s="744"/>
      <c r="CQ7" s="745"/>
      <c r="CR7" s="743">
        <v>10</v>
      </c>
      <c r="CS7" s="744"/>
      <c r="CT7" s="744"/>
      <c r="CU7" s="744"/>
      <c r="CV7" s="745"/>
      <c r="CW7" s="743" t="s">
        <v>566</v>
      </c>
      <c r="CX7" s="744"/>
      <c r="CY7" s="744"/>
      <c r="CZ7" s="744"/>
      <c r="DA7" s="745"/>
      <c r="DB7" s="743" t="s">
        <v>566</v>
      </c>
      <c r="DC7" s="744"/>
      <c r="DD7" s="744"/>
      <c r="DE7" s="744"/>
      <c r="DF7" s="745"/>
      <c r="DG7" s="743" t="s">
        <v>566</v>
      </c>
      <c r="DH7" s="744"/>
      <c r="DI7" s="744"/>
      <c r="DJ7" s="744"/>
      <c r="DK7" s="745"/>
      <c r="DL7" s="743" t="s">
        <v>566</v>
      </c>
      <c r="DM7" s="744"/>
      <c r="DN7" s="744"/>
      <c r="DO7" s="744"/>
      <c r="DP7" s="745"/>
      <c r="DQ7" s="743" t="s">
        <v>566</v>
      </c>
      <c r="DR7" s="744"/>
      <c r="DS7" s="744"/>
      <c r="DT7" s="744"/>
      <c r="DU7" s="745"/>
      <c r="DV7" s="746"/>
      <c r="DW7" s="747"/>
      <c r="DX7" s="747"/>
      <c r="DY7" s="747"/>
      <c r="DZ7" s="748"/>
      <c r="EA7" s="222"/>
    </row>
    <row r="8" spans="1:131" s="223" customFormat="1" ht="26.25" customHeight="1">
      <c r="A8" s="226">
        <v>2</v>
      </c>
      <c r="B8" s="780" t="s">
        <v>375</v>
      </c>
      <c r="C8" s="781"/>
      <c r="D8" s="781"/>
      <c r="E8" s="781"/>
      <c r="F8" s="781"/>
      <c r="G8" s="781"/>
      <c r="H8" s="781"/>
      <c r="I8" s="781"/>
      <c r="J8" s="781"/>
      <c r="K8" s="781"/>
      <c r="L8" s="781"/>
      <c r="M8" s="781"/>
      <c r="N8" s="781"/>
      <c r="O8" s="781"/>
      <c r="P8" s="782"/>
      <c r="Q8" s="783">
        <v>32</v>
      </c>
      <c r="R8" s="784"/>
      <c r="S8" s="784"/>
      <c r="T8" s="784"/>
      <c r="U8" s="784"/>
      <c r="V8" s="784">
        <v>20</v>
      </c>
      <c r="W8" s="784"/>
      <c r="X8" s="784"/>
      <c r="Y8" s="784"/>
      <c r="Z8" s="784"/>
      <c r="AA8" s="784">
        <v>12</v>
      </c>
      <c r="AB8" s="784"/>
      <c r="AC8" s="784"/>
      <c r="AD8" s="784"/>
      <c r="AE8" s="785"/>
      <c r="AF8" s="786">
        <v>12</v>
      </c>
      <c r="AG8" s="787"/>
      <c r="AH8" s="787"/>
      <c r="AI8" s="787"/>
      <c r="AJ8" s="788"/>
      <c r="AK8" s="789" t="s">
        <v>557</v>
      </c>
      <c r="AL8" s="777"/>
      <c r="AM8" s="777"/>
      <c r="AN8" s="777"/>
      <c r="AO8" s="769"/>
      <c r="AP8" s="770" t="s">
        <v>557</v>
      </c>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t="s">
        <v>559</v>
      </c>
      <c r="BT8" s="774"/>
      <c r="BU8" s="774"/>
      <c r="BV8" s="774"/>
      <c r="BW8" s="774"/>
      <c r="BX8" s="774"/>
      <c r="BY8" s="774"/>
      <c r="BZ8" s="774"/>
      <c r="CA8" s="774"/>
      <c r="CB8" s="774"/>
      <c r="CC8" s="774"/>
      <c r="CD8" s="774"/>
      <c r="CE8" s="774"/>
      <c r="CF8" s="774"/>
      <c r="CG8" s="775"/>
      <c r="CH8" s="776">
        <v>8</v>
      </c>
      <c r="CI8" s="777"/>
      <c r="CJ8" s="777"/>
      <c r="CK8" s="777"/>
      <c r="CL8" s="778"/>
      <c r="CM8" s="776">
        <v>198</v>
      </c>
      <c r="CN8" s="777"/>
      <c r="CO8" s="777"/>
      <c r="CP8" s="777"/>
      <c r="CQ8" s="778"/>
      <c r="CR8" s="776">
        <v>100</v>
      </c>
      <c r="CS8" s="777"/>
      <c r="CT8" s="777"/>
      <c r="CU8" s="777"/>
      <c r="CV8" s="778"/>
      <c r="CW8" s="776" t="s">
        <v>566</v>
      </c>
      <c r="CX8" s="777"/>
      <c r="CY8" s="777"/>
      <c r="CZ8" s="777"/>
      <c r="DA8" s="778"/>
      <c r="DB8" s="776" t="s">
        <v>566</v>
      </c>
      <c r="DC8" s="777"/>
      <c r="DD8" s="777"/>
      <c r="DE8" s="777"/>
      <c r="DF8" s="778"/>
      <c r="DG8" s="776" t="s">
        <v>566</v>
      </c>
      <c r="DH8" s="777"/>
      <c r="DI8" s="777"/>
      <c r="DJ8" s="777"/>
      <c r="DK8" s="778"/>
      <c r="DL8" s="776" t="s">
        <v>566</v>
      </c>
      <c r="DM8" s="777"/>
      <c r="DN8" s="777"/>
      <c r="DO8" s="777"/>
      <c r="DP8" s="778"/>
      <c r="DQ8" s="776" t="s">
        <v>566</v>
      </c>
      <c r="DR8" s="777"/>
      <c r="DS8" s="777"/>
      <c r="DT8" s="777"/>
      <c r="DU8" s="778"/>
      <c r="DV8" s="773"/>
      <c r="DW8" s="774"/>
      <c r="DX8" s="774"/>
      <c r="DY8" s="774"/>
      <c r="DZ8" s="779"/>
      <c r="EA8" s="222"/>
    </row>
    <row r="9" spans="1:131" s="223" customFormat="1" ht="26.25" customHeight="1">
      <c r="A9" s="226">
        <v>3</v>
      </c>
      <c r="B9" s="780" t="s">
        <v>376</v>
      </c>
      <c r="C9" s="781"/>
      <c r="D9" s="781"/>
      <c r="E9" s="781"/>
      <c r="F9" s="781"/>
      <c r="G9" s="781"/>
      <c r="H9" s="781"/>
      <c r="I9" s="781"/>
      <c r="J9" s="781"/>
      <c r="K9" s="781"/>
      <c r="L9" s="781"/>
      <c r="M9" s="781"/>
      <c r="N9" s="781"/>
      <c r="O9" s="781"/>
      <c r="P9" s="782"/>
      <c r="Q9" s="783">
        <v>1346</v>
      </c>
      <c r="R9" s="784"/>
      <c r="S9" s="784"/>
      <c r="T9" s="784"/>
      <c r="U9" s="784"/>
      <c r="V9" s="784">
        <v>1296</v>
      </c>
      <c r="W9" s="784"/>
      <c r="X9" s="784"/>
      <c r="Y9" s="784"/>
      <c r="Z9" s="784"/>
      <c r="AA9" s="784">
        <v>49</v>
      </c>
      <c r="AB9" s="784"/>
      <c r="AC9" s="784"/>
      <c r="AD9" s="784"/>
      <c r="AE9" s="785"/>
      <c r="AF9" s="786" t="s">
        <v>122</v>
      </c>
      <c r="AG9" s="787"/>
      <c r="AH9" s="787"/>
      <c r="AI9" s="787"/>
      <c r="AJ9" s="788"/>
      <c r="AK9" s="769">
        <v>1113</v>
      </c>
      <c r="AL9" s="770"/>
      <c r="AM9" s="770"/>
      <c r="AN9" s="770"/>
      <c r="AO9" s="770"/>
      <c r="AP9" s="770">
        <v>5742</v>
      </c>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t="s">
        <v>560</v>
      </c>
      <c r="BT9" s="774"/>
      <c r="BU9" s="774"/>
      <c r="BV9" s="774"/>
      <c r="BW9" s="774"/>
      <c r="BX9" s="774"/>
      <c r="BY9" s="774"/>
      <c r="BZ9" s="774"/>
      <c r="CA9" s="774"/>
      <c r="CB9" s="774"/>
      <c r="CC9" s="774"/>
      <c r="CD9" s="774"/>
      <c r="CE9" s="774"/>
      <c r="CF9" s="774"/>
      <c r="CG9" s="775"/>
      <c r="CH9" s="776">
        <v>-3</v>
      </c>
      <c r="CI9" s="777"/>
      <c r="CJ9" s="777"/>
      <c r="CK9" s="777"/>
      <c r="CL9" s="778"/>
      <c r="CM9" s="776">
        <v>67</v>
      </c>
      <c r="CN9" s="777"/>
      <c r="CO9" s="777"/>
      <c r="CP9" s="777"/>
      <c r="CQ9" s="778"/>
      <c r="CR9" s="776">
        <v>50</v>
      </c>
      <c r="CS9" s="777"/>
      <c r="CT9" s="777"/>
      <c r="CU9" s="777"/>
      <c r="CV9" s="778"/>
      <c r="CW9" s="776" t="s">
        <v>566</v>
      </c>
      <c r="CX9" s="777"/>
      <c r="CY9" s="777"/>
      <c r="CZ9" s="777"/>
      <c r="DA9" s="778"/>
      <c r="DB9" s="776" t="s">
        <v>566</v>
      </c>
      <c r="DC9" s="777"/>
      <c r="DD9" s="777"/>
      <c r="DE9" s="777"/>
      <c r="DF9" s="778"/>
      <c r="DG9" s="776" t="s">
        <v>566</v>
      </c>
      <c r="DH9" s="777"/>
      <c r="DI9" s="777"/>
      <c r="DJ9" s="777"/>
      <c r="DK9" s="778"/>
      <c r="DL9" s="776" t="s">
        <v>566</v>
      </c>
      <c r="DM9" s="777"/>
      <c r="DN9" s="777"/>
      <c r="DO9" s="777"/>
      <c r="DP9" s="778"/>
      <c r="DQ9" s="776" t="s">
        <v>566</v>
      </c>
      <c r="DR9" s="777"/>
      <c r="DS9" s="777"/>
      <c r="DT9" s="777"/>
      <c r="DU9" s="778"/>
      <c r="DV9" s="773"/>
      <c r="DW9" s="774"/>
      <c r="DX9" s="774"/>
      <c r="DY9" s="774"/>
      <c r="DZ9" s="779"/>
      <c r="EA9" s="222"/>
    </row>
    <row r="10" spans="1:131" s="223" customFormat="1" ht="26.25" customHeight="1">
      <c r="A10" s="226">
        <v>4</v>
      </c>
      <c r="B10" s="780" t="s">
        <v>377</v>
      </c>
      <c r="C10" s="781"/>
      <c r="D10" s="781"/>
      <c r="E10" s="781"/>
      <c r="F10" s="781"/>
      <c r="G10" s="781"/>
      <c r="H10" s="781"/>
      <c r="I10" s="781"/>
      <c r="J10" s="781"/>
      <c r="K10" s="781"/>
      <c r="L10" s="781"/>
      <c r="M10" s="781"/>
      <c r="N10" s="781"/>
      <c r="O10" s="781"/>
      <c r="P10" s="782"/>
      <c r="Q10" s="783">
        <v>101</v>
      </c>
      <c r="R10" s="784"/>
      <c r="S10" s="784"/>
      <c r="T10" s="784"/>
      <c r="U10" s="784"/>
      <c r="V10" s="784">
        <v>68</v>
      </c>
      <c r="W10" s="784"/>
      <c r="X10" s="784"/>
      <c r="Y10" s="784"/>
      <c r="Z10" s="784"/>
      <c r="AA10" s="784">
        <v>33</v>
      </c>
      <c r="AB10" s="784"/>
      <c r="AC10" s="784"/>
      <c r="AD10" s="784"/>
      <c r="AE10" s="785"/>
      <c r="AF10" s="786" t="s">
        <v>122</v>
      </c>
      <c r="AG10" s="787"/>
      <c r="AH10" s="787"/>
      <c r="AI10" s="787"/>
      <c r="AJ10" s="788"/>
      <c r="AK10" s="789" t="s">
        <v>557</v>
      </c>
      <c r="AL10" s="777"/>
      <c r="AM10" s="777"/>
      <c r="AN10" s="777"/>
      <c r="AO10" s="769"/>
      <c r="AP10" s="770">
        <v>76</v>
      </c>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t="s">
        <v>561</v>
      </c>
      <c r="BT10" s="774"/>
      <c r="BU10" s="774"/>
      <c r="BV10" s="774"/>
      <c r="BW10" s="774"/>
      <c r="BX10" s="774"/>
      <c r="BY10" s="774"/>
      <c r="BZ10" s="774"/>
      <c r="CA10" s="774"/>
      <c r="CB10" s="774"/>
      <c r="CC10" s="774"/>
      <c r="CD10" s="774"/>
      <c r="CE10" s="774"/>
      <c r="CF10" s="774"/>
      <c r="CG10" s="775"/>
      <c r="CH10" s="776">
        <v>-26</v>
      </c>
      <c r="CI10" s="777"/>
      <c r="CJ10" s="777"/>
      <c r="CK10" s="777"/>
      <c r="CL10" s="778"/>
      <c r="CM10" s="776">
        <v>381</v>
      </c>
      <c r="CN10" s="777"/>
      <c r="CO10" s="777"/>
      <c r="CP10" s="777"/>
      <c r="CQ10" s="778"/>
      <c r="CR10" s="776">
        <v>50</v>
      </c>
      <c r="CS10" s="777"/>
      <c r="CT10" s="777"/>
      <c r="CU10" s="777"/>
      <c r="CV10" s="778"/>
      <c r="CW10" s="776">
        <v>26</v>
      </c>
      <c r="CX10" s="777"/>
      <c r="CY10" s="777"/>
      <c r="CZ10" s="777"/>
      <c r="DA10" s="778"/>
      <c r="DB10" s="776" t="s">
        <v>566</v>
      </c>
      <c r="DC10" s="777"/>
      <c r="DD10" s="777"/>
      <c r="DE10" s="777"/>
      <c r="DF10" s="778"/>
      <c r="DG10" s="776" t="s">
        <v>566</v>
      </c>
      <c r="DH10" s="777"/>
      <c r="DI10" s="777"/>
      <c r="DJ10" s="777"/>
      <c r="DK10" s="778"/>
      <c r="DL10" s="776" t="s">
        <v>566</v>
      </c>
      <c r="DM10" s="777"/>
      <c r="DN10" s="777"/>
      <c r="DO10" s="777"/>
      <c r="DP10" s="778"/>
      <c r="DQ10" s="776" t="s">
        <v>566</v>
      </c>
      <c r="DR10" s="777"/>
      <c r="DS10" s="777"/>
      <c r="DT10" s="777"/>
      <c r="DU10" s="778"/>
      <c r="DV10" s="773"/>
      <c r="DW10" s="774"/>
      <c r="DX10" s="774"/>
      <c r="DY10" s="774"/>
      <c r="DZ10" s="779"/>
      <c r="EA10" s="222"/>
    </row>
    <row r="11" spans="1:131" s="223" customFormat="1" ht="26.25" customHeight="1">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c r="A22" s="226">
        <v>16</v>
      </c>
      <c r="B22" s="780"/>
      <c r="C22" s="781"/>
      <c r="D22" s="781"/>
      <c r="E22" s="781"/>
      <c r="F22" s="781"/>
      <c r="G22" s="781"/>
      <c r="H22" s="781"/>
      <c r="I22" s="781"/>
      <c r="J22" s="781"/>
      <c r="K22" s="781"/>
      <c r="L22" s="781"/>
      <c r="M22" s="781"/>
      <c r="N22" s="781"/>
      <c r="O22" s="781"/>
      <c r="P22" s="782"/>
      <c r="Q22" s="800"/>
      <c r="R22" s="801"/>
      <c r="S22" s="801"/>
      <c r="T22" s="801"/>
      <c r="U22" s="801"/>
      <c r="V22" s="801"/>
      <c r="W22" s="801"/>
      <c r="X22" s="801"/>
      <c r="Y22" s="801"/>
      <c r="Z22" s="801"/>
      <c r="AA22" s="801"/>
      <c r="AB22" s="801"/>
      <c r="AC22" s="801"/>
      <c r="AD22" s="801"/>
      <c r="AE22" s="802"/>
      <c r="AF22" s="786"/>
      <c r="AG22" s="787"/>
      <c r="AH22" s="787"/>
      <c r="AI22" s="787"/>
      <c r="AJ22" s="788"/>
      <c r="AK22" s="803"/>
      <c r="AL22" s="804"/>
      <c r="AM22" s="804"/>
      <c r="AN22" s="804"/>
      <c r="AO22" s="804"/>
      <c r="AP22" s="804"/>
      <c r="AQ22" s="804"/>
      <c r="AR22" s="804"/>
      <c r="AS22" s="804"/>
      <c r="AT22" s="804"/>
      <c r="AU22" s="805"/>
      <c r="AV22" s="805"/>
      <c r="AW22" s="805"/>
      <c r="AX22" s="805"/>
      <c r="AY22" s="806"/>
      <c r="AZ22" s="807" t="s">
        <v>378</v>
      </c>
      <c r="BA22" s="807"/>
      <c r="BB22" s="807"/>
      <c r="BC22" s="807"/>
      <c r="BD22" s="808"/>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c r="A23" s="228" t="s">
        <v>379</v>
      </c>
      <c r="B23" s="790" t="s">
        <v>380</v>
      </c>
      <c r="C23" s="791"/>
      <c r="D23" s="791"/>
      <c r="E23" s="791"/>
      <c r="F23" s="791"/>
      <c r="G23" s="791"/>
      <c r="H23" s="791"/>
      <c r="I23" s="791"/>
      <c r="J23" s="791"/>
      <c r="K23" s="791"/>
      <c r="L23" s="791"/>
      <c r="M23" s="791"/>
      <c r="N23" s="791"/>
      <c r="O23" s="791"/>
      <c r="P23" s="792"/>
      <c r="Q23" s="793">
        <v>162079</v>
      </c>
      <c r="R23" s="794"/>
      <c r="S23" s="794"/>
      <c r="T23" s="794"/>
      <c r="U23" s="794"/>
      <c r="V23" s="794">
        <v>157816</v>
      </c>
      <c r="W23" s="794"/>
      <c r="X23" s="794"/>
      <c r="Y23" s="794"/>
      <c r="Z23" s="794"/>
      <c r="AA23" s="794">
        <v>4263</v>
      </c>
      <c r="AB23" s="794"/>
      <c r="AC23" s="794"/>
      <c r="AD23" s="794"/>
      <c r="AE23" s="795"/>
      <c r="AF23" s="796">
        <v>3361</v>
      </c>
      <c r="AG23" s="794"/>
      <c r="AH23" s="794"/>
      <c r="AI23" s="794"/>
      <c r="AJ23" s="797"/>
      <c r="AK23" s="798"/>
      <c r="AL23" s="799"/>
      <c r="AM23" s="799"/>
      <c r="AN23" s="799"/>
      <c r="AO23" s="799"/>
      <c r="AP23" s="794">
        <v>176214</v>
      </c>
      <c r="AQ23" s="794"/>
      <c r="AR23" s="794"/>
      <c r="AS23" s="794"/>
      <c r="AT23" s="794"/>
      <c r="AU23" s="810"/>
      <c r="AV23" s="810"/>
      <c r="AW23" s="810"/>
      <c r="AX23" s="810"/>
      <c r="AY23" s="811"/>
      <c r="AZ23" s="812" t="s">
        <v>122</v>
      </c>
      <c r="BA23" s="813"/>
      <c r="BB23" s="813"/>
      <c r="BC23" s="813"/>
      <c r="BD23" s="814"/>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c r="A24" s="809" t="s">
        <v>381</v>
      </c>
      <c r="B24" s="809"/>
      <c r="C24" s="809"/>
      <c r="D24" s="809"/>
      <c r="E24" s="809"/>
      <c r="F24" s="809"/>
      <c r="G24" s="809"/>
      <c r="H24" s="809"/>
      <c r="I24" s="809"/>
      <c r="J24" s="809"/>
      <c r="K24" s="809"/>
      <c r="L24" s="809"/>
      <c r="M24" s="809"/>
      <c r="N24" s="809"/>
      <c r="O24" s="809"/>
      <c r="P24" s="809"/>
      <c r="Q24" s="809"/>
      <c r="R24" s="809"/>
      <c r="S24" s="809"/>
      <c r="T24" s="809"/>
      <c r="U24" s="809"/>
      <c r="V24" s="809"/>
      <c r="W24" s="809"/>
      <c r="X24" s="809"/>
      <c r="Y24" s="809"/>
      <c r="Z24" s="809"/>
      <c r="AA24" s="809"/>
      <c r="AB24" s="809"/>
      <c r="AC24" s="809"/>
      <c r="AD24" s="809"/>
      <c r="AE24" s="809"/>
      <c r="AF24" s="809"/>
      <c r="AG24" s="809"/>
      <c r="AH24" s="809"/>
      <c r="AI24" s="809"/>
      <c r="AJ24" s="809"/>
      <c r="AK24" s="809"/>
      <c r="AL24" s="809"/>
      <c r="AM24" s="809"/>
      <c r="AN24" s="809"/>
      <c r="AO24" s="809"/>
      <c r="AP24" s="809"/>
      <c r="AQ24" s="809"/>
      <c r="AR24" s="809"/>
      <c r="AS24" s="809"/>
      <c r="AT24" s="809"/>
      <c r="AU24" s="809"/>
      <c r="AV24" s="809"/>
      <c r="AW24" s="809"/>
      <c r="AX24" s="809"/>
      <c r="AY24" s="809"/>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c r="A25" s="725" t="s">
        <v>382</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c r="A26" s="727" t="s">
        <v>357</v>
      </c>
      <c r="B26" s="728"/>
      <c r="C26" s="728"/>
      <c r="D26" s="728"/>
      <c r="E26" s="728"/>
      <c r="F26" s="728"/>
      <c r="G26" s="728"/>
      <c r="H26" s="728"/>
      <c r="I26" s="728"/>
      <c r="J26" s="728"/>
      <c r="K26" s="728"/>
      <c r="L26" s="728"/>
      <c r="M26" s="728"/>
      <c r="N26" s="728"/>
      <c r="O26" s="728"/>
      <c r="P26" s="729"/>
      <c r="Q26" s="733" t="s">
        <v>383</v>
      </c>
      <c r="R26" s="734"/>
      <c r="S26" s="734"/>
      <c r="T26" s="734"/>
      <c r="U26" s="735"/>
      <c r="V26" s="733" t="s">
        <v>384</v>
      </c>
      <c r="W26" s="734"/>
      <c r="X26" s="734"/>
      <c r="Y26" s="734"/>
      <c r="Z26" s="735"/>
      <c r="AA26" s="733" t="s">
        <v>385</v>
      </c>
      <c r="AB26" s="734"/>
      <c r="AC26" s="734"/>
      <c r="AD26" s="734"/>
      <c r="AE26" s="734"/>
      <c r="AF26" s="815" t="s">
        <v>386</v>
      </c>
      <c r="AG26" s="816"/>
      <c r="AH26" s="816"/>
      <c r="AI26" s="816"/>
      <c r="AJ26" s="817"/>
      <c r="AK26" s="734" t="s">
        <v>387</v>
      </c>
      <c r="AL26" s="734"/>
      <c r="AM26" s="734"/>
      <c r="AN26" s="734"/>
      <c r="AO26" s="735"/>
      <c r="AP26" s="733" t="s">
        <v>388</v>
      </c>
      <c r="AQ26" s="734"/>
      <c r="AR26" s="734"/>
      <c r="AS26" s="734"/>
      <c r="AT26" s="735"/>
      <c r="AU26" s="733" t="s">
        <v>389</v>
      </c>
      <c r="AV26" s="734"/>
      <c r="AW26" s="734"/>
      <c r="AX26" s="734"/>
      <c r="AY26" s="735"/>
      <c r="AZ26" s="733" t="s">
        <v>390</v>
      </c>
      <c r="BA26" s="734"/>
      <c r="BB26" s="734"/>
      <c r="BC26" s="734"/>
      <c r="BD26" s="735"/>
      <c r="BE26" s="733" t="s">
        <v>364</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8"/>
      <c r="AG27" s="819"/>
      <c r="AH27" s="819"/>
      <c r="AI27" s="819"/>
      <c r="AJ27" s="820"/>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c r="A28" s="230">
        <v>1</v>
      </c>
      <c r="B28" s="749" t="s">
        <v>391</v>
      </c>
      <c r="C28" s="750"/>
      <c r="D28" s="750"/>
      <c r="E28" s="750"/>
      <c r="F28" s="750"/>
      <c r="G28" s="750"/>
      <c r="H28" s="750"/>
      <c r="I28" s="750"/>
      <c r="J28" s="750"/>
      <c r="K28" s="750"/>
      <c r="L28" s="750"/>
      <c r="M28" s="750"/>
      <c r="N28" s="750"/>
      <c r="O28" s="750"/>
      <c r="P28" s="751"/>
      <c r="Q28" s="823">
        <v>33871</v>
      </c>
      <c r="R28" s="824"/>
      <c r="S28" s="824"/>
      <c r="T28" s="824"/>
      <c r="U28" s="824"/>
      <c r="V28" s="824">
        <v>33714</v>
      </c>
      <c r="W28" s="824"/>
      <c r="X28" s="824"/>
      <c r="Y28" s="824"/>
      <c r="Z28" s="824"/>
      <c r="AA28" s="824">
        <v>157</v>
      </c>
      <c r="AB28" s="824"/>
      <c r="AC28" s="824"/>
      <c r="AD28" s="824"/>
      <c r="AE28" s="825"/>
      <c r="AF28" s="826">
        <v>157</v>
      </c>
      <c r="AG28" s="824"/>
      <c r="AH28" s="824"/>
      <c r="AI28" s="824"/>
      <c r="AJ28" s="827"/>
      <c r="AK28" s="828">
        <v>2899</v>
      </c>
      <c r="AL28" s="829"/>
      <c r="AM28" s="829"/>
      <c r="AN28" s="829"/>
      <c r="AO28" s="829"/>
      <c r="AP28" s="829" t="s">
        <v>557</v>
      </c>
      <c r="AQ28" s="829"/>
      <c r="AR28" s="829"/>
      <c r="AS28" s="829"/>
      <c r="AT28" s="829"/>
      <c r="AU28" s="829" t="s">
        <v>557</v>
      </c>
      <c r="AV28" s="829"/>
      <c r="AW28" s="829"/>
      <c r="AX28" s="829"/>
      <c r="AY28" s="829"/>
      <c r="AZ28" s="829" t="s">
        <v>557</v>
      </c>
      <c r="BA28" s="829"/>
      <c r="BB28" s="829"/>
      <c r="BC28" s="829"/>
      <c r="BD28" s="829"/>
      <c r="BE28" s="821"/>
      <c r="BF28" s="821"/>
      <c r="BG28" s="821"/>
      <c r="BH28" s="821"/>
      <c r="BI28" s="822"/>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c r="A29" s="230">
        <v>2</v>
      </c>
      <c r="B29" s="780" t="s">
        <v>392</v>
      </c>
      <c r="C29" s="781"/>
      <c r="D29" s="781"/>
      <c r="E29" s="781"/>
      <c r="F29" s="781"/>
      <c r="G29" s="781"/>
      <c r="H29" s="781"/>
      <c r="I29" s="781"/>
      <c r="J29" s="781"/>
      <c r="K29" s="781"/>
      <c r="L29" s="781"/>
      <c r="M29" s="781"/>
      <c r="N29" s="781"/>
      <c r="O29" s="781"/>
      <c r="P29" s="782"/>
      <c r="Q29" s="783">
        <v>37563</v>
      </c>
      <c r="R29" s="784"/>
      <c r="S29" s="784"/>
      <c r="T29" s="784"/>
      <c r="U29" s="784"/>
      <c r="V29" s="784">
        <v>37183</v>
      </c>
      <c r="W29" s="784"/>
      <c r="X29" s="784"/>
      <c r="Y29" s="784"/>
      <c r="Z29" s="784"/>
      <c r="AA29" s="784">
        <v>380</v>
      </c>
      <c r="AB29" s="784"/>
      <c r="AC29" s="784"/>
      <c r="AD29" s="784"/>
      <c r="AE29" s="785"/>
      <c r="AF29" s="786">
        <v>380</v>
      </c>
      <c r="AG29" s="787"/>
      <c r="AH29" s="787"/>
      <c r="AI29" s="787"/>
      <c r="AJ29" s="788"/>
      <c r="AK29" s="833">
        <v>5510</v>
      </c>
      <c r="AL29" s="830"/>
      <c r="AM29" s="830"/>
      <c r="AN29" s="830"/>
      <c r="AO29" s="830"/>
      <c r="AP29" s="830" t="s">
        <v>557</v>
      </c>
      <c r="AQ29" s="830"/>
      <c r="AR29" s="830"/>
      <c r="AS29" s="830"/>
      <c r="AT29" s="830"/>
      <c r="AU29" s="830" t="s">
        <v>557</v>
      </c>
      <c r="AV29" s="830"/>
      <c r="AW29" s="830"/>
      <c r="AX29" s="830"/>
      <c r="AY29" s="830"/>
      <c r="AZ29" s="830" t="s">
        <v>557</v>
      </c>
      <c r="BA29" s="830"/>
      <c r="BB29" s="830"/>
      <c r="BC29" s="830"/>
      <c r="BD29" s="830"/>
      <c r="BE29" s="831"/>
      <c r="BF29" s="831"/>
      <c r="BG29" s="831"/>
      <c r="BH29" s="831"/>
      <c r="BI29" s="832"/>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c r="A30" s="230">
        <v>3</v>
      </c>
      <c r="B30" s="780" t="s">
        <v>393</v>
      </c>
      <c r="C30" s="781"/>
      <c r="D30" s="781"/>
      <c r="E30" s="781"/>
      <c r="F30" s="781"/>
      <c r="G30" s="781"/>
      <c r="H30" s="781"/>
      <c r="I30" s="781"/>
      <c r="J30" s="781"/>
      <c r="K30" s="781"/>
      <c r="L30" s="781"/>
      <c r="M30" s="781"/>
      <c r="N30" s="781"/>
      <c r="O30" s="781"/>
      <c r="P30" s="782"/>
      <c r="Q30" s="783">
        <v>8404</v>
      </c>
      <c r="R30" s="784"/>
      <c r="S30" s="784"/>
      <c r="T30" s="784"/>
      <c r="U30" s="784"/>
      <c r="V30" s="784">
        <v>8375</v>
      </c>
      <c r="W30" s="784"/>
      <c r="X30" s="784"/>
      <c r="Y30" s="784"/>
      <c r="Z30" s="784"/>
      <c r="AA30" s="784">
        <v>28</v>
      </c>
      <c r="AB30" s="784"/>
      <c r="AC30" s="784"/>
      <c r="AD30" s="784"/>
      <c r="AE30" s="785"/>
      <c r="AF30" s="786">
        <v>28</v>
      </c>
      <c r="AG30" s="787"/>
      <c r="AH30" s="787"/>
      <c r="AI30" s="787"/>
      <c r="AJ30" s="788"/>
      <c r="AK30" s="833">
        <v>1367</v>
      </c>
      <c r="AL30" s="830"/>
      <c r="AM30" s="830"/>
      <c r="AN30" s="830"/>
      <c r="AO30" s="830"/>
      <c r="AP30" s="830" t="s">
        <v>557</v>
      </c>
      <c r="AQ30" s="830"/>
      <c r="AR30" s="830"/>
      <c r="AS30" s="830"/>
      <c r="AT30" s="830"/>
      <c r="AU30" s="830" t="s">
        <v>557</v>
      </c>
      <c r="AV30" s="830"/>
      <c r="AW30" s="830"/>
      <c r="AX30" s="830"/>
      <c r="AY30" s="830"/>
      <c r="AZ30" s="830" t="s">
        <v>557</v>
      </c>
      <c r="BA30" s="830"/>
      <c r="BB30" s="830"/>
      <c r="BC30" s="830"/>
      <c r="BD30" s="830"/>
      <c r="BE30" s="831"/>
      <c r="BF30" s="831"/>
      <c r="BG30" s="831"/>
      <c r="BH30" s="831"/>
      <c r="BI30" s="832"/>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c r="A31" s="230">
        <v>4</v>
      </c>
      <c r="B31" s="780" t="s">
        <v>394</v>
      </c>
      <c r="C31" s="781"/>
      <c r="D31" s="781"/>
      <c r="E31" s="781"/>
      <c r="F31" s="781"/>
      <c r="G31" s="781"/>
      <c r="H31" s="781"/>
      <c r="I31" s="781"/>
      <c r="J31" s="781"/>
      <c r="K31" s="781"/>
      <c r="L31" s="781"/>
      <c r="M31" s="781"/>
      <c r="N31" s="781"/>
      <c r="O31" s="781"/>
      <c r="P31" s="782"/>
      <c r="Q31" s="783">
        <v>10402</v>
      </c>
      <c r="R31" s="784"/>
      <c r="S31" s="784"/>
      <c r="T31" s="784"/>
      <c r="U31" s="784"/>
      <c r="V31" s="784">
        <v>1897</v>
      </c>
      <c r="W31" s="784"/>
      <c r="X31" s="784"/>
      <c r="Y31" s="784"/>
      <c r="Z31" s="784"/>
      <c r="AA31" s="784">
        <v>8505</v>
      </c>
      <c r="AB31" s="784"/>
      <c r="AC31" s="784"/>
      <c r="AD31" s="784"/>
      <c r="AE31" s="785"/>
      <c r="AF31" s="786">
        <v>8505</v>
      </c>
      <c r="AG31" s="787"/>
      <c r="AH31" s="787"/>
      <c r="AI31" s="787"/>
      <c r="AJ31" s="788"/>
      <c r="AK31" s="833">
        <v>239</v>
      </c>
      <c r="AL31" s="830"/>
      <c r="AM31" s="830"/>
      <c r="AN31" s="830"/>
      <c r="AO31" s="830"/>
      <c r="AP31" s="830">
        <v>12402</v>
      </c>
      <c r="AQ31" s="830"/>
      <c r="AR31" s="830"/>
      <c r="AS31" s="830"/>
      <c r="AT31" s="830"/>
      <c r="AU31" s="830">
        <v>1463</v>
      </c>
      <c r="AV31" s="830"/>
      <c r="AW31" s="830"/>
      <c r="AX31" s="830"/>
      <c r="AY31" s="830"/>
      <c r="AZ31" s="830" t="s">
        <v>557</v>
      </c>
      <c r="BA31" s="830"/>
      <c r="BB31" s="830"/>
      <c r="BC31" s="830"/>
      <c r="BD31" s="830"/>
      <c r="BE31" s="831" t="s">
        <v>395</v>
      </c>
      <c r="BF31" s="831"/>
      <c r="BG31" s="831"/>
      <c r="BH31" s="831"/>
      <c r="BI31" s="832"/>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c r="A32" s="230">
        <v>5</v>
      </c>
      <c r="B32" s="780" t="s">
        <v>396</v>
      </c>
      <c r="C32" s="781"/>
      <c r="D32" s="781"/>
      <c r="E32" s="781"/>
      <c r="F32" s="781"/>
      <c r="G32" s="781"/>
      <c r="H32" s="781"/>
      <c r="I32" s="781"/>
      <c r="J32" s="781"/>
      <c r="K32" s="781"/>
      <c r="L32" s="781"/>
      <c r="M32" s="781"/>
      <c r="N32" s="781"/>
      <c r="O32" s="781"/>
      <c r="P32" s="782"/>
      <c r="Q32" s="783">
        <v>1868</v>
      </c>
      <c r="R32" s="784"/>
      <c r="S32" s="784"/>
      <c r="T32" s="784"/>
      <c r="U32" s="784"/>
      <c r="V32" s="784">
        <v>398</v>
      </c>
      <c r="W32" s="784"/>
      <c r="X32" s="784"/>
      <c r="Y32" s="784"/>
      <c r="Z32" s="784"/>
      <c r="AA32" s="784">
        <v>1470</v>
      </c>
      <c r="AB32" s="784"/>
      <c r="AC32" s="784"/>
      <c r="AD32" s="784"/>
      <c r="AE32" s="785"/>
      <c r="AF32" s="786">
        <v>1470</v>
      </c>
      <c r="AG32" s="787"/>
      <c r="AH32" s="787"/>
      <c r="AI32" s="787"/>
      <c r="AJ32" s="788"/>
      <c r="AK32" s="833">
        <v>878</v>
      </c>
      <c r="AL32" s="830"/>
      <c r="AM32" s="830"/>
      <c r="AN32" s="830"/>
      <c r="AO32" s="830"/>
      <c r="AP32" s="830">
        <v>29959</v>
      </c>
      <c r="AQ32" s="830"/>
      <c r="AR32" s="830"/>
      <c r="AS32" s="830"/>
      <c r="AT32" s="830"/>
      <c r="AU32" s="830">
        <v>8029</v>
      </c>
      <c r="AV32" s="830"/>
      <c r="AW32" s="830"/>
      <c r="AX32" s="830"/>
      <c r="AY32" s="830"/>
      <c r="AZ32" s="830" t="s">
        <v>557</v>
      </c>
      <c r="BA32" s="830"/>
      <c r="BB32" s="830"/>
      <c r="BC32" s="830"/>
      <c r="BD32" s="830"/>
      <c r="BE32" s="831" t="s">
        <v>395</v>
      </c>
      <c r="BF32" s="831"/>
      <c r="BG32" s="831"/>
      <c r="BH32" s="831"/>
      <c r="BI32" s="832"/>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c r="A33" s="230">
        <v>6</v>
      </c>
      <c r="B33" s="780" t="s">
        <v>397</v>
      </c>
      <c r="C33" s="781"/>
      <c r="D33" s="781"/>
      <c r="E33" s="781"/>
      <c r="F33" s="781"/>
      <c r="G33" s="781"/>
      <c r="H33" s="781"/>
      <c r="I33" s="781"/>
      <c r="J33" s="781"/>
      <c r="K33" s="781"/>
      <c r="L33" s="781"/>
      <c r="M33" s="781"/>
      <c r="N33" s="781"/>
      <c r="O33" s="781"/>
      <c r="P33" s="782"/>
      <c r="Q33" s="783">
        <v>114</v>
      </c>
      <c r="R33" s="784"/>
      <c r="S33" s="784"/>
      <c r="T33" s="784"/>
      <c r="U33" s="784"/>
      <c r="V33" s="784">
        <v>82</v>
      </c>
      <c r="W33" s="784"/>
      <c r="X33" s="784"/>
      <c r="Y33" s="784"/>
      <c r="Z33" s="784"/>
      <c r="AA33" s="784">
        <v>33</v>
      </c>
      <c r="AB33" s="784"/>
      <c r="AC33" s="784"/>
      <c r="AD33" s="784"/>
      <c r="AE33" s="785"/>
      <c r="AF33" s="786">
        <v>33</v>
      </c>
      <c r="AG33" s="787"/>
      <c r="AH33" s="787"/>
      <c r="AI33" s="787"/>
      <c r="AJ33" s="788"/>
      <c r="AK33" s="833">
        <v>535</v>
      </c>
      <c r="AL33" s="830"/>
      <c r="AM33" s="830"/>
      <c r="AN33" s="830"/>
      <c r="AO33" s="830"/>
      <c r="AP33" s="830">
        <v>3255</v>
      </c>
      <c r="AQ33" s="830"/>
      <c r="AR33" s="830"/>
      <c r="AS33" s="830"/>
      <c r="AT33" s="830"/>
      <c r="AU33" s="830">
        <v>3255</v>
      </c>
      <c r="AV33" s="830"/>
      <c r="AW33" s="830"/>
      <c r="AX33" s="830"/>
      <c r="AY33" s="830"/>
      <c r="AZ33" s="830" t="s">
        <v>557</v>
      </c>
      <c r="BA33" s="830"/>
      <c r="BB33" s="830"/>
      <c r="BC33" s="830"/>
      <c r="BD33" s="830"/>
      <c r="BE33" s="831" t="s">
        <v>395</v>
      </c>
      <c r="BF33" s="831"/>
      <c r="BG33" s="831"/>
      <c r="BH33" s="831"/>
      <c r="BI33" s="832"/>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c r="A34" s="230">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3"/>
      <c r="AL34" s="830"/>
      <c r="AM34" s="830"/>
      <c r="AN34" s="830"/>
      <c r="AO34" s="830"/>
      <c r="AP34" s="830"/>
      <c r="AQ34" s="830"/>
      <c r="AR34" s="830"/>
      <c r="AS34" s="830"/>
      <c r="AT34" s="830"/>
      <c r="AU34" s="830"/>
      <c r="AV34" s="830"/>
      <c r="AW34" s="830"/>
      <c r="AX34" s="830"/>
      <c r="AY34" s="830"/>
      <c r="AZ34" s="834"/>
      <c r="BA34" s="834"/>
      <c r="BB34" s="834"/>
      <c r="BC34" s="834"/>
      <c r="BD34" s="834"/>
      <c r="BE34" s="831"/>
      <c r="BF34" s="831"/>
      <c r="BG34" s="831"/>
      <c r="BH34" s="831"/>
      <c r="BI34" s="832"/>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3"/>
      <c r="AL35" s="830"/>
      <c r="AM35" s="830"/>
      <c r="AN35" s="830"/>
      <c r="AO35" s="830"/>
      <c r="AP35" s="830"/>
      <c r="AQ35" s="830"/>
      <c r="AR35" s="830"/>
      <c r="AS35" s="830"/>
      <c r="AT35" s="830"/>
      <c r="AU35" s="830"/>
      <c r="AV35" s="830"/>
      <c r="AW35" s="830"/>
      <c r="AX35" s="830"/>
      <c r="AY35" s="830"/>
      <c r="AZ35" s="834"/>
      <c r="BA35" s="834"/>
      <c r="BB35" s="834"/>
      <c r="BC35" s="834"/>
      <c r="BD35" s="834"/>
      <c r="BE35" s="831"/>
      <c r="BF35" s="831"/>
      <c r="BG35" s="831"/>
      <c r="BH35" s="831"/>
      <c r="BI35" s="832"/>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3"/>
      <c r="AL36" s="830"/>
      <c r="AM36" s="830"/>
      <c r="AN36" s="830"/>
      <c r="AO36" s="830"/>
      <c r="AP36" s="830"/>
      <c r="AQ36" s="830"/>
      <c r="AR36" s="830"/>
      <c r="AS36" s="830"/>
      <c r="AT36" s="830"/>
      <c r="AU36" s="830"/>
      <c r="AV36" s="830"/>
      <c r="AW36" s="830"/>
      <c r="AX36" s="830"/>
      <c r="AY36" s="830"/>
      <c r="AZ36" s="834"/>
      <c r="BA36" s="834"/>
      <c r="BB36" s="834"/>
      <c r="BC36" s="834"/>
      <c r="BD36" s="834"/>
      <c r="BE36" s="831"/>
      <c r="BF36" s="831"/>
      <c r="BG36" s="831"/>
      <c r="BH36" s="831"/>
      <c r="BI36" s="832"/>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3"/>
      <c r="AL37" s="830"/>
      <c r="AM37" s="830"/>
      <c r="AN37" s="830"/>
      <c r="AO37" s="830"/>
      <c r="AP37" s="830"/>
      <c r="AQ37" s="830"/>
      <c r="AR37" s="830"/>
      <c r="AS37" s="830"/>
      <c r="AT37" s="830"/>
      <c r="AU37" s="830"/>
      <c r="AV37" s="830"/>
      <c r="AW37" s="830"/>
      <c r="AX37" s="830"/>
      <c r="AY37" s="830"/>
      <c r="AZ37" s="834"/>
      <c r="BA37" s="834"/>
      <c r="BB37" s="834"/>
      <c r="BC37" s="834"/>
      <c r="BD37" s="834"/>
      <c r="BE37" s="831"/>
      <c r="BF37" s="831"/>
      <c r="BG37" s="831"/>
      <c r="BH37" s="831"/>
      <c r="BI37" s="832"/>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3"/>
      <c r="AL38" s="830"/>
      <c r="AM38" s="830"/>
      <c r="AN38" s="830"/>
      <c r="AO38" s="830"/>
      <c r="AP38" s="830"/>
      <c r="AQ38" s="830"/>
      <c r="AR38" s="830"/>
      <c r="AS38" s="830"/>
      <c r="AT38" s="830"/>
      <c r="AU38" s="830"/>
      <c r="AV38" s="830"/>
      <c r="AW38" s="830"/>
      <c r="AX38" s="830"/>
      <c r="AY38" s="830"/>
      <c r="AZ38" s="834"/>
      <c r="BA38" s="834"/>
      <c r="BB38" s="834"/>
      <c r="BC38" s="834"/>
      <c r="BD38" s="834"/>
      <c r="BE38" s="831"/>
      <c r="BF38" s="831"/>
      <c r="BG38" s="831"/>
      <c r="BH38" s="831"/>
      <c r="BI38" s="832"/>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3"/>
      <c r="AL39" s="830"/>
      <c r="AM39" s="830"/>
      <c r="AN39" s="830"/>
      <c r="AO39" s="830"/>
      <c r="AP39" s="830"/>
      <c r="AQ39" s="830"/>
      <c r="AR39" s="830"/>
      <c r="AS39" s="830"/>
      <c r="AT39" s="830"/>
      <c r="AU39" s="830"/>
      <c r="AV39" s="830"/>
      <c r="AW39" s="830"/>
      <c r="AX39" s="830"/>
      <c r="AY39" s="830"/>
      <c r="AZ39" s="834"/>
      <c r="BA39" s="834"/>
      <c r="BB39" s="834"/>
      <c r="BC39" s="834"/>
      <c r="BD39" s="834"/>
      <c r="BE39" s="831"/>
      <c r="BF39" s="831"/>
      <c r="BG39" s="831"/>
      <c r="BH39" s="831"/>
      <c r="BI39" s="832"/>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3"/>
      <c r="AL40" s="830"/>
      <c r="AM40" s="830"/>
      <c r="AN40" s="830"/>
      <c r="AO40" s="830"/>
      <c r="AP40" s="830"/>
      <c r="AQ40" s="830"/>
      <c r="AR40" s="830"/>
      <c r="AS40" s="830"/>
      <c r="AT40" s="830"/>
      <c r="AU40" s="830"/>
      <c r="AV40" s="830"/>
      <c r="AW40" s="830"/>
      <c r="AX40" s="830"/>
      <c r="AY40" s="830"/>
      <c r="AZ40" s="834"/>
      <c r="BA40" s="834"/>
      <c r="BB40" s="834"/>
      <c r="BC40" s="834"/>
      <c r="BD40" s="834"/>
      <c r="BE40" s="831"/>
      <c r="BF40" s="831"/>
      <c r="BG40" s="831"/>
      <c r="BH40" s="831"/>
      <c r="BI40" s="832"/>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3"/>
      <c r="AL41" s="830"/>
      <c r="AM41" s="830"/>
      <c r="AN41" s="830"/>
      <c r="AO41" s="830"/>
      <c r="AP41" s="830"/>
      <c r="AQ41" s="830"/>
      <c r="AR41" s="830"/>
      <c r="AS41" s="830"/>
      <c r="AT41" s="830"/>
      <c r="AU41" s="830"/>
      <c r="AV41" s="830"/>
      <c r="AW41" s="830"/>
      <c r="AX41" s="830"/>
      <c r="AY41" s="830"/>
      <c r="AZ41" s="834"/>
      <c r="BA41" s="834"/>
      <c r="BB41" s="834"/>
      <c r="BC41" s="834"/>
      <c r="BD41" s="834"/>
      <c r="BE41" s="831"/>
      <c r="BF41" s="831"/>
      <c r="BG41" s="831"/>
      <c r="BH41" s="831"/>
      <c r="BI41" s="832"/>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3"/>
      <c r="AL42" s="830"/>
      <c r="AM42" s="830"/>
      <c r="AN42" s="830"/>
      <c r="AO42" s="830"/>
      <c r="AP42" s="830"/>
      <c r="AQ42" s="830"/>
      <c r="AR42" s="830"/>
      <c r="AS42" s="830"/>
      <c r="AT42" s="830"/>
      <c r="AU42" s="830"/>
      <c r="AV42" s="830"/>
      <c r="AW42" s="830"/>
      <c r="AX42" s="830"/>
      <c r="AY42" s="830"/>
      <c r="AZ42" s="834"/>
      <c r="BA42" s="834"/>
      <c r="BB42" s="834"/>
      <c r="BC42" s="834"/>
      <c r="BD42" s="834"/>
      <c r="BE42" s="831"/>
      <c r="BF42" s="831"/>
      <c r="BG42" s="831"/>
      <c r="BH42" s="831"/>
      <c r="BI42" s="832"/>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3"/>
      <c r="AL43" s="830"/>
      <c r="AM43" s="830"/>
      <c r="AN43" s="830"/>
      <c r="AO43" s="830"/>
      <c r="AP43" s="830"/>
      <c r="AQ43" s="830"/>
      <c r="AR43" s="830"/>
      <c r="AS43" s="830"/>
      <c r="AT43" s="830"/>
      <c r="AU43" s="830"/>
      <c r="AV43" s="830"/>
      <c r="AW43" s="830"/>
      <c r="AX43" s="830"/>
      <c r="AY43" s="830"/>
      <c r="AZ43" s="834"/>
      <c r="BA43" s="834"/>
      <c r="BB43" s="834"/>
      <c r="BC43" s="834"/>
      <c r="BD43" s="834"/>
      <c r="BE43" s="831"/>
      <c r="BF43" s="831"/>
      <c r="BG43" s="831"/>
      <c r="BH43" s="831"/>
      <c r="BI43" s="832"/>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3"/>
      <c r="AL44" s="830"/>
      <c r="AM44" s="830"/>
      <c r="AN44" s="830"/>
      <c r="AO44" s="830"/>
      <c r="AP44" s="830"/>
      <c r="AQ44" s="830"/>
      <c r="AR44" s="830"/>
      <c r="AS44" s="830"/>
      <c r="AT44" s="830"/>
      <c r="AU44" s="830"/>
      <c r="AV44" s="830"/>
      <c r="AW44" s="830"/>
      <c r="AX44" s="830"/>
      <c r="AY44" s="830"/>
      <c r="AZ44" s="834"/>
      <c r="BA44" s="834"/>
      <c r="BB44" s="834"/>
      <c r="BC44" s="834"/>
      <c r="BD44" s="834"/>
      <c r="BE44" s="831"/>
      <c r="BF44" s="831"/>
      <c r="BG44" s="831"/>
      <c r="BH44" s="831"/>
      <c r="BI44" s="832"/>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3"/>
      <c r="AL45" s="830"/>
      <c r="AM45" s="830"/>
      <c r="AN45" s="830"/>
      <c r="AO45" s="830"/>
      <c r="AP45" s="830"/>
      <c r="AQ45" s="830"/>
      <c r="AR45" s="830"/>
      <c r="AS45" s="830"/>
      <c r="AT45" s="830"/>
      <c r="AU45" s="830"/>
      <c r="AV45" s="830"/>
      <c r="AW45" s="830"/>
      <c r="AX45" s="830"/>
      <c r="AY45" s="830"/>
      <c r="AZ45" s="834"/>
      <c r="BA45" s="834"/>
      <c r="BB45" s="834"/>
      <c r="BC45" s="834"/>
      <c r="BD45" s="834"/>
      <c r="BE45" s="831"/>
      <c r="BF45" s="831"/>
      <c r="BG45" s="831"/>
      <c r="BH45" s="831"/>
      <c r="BI45" s="832"/>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3"/>
      <c r="AL46" s="830"/>
      <c r="AM46" s="830"/>
      <c r="AN46" s="830"/>
      <c r="AO46" s="830"/>
      <c r="AP46" s="830"/>
      <c r="AQ46" s="830"/>
      <c r="AR46" s="830"/>
      <c r="AS46" s="830"/>
      <c r="AT46" s="830"/>
      <c r="AU46" s="830"/>
      <c r="AV46" s="830"/>
      <c r="AW46" s="830"/>
      <c r="AX46" s="830"/>
      <c r="AY46" s="830"/>
      <c r="AZ46" s="834"/>
      <c r="BA46" s="834"/>
      <c r="BB46" s="834"/>
      <c r="BC46" s="834"/>
      <c r="BD46" s="834"/>
      <c r="BE46" s="831"/>
      <c r="BF46" s="831"/>
      <c r="BG46" s="831"/>
      <c r="BH46" s="831"/>
      <c r="BI46" s="832"/>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3"/>
      <c r="AL47" s="830"/>
      <c r="AM47" s="830"/>
      <c r="AN47" s="830"/>
      <c r="AO47" s="830"/>
      <c r="AP47" s="830"/>
      <c r="AQ47" s="830"/>
      <c r="AR47" s="830"/>
      <c r="AS47" s="830"/>
      <c r="AT47" s="830"/>
      <c r="AU47" s="830"/>
      <c r="AV47" s="830"/>
      <c r="AW47" s="830"/>
      <c r="AX47" s="830"/>
      <c r="AY47" s="830"/>
      <c r="AZ47" s="834"/>
      <c r="BA47" s="834"/>
      <c r="BB47" s="834"/>
      <c r="BC47" s="834"/>
      <c r="BD47" s="834"/>
      <c r="BE47" s="831"/>
      <c r="BF47" s="831"/>
      <c r="BG47" s="831"/>
      <c r="BH47" s="831"/>
      <c r="BI47" s="832"/>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3"/>
      <c r="AL48" s="830"/>
      <c r="AM48" s="830"/>
      <c r="AN48" s="830"/>
      <c r="AO48" s="830"/>
      <c r="AP48" s="830"/>
      <c r="AQ48" s="830"/>
      <c r="AR48" s="830"/>
      <c r="AS48" s="830"/>
      <c r="AT48" s="830"/>
      <c r="AU48" s="830"/>
      <c r="AV48" s="830"/>
      <c r="AW48" s="830"/>
      <c r="AX48" s="830"/>
      <c r="AY48" s="830"/>
      <c r="AZ48" s="834"/>
      <c r="BA48" s="834"/>
      <c r="BB48" s="834"/>
      <c r="BC48" s="834"/>
      <c r="BD48" s="834"/>
      <c r="BE48" s="831"/>
      <c r="BF48" s="831"/>
      <c r="BG48" s="831"/>
      <c r="BH48" s="831"/>
      <c r="BI48" s="832"/>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3"/>
      <c r="AL49" s="830"/>
      <c r="AM49" s="830"/>
      <c r="AN49" s="830"/>
      <c r="AO49" s="830"/>
      <c r="AP49" s="830"/>
      <c r="AQ49" s="830"/>
      <c r="AR49" s="830"/>
      <c r="AS49" s="830"/>
      <c r="AT49" s="830"/>
      <c r="AU49" s="830"/>
      <c r="AV49" s="830"/>
      <c r="AW49" s="830"/>
      <c r="AX49" s="830"/>
      <c r="AY49" s="830"/>
      <c r="AZ49" s="834"/>
      <c r="BA49" s="834"/>
      <c r="BB49" s="834"/>
      <c r="BC49" s="834"/>
      <c r="BD49" s="834"/>
      <c r="BE49" s="831"/>
      <c r="BF49" s="831"/>
      <c r="BG49" s="831"/>
      <c r="BH49" s="831"/>
      <c r="BI49" s="832"/>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1"/>
      <c r="BF50" s="831"/>
      <c r="BG50" s="831"/>
      <c r="BH50" s="831"/>
      <c r="BI50" s="832"/>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1"/>
      <c r="BF51" s="831"/>
      <c r="BG51" s="831"/>
      <c r="BH51" s="831"/>
      <c r="BI51" s="832"/>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1"/>
      <c r="BF52" s="831"/>
      <c r="BG52" s="831"/>
      <c r="BH52" s="831"/>
      <c r="BI52" s="832"/>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1"/>
      <c r="BF53" s="831"/>
      <c r="BG53" s="831"/>
      <c r="BH53" s="831"/>
      <c r="BI53" s="832"/>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1"/>
      <c r="BF54" s="831"/>
      <c r="BG54" s="831"/>
      <c r="BH54" s="831"/>
      <c r="BI54" s="832"/>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1"/>
      <c r="BF55" s="831"/>
      <c r="BG55" s="831"/>
      <c r="BH55" s="831"/>
      <c r="BI55" s="832"/>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1"/>
      <c r="BF56" s="831"/>
      <c r="BG56" s="831"/>
      <c r="BH56" s="831"/>
      <c r="BI56" s="832"/>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1"/>
      <c r="BF57" s="831"/>
      <c r="BG57" s="831"/>
      <c r="BH57" s="831"/>
      <c r="BI57" s="832"/>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1"/>
      <c r="BF58" s="831"/>
      <c r="BG58" s="831"/>
      <c r="BH58" s="831"/>
      <c r="BI58" s="832"/>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1"/>
      <c r="BF59" s="831"/>
      <c r="BG59" s="831"/>
      <c r="BH59" s="831"/>
      <c r="BI59" s="832"/>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1"/>
      <c r="BF60" s="831"/>
      <c r="BG60" s="831"/>
      <c r="BH60" s="831"/>
      <c r="BI60" s="832"/>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1"/>
      <c r="BF61" s="831"/>
      <c r="BG61" s="831"/>
      <c r="BH61" s="831"/>
      <c r="BI61" s="832"/>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1"/>
      <c r="BF62" s="831"/>
      <c r="BG62" s="831"/>
      <c r="BH62" s="831"/>
      <c r="BI62" s="832"/>
      <c r="BJ62" s="847" t="s">
        <v>398</v>
      </c>
      <c r="BK62" s="807"/>
      <c r="BL62" s="807"/>
      <c r="BM62" s="807"/>
      <c r="BN62" s="808"/>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c r="A63" s="228" t="s">
        <v>379</v>
      </c>
      <c r="B63" s="790" t="s">
        <v>399</v>
      </c>
      <c r="C63" s="791"/>
      <c r="D63" s="791"/>
      <c r="E63" s="791"/>
      <c r="F63" s="791"/>
      <c r="G63" s="791"/>
      <c r="H63" s="791"/>
      <c r="I63" s="791"/>
      <c r="J63" s="791"/>
      <c r="K63" s="791"/>
      <c r="L63" s="791"/>
      <c r="M63" s="791"/>
      <c r="N63" s="791"/>
      <c r="O63" s="791"/>
      <c r="P63" s="792"/>
      <c r="Q63" s="840"/>
      <c r="R63" s="841"/>
      <c r="S63" s="841"/>
      <c r="T63" s="841"/>
      <c r="U63" s="841"/>
      <c r="V63" s="841"/>
      <c r="W63" s="841"/>
      <c r="X63" s="841"/>
      <c r="Y63" s="841"/>
      <c r="Z63" s="841"/>
      <c r="AA63" s="841"/>
      <c r="AB63" s="841"/>
      <c r="AC63" s="841"/>
      <c r="AD63" s="841"/>
      <c r="AE63" s="842"/>
      <c r="AF63" s="843">
        <v>10573</v>
      </c>
      <c r="AG63" s="844"/>
      <c r="AH63" s="844"/>
      <c r="AI63" s="844"/>
      <c r="AJ63" s="845"/>
      <c r="AK63" s="846"/>
      <c r="AL63" s="841"/>
      <c r="AM63" s="841"/>
      <c r="AN63" s="841"/>
      <c r="AO63" s="841"/>
      <c r="AP63" s="844">
        <v>45616</v>
      </c>
      <c r="AQ63" s="844"/>
      <c r="AR63" s="844"/>
      <c r="AS63" s="844"/>
      <c r="AT63" s="844"/>
      <c r="AU63" s="844">
        <v>12747</v>
      </c>
      <c r="AV63" s="844"/>
      <c r="AW63" s="844"/>
      <c r="AX63" s="844"/>
      <c r="AY63" s="844"/>
      <c r="AZ63" s="848"/>
      <c r="BA63" s="848"/>
      <c r="BB63" s="848"/>
      <c r="BC63" s="848"/>
      <c r="BD63" s="848"/>
      <c r="BE63" s="849"/>
      <c r="BF63" s="849"/>
      <c r="BG63" s="849"/>
      <c r="BH63" s="849"/>
      <c r="BI63" s="850"/>
      <c r="BJ63" s="851" t="s">
        <v>122</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c r="A65" s="220" t="s">
        <v>400</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c r="A66" s="727" t="s">
        <v>401</v>
      </c>
      <c r="B66" s="728"/>
      <c r="C66" s="728"/>
      <c r="D66" s="728"/>
      <c r="E66" s="728"/>
      <c r="F66" s="728"/>
      <c r="G66" s="728"/>
      <c r="H66" s="728"/>
      <c r="I66" s="728"/>
      <c r="J66" s="728"/>
      <c r="K66" s="728"/>
      <c r="L66" s="728"/>
      <c r="M66" s="728"/>
      <c r="N66" s="728"/>
      <c r="O66" s="728"/>
      <c r="P66" s="729"/>
      <c r="Q66" s="733" t="s">
        <v>383</v>
      </c>
      <c r="R66" s="734"/>
      <c r="S66" s="734"/>
      <c r="T66" s="734"/>
      <c r="U66" s="735"/>
      <c r="V66" s="733" t="s">
        <v>384</v>
      </c>
      <c r="W66" s="734"/>
      <c r="X66" s="734"/>
      <c r="Y66" s="734"/>
      <c r="Z66" s="735"/>
      <c r="AA66" s="733" t="s">
        <v>385</v>
      </c>
      <c r="AB66" s="734"/>
      <c r="AC66" s="734"/>
      <c r="AD66" s="734"/>
      <c r="AE66" s="735"/>
      <c r="AF66" s="854" t="s">
        <v>386</v>
      </c>
      <c r="AG66" s="816"/>
      <c r="AH66" s="816"/>
      <c r="AI66" s="816"/>
      <c r="AJ66" s="855"/>
      <c r="AK66" s="733" t="s">
        <v>387</v>
      </c>
      <c r="AL66" s="728"/>
      <c r="AM66" s="728"/>
      <c r="AN66" s="728"/>
      <c r="AO66" s="729"/>
      <c r="AP66" s="733" t="s">
        <v>388</v>
      </c>
      <c r="AQ66" s="734"/>
      <c r="AR66" s="734"/>
      <c r="AS66" s="734"/>
      <c r="AT66" s="735"/>
      <c r="AU66" s="733" t="s">
        <v>402</v>
      </c>
      <c r="AV66" s="734"/>
      <c r="AW66" s="734"/>
      <c r="AX66" s="734"/>
      <c r="AY66" s="735"/>
      <c r="AZ66" s="733" t="s">
        <v>364</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9"/>
      <c r="AH67" s="819"/>
      <c r="AI67" s="819"/>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c r="A68" s="224">
        <v>1</v>
      </c>
      <c r="B68" s="869" t="s">
        <v>562</v>
      </c>
      <c r="C68" s="870"/>
      <c r="D68" s="870"/>
      <c r="E68" s="870"/>
      <c r="F68" s="870"/>
      <c r="G68" s="870"/>
      <c r="H68" s="870"/>
      <c r="I68" s="870"/>
      <c r="J68" s="870"/>
      <c r="K68" s="870"/>
      <c r="L68" s="870"/>
      <c r="M68" s="870"/>
      <c r="N68" s="870"/>
      <c r="O68" s="870"/>
      <c r="P68" s="871"/>
      <c r="Q68" s="872">
        <v>4475</v>
      </c>
      <c r="R68" s="866"/>
      <c r="S68" s="866"/>
      <c r="T68" s="866"/>
      <c r="U68" s="866"/>
      <c r="V68" s="866">
        <v>4456</v>
      </c>
      <c r="W68" s="866"/>
      <c r="X68" s="866"/>
      <c r="Y68" s="866"/>
      <c r="Z68" s="866"/>
      <c r="AA68" s="866">
        <v>19</v>
      </c>
      <c r="AB68" s="866"/>
      <c r="AC68" s="866"/>
      <c r="AD68" s="866"/>
      <c r="AE68" s="866"/>
      <c r="AF68" s="866">
        <v>19</v>
      </c>
      <c r="AG68" s="866"/>
      <c r="AH68" s="866"/>
      <c r="AI68" s="866"/>
      <c r="AJ68" s="866"/>
      <c r="AK68" s="873">
        <v>50</v>
      </c>
      <c r="AL68" s="874"/>
      <c r="AM68" s="874"/>
      <c r="AN68" s="874"/>
      <c r="AO68" s="875"/>
      <c r="AP68" s="866" t="s">
        <v>566</v>
      </c>
      <c r="AQ68" s="866"/>
      <c r="AR68" s="866"/>
      <c r="AS68" s="866"/>
      <c r="AT68" s="866"/>
      <c r="AU68" s="866" t="s">
        <v>566</v>
      </c>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c r="A69" s="226">
        <v>2</v>
      </c>
      <c r="B69" s="876" t="s">
        <v>563</v>
      </c>
      <c r="C69" s="877"/>
      <c r="D69" s="877"/>
      <c r="E69" s="877"/>
      <c r="F69" s="877"/>
      <c r="G69" s="877"/>
      <c r="H69" s="877"/>
      <c r="I69" s="877"/>
      <c r="J69" s="877"/>
      <c r="K69" s="877"/>
      <c r="L69" s="877"/>
      <c r="M69" s="877"/>
      <c r="N69" s="877"/>
      <c r="O69" s="877"/>
      <c r="P69" s="878"/>
      <c r="Q69" s="879">
        <v>128</v>
      </c>
      <c r="R69" s="830"/>
      <c r="S69" s="830"/>
      <c r="T69" s="830"/>
      <c r="U69" s="830"/>
      <c r="V69" s="830">
        <v>123</v>
      </c>
      <c r="W69" s="830"/>
      <c r="X69" s="830"/>
      <c r="Y69" s="830"/>
      <c r="Z69" s="830"/>
      <c r="AA69" s="830">
        <v>6</v>
      </c>
      <c r="AB69" s="830"/>
      <c r="AC69" s="830"/>
      <c r="AD69" s="830"/>
      <c r="AE69" s="830"/>
      <c r="AF69" s="830">
        <v>6</v>
      </c>
      <c r="AG69" s="830"/>
      <c r="AH69" s="830"/>
      <c r="AI69" s="830"/>
      <c r="AJ69" s="830"/>
      <c r="AK69" s="830">
        <v>2</v>
      </c>
      <c r="AL69" s="830"/>
      <c r="AM69" s="830"/>
      <c r="AN69" s="830"/>
      <c r="AO69" s="830"/>
      <c r="AP69" s="830" t="s">
        <v>566</v>
      </c>
      <c r="AQ69" s="830"/>
      <c r="AR69" s="830"/>
      <c r="AS69" s="830"/>
      <c r="AT69" s="830"/>
      <c r="AU69" s="830" t="s">
        <v>566</v>
      </c>
      <c r="AV69" s="830"/>
      <c r="AW69" s="830"/>
      <c r="AX69" s="830"/>
      <c r="AY69" s="830"/>
      <c r="AZ69" s="831"/>
      <c r="BA69" s="831"/>
      <c r="BB69" s="831"/>
      <c r="BC69" s="831"/>
      <c r="BD69" s="832"/>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c r="A70" s="226">
        <v>3</v>
      </c>
      <c r="B70" s="876" t="s">
        <v>564</v>
      </c>
      <c r="C70" s="877"/>
      <c r="D70" s="877"/>
      <c r="E70" s="877"/>
      <c r="F70" s="877"/>
      <c r="G70" s="877"/>
      <c r="H70" s="877"/>
      <c r="I70" s="877"/>
      <c r="J70" s="877"/>
      <c r="K70" s="877"/>
      <c r="L70" s="877"/>
      <c r="M70" s="877"/>
      <c r="N70" s="877"/>
      <c r="O70" s="877"/>
      <c r="P70" s="878"/>
      <c r="Q70" s="879">
        <v>134</v>
      </c>
      <c r="R70" s="830"/>
      <c r="S70" s="830"/>
      <c r="T70" s="830"/>
      <c r="U70" s="830"/>
      <c r="V70" s="830">
        <v>133</v>
      </c>
      <c r="W70" s="830"/>
      <c r="X70" s="830"/>
      <c r="Y70" s="830"/>
      <c r="Z70" s="830"/>
      <c r="AA70" s="830">
        <v>1</v>
      </c>
      <c r="AB70" s="830"/>
      <c r="AC70" s="830"/>
      <c r="AD70" s="830"/>
      <c r="AE70" s="830"/>
      <c r="AF70" s="830">
        <v>1</v>
      </c>
      <c r="AG70" s="830"/>
      <c r="AH70" s="830"/>
      <c r="AI70" s="830"/>
      <c r="AJ70" s="830"/>
      <c r="AK70" s="880">
        <v>28</v>
      </c>
      <c r="AL70" s="881"/>
      <c r="AM70" s="881"/>
      <c r="AN70" s="881"/>
      <c r="AO70" s="833"/>
      <c r="AP70" s="830" t="s">
        <v>566</v>
      </c>
      <c r="AQ70" s="830"/>
      <c r="AR70" s="830"/>
      <c r="AS70" s="830"/>
      <c r="AT70" s="830"/>
      <c r="AU70" s="830" t="s">
        <v>566</v>
      </c>
      <c r="AV70" s="830"/>
      <c r="AW70" s="830"/>
      <c r="AX70" s="830"/>
      <c r="AY70" s="830"/>
      <c r="AZ70" s="831"/>
      <c r="BA70" s="831"/>
      <c r="BB70" s="831"/>
      <c r="BC70" s="831"/>
      <c r="BD70" s="832"/>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c r="A71" s="226">
        <v>4</v>
      </c>
      <c r="B71" s="876" t="s">
        <v>565</v>
      </c>
      <c r="C71" s="877"/>
      <c r="D71" s="877"/>
      <c r="E71" s="877"/>
      <c r="F71" s="877"/>
      <c r="G71" s="877"/>
      <c r="H71" s="877"/>
      <c r="I71" s="877"/>
      <c r="J71" s="877"/>
      <c r="K71" s="877"/>
      <c r="L71" s="877"/>
      <c r="M71" s="877"/>
      <c r="N71" s="877"/>
      <c r="O71" s="877"/>
      <c r="P71" s="878"/>
      <c r="Q71" s="879">
        <v>187</v>
      </c>
      <c r="R71" s="830"/>
      <c r="S71" s="830"/>
      <c r="T71" s="830"/>
      <c r="U71" s="830"/>
      <c r="V71" s="830">
        <v>176</v>
      </c>
      <c r="W71" s="830"/>
      <c r="X71" s="830"/>
      <c r="Y71" s="830"/>
      <c r="Z71" s="830"/>
      <c r="AA71" s="830">
        <v>11</v>
      </c>
      <c r="AB71" s="830"/>
      <c r="AC71" s="830"/>
      <c r="AD71" s="830"/>
      <c r="AE71" s="830"/>
      <c r="AF71" s="830">
        <v>11</v>
      </c>
      <c r="AG71" s="830"/>
      <c r="AH71" s="830"/>
      <c r="AI71" s="830"/>
      <c r="AJ71" s="830"/>
      <c r="AK71" s="880">
        <v>87</v>
      </c>
      <c r="AL71" s="881"/>
      <c r="AM71" s="881"/>
      <c r="AN71" s="881"/>
      <c r="AO71" s="833"/>
      <c r="AP71" s="830" t="s">
        <v>566</v>
      </c>
      <c r="AQ71" s="830"/>
      <c r="AR71" s="830"/>
      <c r="AS71" s="830"/>
      <c r="AT71" s="830"/>
      <c r="AU71" s="830" t="s">
        <v>566</v>
      </c>
      <c r="AV71" s="830"/>
      <c r="AW71" s="830"/>
      <c r="AX71" s="830"/>
      <c r="AY71" s="830"/>
      <c r="AZ71" s="831"/>
      <c r="BA71" s="831"/>
      <c r="BB71" s="831"/>
      <c r="BC71" s="831"/>
      <c r="BD71" s="832"/>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c r="A72" s="226">
        <v>5</v>
      </c>
      <c r="B72" s="876"/>
      <c r="C72" s="877"/>
      <c r="D72" s="877"/>
      <c r="E72" s="877"/>
      <c r="F72" s="877"/>
      <c r="G72" s="877"/>
      <c r="H72" s="877"/>
      <c r="I72" s="877"/>
      <c r="J72" s="877"/>
      <c r="K72" s="877"/>
      <c r="L72" s="877"/>
      <c r="M72" s="877"/>
      <c r="N72" s="877"/>
      <c r="O72" s="877"/>
      <c r="P72" s="878"/>
      <c r="Q72" s="879"/>
      <c r="R72" s="830"/>
      <c r="S72" s="830"/>
      <c r="T72" s="830"/>
      <c r="U72" s="830"/>
      <c r="V72" s="830"/>
      <c r="W72" s="830"/>
      <c r="X72" s="830"/>
      <c r="Y72" s="830"/>
      <c r="Z72" s="830"/>
      <c r="AA72" s="830"/>
      <c r="AB72" s="830"/>
      <c r="AC72" s="830"/>
      <c r="AD72" s="830"/>
      <c r="AE72" s="830"/>
      <c r="AF72" s="830" t="s">
        <v>567</v>
      </c>
      <c r="AG72" s="830"/>
      <c r="AH72" s="830"/>
      <c r="AI72" s="830"/>
      <c r="AJ72" s="830"/>
      <c r="AK72" s="830"/>
      <c r="AL72" s="830"/>
      <c r="AM72" s="830"/>
      <c r="AN72" s="830"/>
      <c r="AO72" s="830"/>
      <c r="AP72" s="830"/>
      <c r="AQ72" s="830"/>
      <c r="AR72" s="830"/>
      <c r="AS72" s="830"/>
      <c r="AT72" s="830"/>
      <c r="AU72" s="830"/>
      <c r="AV72" s="830"/>
      <c r="AW72" s="830"/>
      <c r="AX72" s="830"/>
      <c r="AY72" s="830"/>
      <c r="AZ72" s="831"/>
      <c r="BA72" s="831"/>
      <c r="BB72" s="831"/>
      <c r="BC72" s="831"/>
      <c r="BD72" s="832"/>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c r="A73" s="226">
        <v>6</v>
      </c>
      <c r="B73" s="876"/>
      <c r="C73" s="877"/>
      <c r="D73" s="877"/>
      <c r="E73" s="877"/>
      <c r="F73" s="877"/>
      <c r="G73" s="877"/>
      <c r="H73" s="877"/>
      <c r="I73" s="877"/>
      <c r="J73" s="877"/>
      <c r="K73" s="877"/>
      <c r="L73" s="877"/>
      <c r="M73" s="877"/>
      <c r="N73" s="877"/>
      <c r="O73" s="877"/>
      <c r="P73" s="878"/>
      <c r="Q73" s="879"/>
      <c r="R73" s="830"/>
      <c r="S73" s="830"/>
      <c r="T73" s="830"/>
      <c r="U73" s="830"/>
      <c r="V73" s="830"/>
      <c r="W73" s="830"/>
      <c r="X73" s="830"/>
      <c r="Y73" s="830"/>
      <c r="Z73" s="830"/>
      <c r="AA73" s="830"/>
      <c r="AB73" s="830"/>
      <c r="AC73" s="830"/>
      <c r="AD73" s="830"/>
      <c r="AE73" s="830"/>
      <c r="AF73" s="830"/>
      <c r="AG73" s="830"/>
      <c r="AH73" s="830"/>
      <c r="AI73" s="830"/>
      <c r="AJ73" s="830"/>
      <c r="AK73" s="830"/>
      <c r="AL73" s="830"/>
      <c r="AM73" s="830"/>
      <c r="AN73" s="830"/>
      <c r="AO73" s="830"/>
      <c r="AP73" s="830"/>
      <c r="AQ73" s="830"/>
      <c r="AR73" s="830"/>
      <c r="AS73" s="830"/>
      <c r="AT73" s="830"/>
      <c r="AU73" s="830"/>
      <c r="AV73" s="830"/>
      <c r="AW73" s="830"/>
      <c r="AX73" s="830"/>
      <c r="AY73" s="830"/>
      <c r="AZ73" s="831"/>
      <c r="BA73" s="831"/>
      <c r="BB73" s="831"/>
      <c r="BC73" s="831"/>
      <c r="BD73" s="832"/>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c r="A74" s="226">
        <v>7</v>
      </c>
      <c r="B74" s="876"/>
      <c r="C74" s="877"/>
      <c r="D74" s="877"/>
      <c r="E74" s="877"/>
      <c r="F74" s="877"/>
      <c r="G74" s="877"/>
      <c r="H74" s="877"/>
      <c r="I74" s="877"/>
      <c r="J74" s="877"/>
      <c r="K74" s="877"/>
      <c r="L74" s="877"/>
      <c r="M74" s="877"/>
      <c r="N74" s="877"/>
      <c r="O74" s="877"/>
      <c r="P74" s="878"/>
      <c r="Q74" s="879"/>
      <c r="R74" s="830"/>
      <c r="S74" s="830"/>
      <c r="T74" s="830"/>
      <c r="U74" s="830"/>
      <c r="V74" s="830"/>
      <c r="W74" s="830"/>
      <c r="X74" s="830"/>
      <c r="Y74" s="830"/>
      <c r="Z74" s="830"/>
      <c r="AA74" s="830"/>
      <c r="AB74" s="830"/>
      <c r="AC74" s="830"/>
      <c r="AD74" s="830"/>
      <c r="AE74" s="830"/>
      <c r="AF74" s="830"/>
      <c r="AG74" s="830"/>
      <c r="AH74" s="830"/>
      <c r="AI74" s="830"/>
      <c r="AJ74" s="830"/>
      <c r="AK74" s="830"/>
      <c r="AL74" s="830"/>
      <c r="AM74" s="830"/>
      <c r="AN74" s="830"/>
      <c r="AO74" s="830"/>
      <c r="AP74" s="830"/>
      <c r="AQ74" s="830"/>
      <c r="AR74" s="830"/>
      <c r="AS74" s="830"/>
      <c r="AT74" s="830"/>
      <c r="AU74" s="830"/>
      <c r="AV74" s="830"/>
      <c r="AW74" s="830"/>
      <c r="AX74" s="830"/>
      <c r="AY74" s="830"/>
      <c r="AZ74" s="831"/>
      <c r="BA74" s="831"/>
      <c r="BB74" s="831"/>
      <c r="BC74" s="831"/>
      <c r="BD74" s="832"/>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c r="A75" s="226">
        <v>8</v>
      </c>
      <c r="B75" s="876"/>
      <c r="C75" s="877"/>
      <c r="D75" s="877"/>
      <c r="E75" s="877"/>
      <c r="F75" s="877"/>
      <c r="G75" s="877"/>
      <c r="H75" s="877"/>
      <c r="I75" s="877"/>
      <c r="J75" s="877"/>
      <c r="K75" s="877"/>
      <c r="L75" s="877"/>
      <c r="M75" s="877"/>
      <c r="N75" s="877"/>
      <c r="O75" s="877"/>
      <c r="P75" s="878"/>
      <c r="Q75" s="882"/>
      <c r="R75" s="881"/>
      <c r="S75" s="881"/>
      <c r="T75" s="881"/>
      <c r="U75" s="833"/>
      <c r="V75" s="880"/>
      <c r="W75" s="881"/>
      <c r="X75" s="881"/>
      <c r="Y75" s="881"/>
      <c r="Z75" s="833"/>
      <c r="AA75" s="880"/>
      <c r="AB75" s="881"/>
      <c r="AC75" s="881"/>
      <c r="AD75" s="881"/>
      <c r="AE75" s="833"/>
      <c r="AF75" s="880"/>
      <c r="AG75" s="881"/>
      <c r="AH75" s="881"/>
      <c r="AI75" s="881"/>
      <c r="AJ75" s="833"/>
      <c r="AK75" s="880"/>
      <c r="AL75" s="881"/>
      <c r="AM75" s="881"/>
      <c r="AN75" s="881"/>
      <c r="AO75" s="833"/>
      <c r="AP75" s="880"/>
      <c r="AQ75" s="881"/>
      <c r="AR75" s="881"/>
      <c r="AS75" s="881"/>
      <c r="AT75" s="833"/>
      <c r="AU75" s="880"/>
      <c r="AV75" s="881"/>
      <c r="AW75" s="881"/>
      <c r="AX75" s="881"/>
      <c r="AY75" s="833"/>
      <c r="AZ75" s="831"/>
      <c r="BA75" s="831"/>
      <c r="BB75" s="831"/>
      <c r="BC75" s="831"/>
      <c r="BD75" s="832"/>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c r="A76" s="226">
        <v>9</v>
      </c>
      <c r="B76" s="876"/>
      <c r="C76" s="877"/>
      <c r="D76" s="877"/>
      <c r="E76" s="877"/>
      <c r="F76" s="877"/>
      <c r="G76" s="877"/>
      <c r="H76" s="877"/>
      <c r="I76" s="877"/>
      <c r="J76" s="877"/>
      <c r="K76" s="877"/>
      <c r="L76" s="877"/>
      <c r="M76" s="877"/>
      <c r="N76" s="877"/>
      <c r="O76" s="877"/>
      <c r="P76" s="878"/>
      <c r="Q76" s="882"/>
      <c r="R76" s="881"/>
      <c r="S76" s="881"/>
      <c r="T76" s="881"/>
      <c r="U76" s="833"/>
      <c r="V76" s="880"/>
      <c r="W76" s="881"/>
      <c r="X76" s="881"/>
      <c r="Y76" s="881"/>
      <c r="Z76" s="833"/>
      <c r="AA76" s="880"/>
      <c r="AB76" s="881"/>
      <c r="AC76" s="881"/>
      <c r="AD76" s="881"/>
      <c r="AE76" s="833"/>
      <c r="AF76" s="880"/>
      <c r="AG76" s="881"/>
      <c r="AH76" s="881"/>
      <c r="AI76" s="881"/>
      <c r="AJ76" s="833"/>
      <c r="AK76" s="880"/>
      <c r="AL76" s="881"/>
      <c r="AM76" s="881"/>
      <c r="AN76" s="881"/>
      <c r="AO76" s="833"/>
      <c r="AP76" s="880"/>
      <c r="AQ76" s="881"/>
      <c r="AR76" s="881"/>
      <c r="AS76" s="881"/>
      <c r="AT76" s="833"/>
      <c r="AU76" s="880"/>
      <c r="AV76" s="881"/>
      <c r="AW76" s="881"/>
      <c r="AX76" s="881"/>
      <c r="AY76" s="833"/>
      <c r="AZ76" s="831"/>
      <c r="BA76" s="831"/>
      <c r="BB76" s="831"/>
      <c r="BC76" s="831"/>
      <c r="BD76" s="832"/>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c r="A77" s="226">
        <v>10</v>
      </c>
      <c r="B77" s="876"/>
      <c r="C77" s="877"/>
      <c r="D77" s="877"/>
      <c r="E77" s="877"/>
      <c r="F77" s="877"/>
      <c r="G77" s="877"/>
      <c r="H77" s="877"/>
      <c r="I77" s="877"/>
      <c r="J77" s="877"/>
      <c r="K77" s="877"/>
      <c r="L77" s="877"/>
      <c r="M77" s="877"/>
      <c r="N77" s="877"/>
      <c r="O77" s="877"/>
      <c r="P77" s="878"/>
      <c r="Q77" s="882"/>
      <c r="R77" s="881"/>
      <c r="S77" s="881"/>
      <c r="T77" s="881"/>
      <c r="U77" s="833"/>
      <c r="V77" s="880"/>
      <c r="W77" s="881"/>
      <c r="X77" s="881"/>
      <c r="Y77" s="881"/>
      <c r="Z77" s="833"/>
      <c r="AA77" s="880"/>
      <c r="AB77" s="881"/>
      <c r="AC77" s="881"/>
      <c r="AD77" s="881"/>
      <c r="AE77" s="833"/>
      <c r="AF77" s="880"/>
      <c r="AG77" s="881"/>
      <c r="AH77" s="881"/>
      <c r="AI77" s="881"/>
      <c r="AJ77" s="833"/>
      <c r="AK77" s="880"/>
      <c r="AL77" s="881"/>
      <c r="AM77" s="881"/>
      <c r="AN77" s="881"/>
      <c r="AO77" s="833"/>
      <c r="AP77" s="880"/>
      <c r="AQ77" s="881"/>
      <c r="AR77" s="881"/>
      <c r="AS77" s="881"/>
      <c r="AT77" s="833"/>
      <c r="AU77" s="880"/>
      <c r="AV77" s="881"/>
      <c r="AW77" s="881"/>
      <c r="AX77" s="881"/>
      <c r="AY77" s="833"/>
      <c r="AZ77" s="831"/>
      <c r="BA77" s="831"/>
      <c r="BB77" s="831"/>
      <c r="BC77" s="831"/>
      <c r="BD77" s="832"/>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c r="A78" s="226">
        <v>11</v>
      </c>
      <c r="B78" s="876"/>
      <c r="C78" s="877"/>
      <c r="D78" s="877"/>
      <c r="E78" s="877"/>
      <c r="F78" s="877"/>
      <c r="G78" s="877"/>
      <c r="H78" s="877"/>
      <c r="I78" s="877"/>
      <c r="J78" s="877"/>
      <c r="K78" s="877"/>
      <c r="L78" s="877"/>
      <c r="M78" s="877"/>
      <c r="N78" s="877"/>
      <c r="O78" s="877"/>
      <c r="P78" s="878"/>
      <c r="Q78" s="879"/>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1"/>
      <c r="BA78" s="831"/>
      <c r="BB78" s="831"/>
      <c r="BC78" s="831"/>
      <c r="BD78" s="832"/>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c r="A79" s="226">
        <v>12</v>
      </c>
      <c r="B79" s="876"/>
      <c r="C79" s="877"/>
      <c r="D79" s="877"/>
      <c r="E79" s="877"/>
      <c r="F79" s="877"/>
      <c r="G79" s="877"/>
      <c r="H79" s="877"/>
      <c r="I79" s="877"/>
      <c r="J79" s="877"/>
      <c r="K79" s="877"/>
      <c r="L79" s="877"/>
      <c r="M79" s="877"/>
      <c r="N79" s="877"/>
      <c r="O79" s="877"/>
      <c r="P79" s="878"/>
      <c r="Q79" s="879"/>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1"/>
      <c r="BA79" s="831"/>
      <c r="BB79" s="831"/>
      <c r="BC79" s="831"/>
      <c r="BD79" s="832"/>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c r="A80" s="226">
        <v>13</v>
      </c>
      <c r="B80" s="876"/>
      <c r="C80" s="877"/>
      <c r="D80" s="877"/>
      <c r="E80" s="877"/>
      <c r="F80" s="877"/>
      <c r="G80" s="877"/>
      <c r="H80" s="877"/>
      <c r="I80" s="877"/>
      <c r="J80" s="877"/>
      <c r="K80" s="877"/>
      <c r="L80" s="877"/>
      <c r="M80" s="877"/>
      <c r="N80" s="877"/>
      <c r="O80" s="877"/>
      <c r="P80" s="878"/>
      <c r="Q80" s="879"/>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1"/>
      <c r="BA80" s="831"/>
      <c r="BB80" s="831"/>
      <c r="BC80" s="831"/>
      <c r="BD80" s="832"/>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c r="A81" s="226">
        <v>14</v>
      </c>
      <c r="B81" s="876"/>
      <c r="C81" s="877"/>
      <c r="D81" s="877"/>
      <c r="E81" s="877"/>
      <c r="F81" s="877"/>
      <c r="G81" s="877"/>
      <c r="H81" s="877"/>
      <c r="I81" s="877"/>
      <c r="J81" s="877"/>
      <c r="K81" s="877"/>
      <c r="L81" s="877"/>
      <c r="M81" s="877"/>
      <c r="N81" s="877"/>
      <c r="O81" s="877"/>
      <c r="P81" s="878"/>
      <c r="Q81" s="879"/>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1"/>
      <c r="BA81" s="831"/>
      <c r="BB81" s="831"/>
      <c r="BC81" s="831"/>
      <c r="BD81" s="832"/>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c r="A82" s="226">
        <v>15</v>
      </c>
      <c r="B82" s="876"/>
      <c r="C82" s="877"/>
      <c r="D82" s="877"/>
      <c r="E82" s="877"/>
      <c r="F82" s="877"/>
      <c r="G82" s="877"/>
      <c r="H82" s="877"/>
      <c r="I82" s="877"/>
      <c r="J82" s="877"/>
      <c r="K82" s="877"/>
      <c r="L82" s="877"/>
      <c r="M82" s="877"/>
      <c r="N82" s="877"/>
      <c r="O82" s="877"/>
      <c r="P82" s="878"/>
      <c r="Q82" s="879"/>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1"/>
      <c r="BA82" s="831"/>
      <c r="BB82" s="831"/>
      <c r="BC82" s="831"/>
      <c r="BD82" s="832"/>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c r="A83" s="226">
        <v>16</v>
      </c>
      <c r="B83" s="876"/>
      <c r="C83" s="877"/>
      <c r="D83" s="877"/>
      <c r="E83" s="877"/>
      <c r="F83" s="877"/>
      <c r="G83" s="877"/>
      <c r="H83" s="877"/>
      <c r="I83" s="877"/>
      <c r="J83" s="877"/>
      <c r="K83" s="877"/>
      <c r="L83" s="877"/>
      <c r="M83" s="877"/>
      <c r="N83" s="877"/>
      <c r="O83" s="877"/>
      <c r="P83" s="878"/>
      <c r="Q83" s="879"/>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1"/>
      <c r="BA83" s="831"/>
      <c r="BB83" s="831"/>
      <c r="BC83" s="831"/>
      <c r="BD83" s="832"/>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c r="A84" s="226">
        <v>17</v>
      </c>
      <c r="B84" s="876"/>
      <c r="C84" s="877"/>
      <c r="D84" s="877"/>
      <c r="E84" s="877"/>
      <c r="F84" s="877"/>
      <c r="G84" s="877"/>
      <c r="H84" s="877"/>
      <c r="I84" s="877"/>
      <c r="J84" s="877"/>
      <c r="K84" s="877"/>
      <c r="L84" s="877"/>
      <c r="M84" s="877"/>
      <c r="N84" s="877"/>
      <c r="O84" s="877"/>
      <c r="P84" s="878"/>
      <c r="Q84" s="879"/>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1"/>
      <c r="BA84" s="831"/>
      <c r="BB84" s="831"/>
      <c r="BC84" s="831"/>
      <c r="BD84" s="832"/>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c r="A85" s="226">
        <v>18</v>
      </c>
      <c r="B85" s="876"/>
      <c r="C85" s="877"/>
      <c r="D85" s="877"/>
      <c r="E85" s="877"/>
      <c r="F85" s="877"/>
      <c r="G85" s="877"/>
      <c r="H85" s="877"/>
      <c r="I85" s="877"/>
      <c r="J85" s="877"/>
      <c r="K85" s="877"/>
      <c r="L85" s="877"/>
      <c r="M85" s="877"/>
      <c r="N85" s="877"/>
      <c r="O85" s="877"/>
      <c r="P85" s="878"/>
      <c r="Q85" s="879"/>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1"/>
      <c r="BA85" s="831"/>
      <c r="BB85" s="831"/>
      <c r="BC85" s="831"/>
      <c r="BD85" s="832"/>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c r="A86" s="226">
        <v>19</v>
      </c>
      <c r="B86" s="876"/>
      <c r="C86" s="877"/>
      <c r="D86" s="877"/>
      <c r="E86" s="877"/>
      <c r="F86" s="877"/>
      <c r="G86" s="877"/>
      <c r="H86" s="877"/>
      <c r="I86" s="877"/>
      <c r="J86" s="877"/>
      <c r="K86" s="877"/>
      <c r="L86" s="877"/>
      <c r="M86" s="877"/>
      <c r="N86" s="877"/>
      <c r="O86" s="877"/>
      <c r="P86" s="878"/>
      <c r="Q86" s="879"/>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1"/>
      <c r="BA86" s="831"/>
      <c r="BB86" s="831"/>
      <c r="BC86" s="831"/>
      <c r="BD86" s="832"/>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c r="A87" s="232">
        <v>20</v>
      </c>
      <c r="B87" s="883"/>
      <c r="C87" s="884"/>
      <c r="D87" s="884"/>
      <c r="E87" s="884"/>
      <c r="F87" s="884"/>
      <c r="G87" s="884"/>
      <c r="H87" s="884"/>
      <c r="I87" s="884"/>
      <c r="J87" s="884"/>
      <c r="K87" s="884"/>
      <c r="L87" s="884"/>
      <c r="M87" s="884"/>
      <c r="N87" s="884"/>
      <c r="O87" s="884"/>
      <c r="P87" s="885"/>
      <c r="Q87" s="886"/>
      <c r="R87" s="887"/>
      <c r="S87" s="887"/>
      <c r="T87" s="887"/>
      <c r="U87" s="887"/>
      <c r="V87" s="887"/>
      <c r="W87" s="887"/>
      <c r="X87" s="887"/>
      <c r="Y87" s="887"/>
      <c r="Z87" s="887"/>
      <c r="AA87" s="887"/>
      <c r="AB87" s="887"/>
      <c r="AC87" s="887"/>
      <c r="AD87" s="887"/>
      <c r="AE87" s="887"/>
      <c r="AF87" s="887"/>
      <c r="AG87" s="887"/>
      <c r="AH87" s="887"/>
      <c r="AI87" s="887"/>
      <c r="AJ87" s="887"/>
      <c r="AK87" s="887"/>
      <c r="AL87" s="887"/>
      <c r="AM87" s="887"/>
      <c r="AN87" s="887"/>
      <c r="AO87" s="887"/>
      <c r="AP87" s="887"/>
      <c r="AQ87" s="887"/>
      <c r="AR87" s="887"/>
      <c r="AS87" s="887"/>
      <c r="AT87" s="887"/>
      <c r="AU87" s="887"/>
      <c r="AV87" s="887"/>
      <c r="AW87" s="887"/>
      <c r="AX87" s="887"/>
      <c r="AY87" s="887"/>
      <c r="AZ87" s="888"/>
      <c r="BA87" s="888"/>
      <c r="BB87" s="888"/>
      <c r="BC87" s="888"/>
      <c r="BD87" s="889"/>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c r="A88" s="228" t="s">
        <v>379</v>
      </c>
      <c r="B88" s="790" t="s">
        <v>403</v>
      </c>
      <c r="C88" s="791"/>
      <c r="D88" s="791"/>
      <c r="E88" s="791"/>
      <c r="F88" s="791"/>
      <c r="G88" s="791"/>
      <c r="H88" s="791"/>
      <c r="I88" s="791"/>
      <c r="J88" s="791"/>
      <c r="K88" s="791"/>
      <c r="L88" s="791"/>
      <c r="M88" s="791"/>
      <c r="N88" s="791"/>
      <c r="O88" s="791"/>
      <c r="P88" s="792"/>
      <c r="Q88" s="840"/>
      <c r="R88" s="841"/>
      <c r="S88" s="841"/>
      <c r="T88" s="841"/>
      <c r="U88" s="841"/>
      <c r="V88" s="841"/>
      <c r="W88" s="841"/>
      <c r="X88" s="841"/>
      <c r="Y88" s="841"/>
      <c r="Z88" s="841"/>
      <c r="AA88" s="841"/>
      <c r="AB88" s="841"/>
      <c r="AC88" s="841"/>
      <c r="AD88" s="841"/>
      <c r="AE88" s="841"/>
      <c r="AF88" s="844">
        <v>37</v>
      </c>
      <c r="AG88" s="844"/>
      <c r="AH88" s="844"/>
      <c r="AI88" s="844"/>
      <c r="AJ88" s="844"/>
      <c r="AK88" s="841"/>
      <c r="AL88" s="841"/>
      <c r="AM88" s="841"/>
      <c r="AN88" s="841"/>
      <c r="AO88" s="841"/>
      <c r="AP88" s="890" t="s">
        <v>566</v>
      </c>
      <c r="AQ88" s="852"/>
      <c r="AR88" s="852"/>
      <c r="AS88" s="852"/>
      <c r="AT88" s="891"/>
      <c r="AU88" s="890" t="s">
        <v>566</v>
      </c>
      <c r="AV88" s="852"/>
      <c r="AW88" s="852"/>
      <c r="AX88" s="852"/>
      <c r="AY88" s="891"/>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379</v>
      </c>
      <c r="BR102" s="790" t="s">
        <v>404</v>
      </c>
      <c r="BS102" s="791"/>
      <c r="BT102" s="791"/>
      <c r="BU102" s="791"/>
      <c r="BV102" s="791"/>
      <c r="BW102" s="791"/>
      <c r="BX102" s="791"/>
      <c r="BY102" s="791"/>
      <c r="BZ102" s="791"/>
      <c r="CA102" s="791"/>
      <c r="CB102" s="791"/>
      <c r="CC102" s="791"/>
      <c r="CD102" s="791"/>
      <c r="CE102" s="791"/>
      <c r="CF102" s="791"/>
      <c r="CG102" s="792"/>
      <c r="CH102" s="892"/>
      <c r="CI102" s="893"/>
      <c r="CJ102" s="893"/>
      <c r="CK102" s="893"/>
      <c r="CL102" s="894"/>
      <c r="CM102" s="892"/>
      <c r="CN102" s="893"/>
      <c r="CO102" s="893"/>
      <c r="CP102" s="893"/>
      <c r="CQ102" s="894"/>
      <c r="CR102" s="895">
        <v>210</v>
      </c>
      <c r="CS102" s="852"/>
      <c r="CT102" s="852"/>
      <c r="CU102" s="852"/>
      <c r="CV102" s="896"/>
      <c r="CW102" s="895">
        <v>26</v>
      </c>
      <c r="CX102" s="852"/>
      <c r="CY102" s="852"/>
      <c r="CZ102" s="852"/>
      <c r="DA102" s="896"/>
      <c r="DB102" s="895" t="s">
        <v>566</v>
      </c>
      <c r="DC102" s="852"/>
      <c r="DD102" s="852"/>
      <c r="DE102" s="852"/>
      <c r="DF102" s="896"/>
      <c r="DG102" s="895" t="s">
        <v>566</v>
      </c>
      <c r="DH102" s="852"/>
      <c r="DI102" s="852"/>
      <c r="DJ102" s="852"/>
      <c r="DK102" s="896"/>
      <c r="DL102" s="895" t="s">
        <v>566</v>
      </c>
      <c r="DM102" s="852"/>
      <c r="DN102" s="852"/>
      <c r="DO102" s="852"/>
      <c r="DP102" s="896"/>
      <c r="DQ102" s="895" t="s">
        <v>566</v>
      </c>
      <c r="DR102" s="852"/>
      <c r="DS102" s="852"/>
      <c r="DT102" s="852"/>
      <c r="DU102" s="896"/>
      <c r="DV102" s="790"/>
      <c r="DW102" s="791"/>
      <c r="DX102" s="791"/>
      <c r="DY102" s="791"/>
      <c r="DZ102" s="919"/>
      <c r="EA102" s="218"/>
    </row>
    <row r="103" spans="1:131" ht="26.25" customHeight="1">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20" t="s">
        <v>405</v>
      </c>
      <c r="BR103" s="920"/>
      <c r="BS103" s="920"/>
      <c r="BT103" s="920"/>
      <c r="BU103" s="920"/>
      <c r="BV103" s="920"/>
      <c r="BW103" s="920"/>
      <c r="BX103" s="920"/>
      <c r="BY103" s="920"/>
      <c r="BZ103" s="920"/>
      <c r="CA103" s="920"/>
      <c r="CB103" s="920"/>
      <c r="CC103" s="920"/>
      <c r="CD103" s="920"/>
      <c r="CE103" s="920"/>
      <c r="CF103" s="920"/>
      <c r="CG103" s="920"/>
      <c r="CH103" s="920"/>
      <c r="CI103" s="920"/>
      <c r="CJ103" s="920"/>
      <c r="CK103" s="920"/>
      <c r="CL103" s="920"/>
      <c r="CM103" s="920"/>
      <c r="CN103" s="920"/>
      <c r="CO103" s="920"/>
      <c r="CP103" s="920"/>
      <c r="CQ103" s="920"/>
      <c r="CR103" s="920"/>
      <c r="CS103" s="920"/>
      <c r="CT103" s="920"/>
      <c r="CU103" s="920"/>
      <c r="CV103" s="920"/>
      <c r="CW103" s="920"/>
      <c r="CX103" s="920"/>
      <c r="CY103" s="920"/>
      <c r="CZ103" s="920"/>
      <c r="DA103" s="920"/>
      <c r="DB103" s="920"/>
      <c r="DC103" s="920"/>
      <c r="DD103" s="920"/>
      <c r="DE103" s="920"/>
      <c r="DF103" s="920"/>
      <c r="DG103" s="920"/>
      <c r="DH103" s="920"/>
      <c r="DI103" s="920"/>
      <c r="DJ103" s="920"/>
      <c r="DK103" s="920"/>
      <c r="DL103" s="920"/>
      <c r="DM103" s="920"/>
      <c r="DN103" s="920"/>
      <c r="DO103" s="920"/>
      <c r="DP103" s="920"/>
      <c r="DQ103" s="920"/>
      <c r="DR103" s="920"/>
      <c r="DS103" s="920"/>
      <c r="DT103" s="920"/>
      <c r="DU103" s="920"/>
      <c r="DV103" s="920"/>
      <c r="DW103" s="920"/>
      <c r="DX103" s="920"/>
      <c r="DY103" s="920"/>
      <c r="DZ103" s="920"/>
      <c r="EA103" s="218"/>
    </row>
    <row r="104" spans="1:131" ht="26.25" customHeight="1">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21" t="s">
        <v>406</v>
      </c>
      <c r="BR104" s="921"/>
      <c r="BS104" s="921"/>
      <c r="BT104" s="921"/>
      <c r="BU104" s="921"/>
      <c r="BV104" s="921"/>
      <c r="BW104" s="921"/>
      <c r="BX104" s="921"/>
      <c r="BY104" s="921"/>
      <c r="BZ104" s="921"/>
      <c r="CA104" s="921"/>
      <c r="CB104" s="921"/>
      <c r="CC104" s="921"/>
      <c r="CD104" s="921"/>
      <c r="CE104" s="921"/>
      <c r="CF104" s="921"/>
      <c r="CG104" s="921"/>
      <c r="CH104" s="921"/>
      <c r="CI104" s="921"/>
      <c r="CJ104" s="921"/>
      <c r="CK104" s="921"/>
      <c r="CL104" s="921"/>
      <c r="CM104" s="921"/>
      <c r="CN104" s="921"/>
      <c r="CO104" s="921"/>
      <c r="CP104" s="921"/>
      <c r="CQ104" s="921"/>
      <c r="CR104" s="921"/>
      <c r="CS104" s="921"/>
      <c r="CT104" s="921"/>
      <c r="CU104" s="921"/>
      <c r="CV104" s="921"/>
      <c r="CW104" s="921"/>
      <c r="CX104" s="921"/>
      <c r="CY104" s="921"/>
      <c r="CZ104" s="921"/>
      <c r="DA104" s="921"/>
      <c r="DB104" s="921"/>
      <c r="DC104" s="921"/>
      <c r="DD104" s="921"/>
      <c r="DE104" s="921"/>
      <c r="DF104" s="921"/>
      <c r="DG104" s="921"/>
      <c r="DH104" s="921"/>
      <c r="DI104" s="921"/>
      <c r="DJ104" s="921"/>
      <c r="DK104" s="921"/>
      <c r="DL104" s="921"/>
      <c r="DM104" s="921"/>
      <c r="DN104" s="921"/>
      <c r="DO104" s="921"/>
      <c r="DP104" s="921"/>
      <c r="DQ104" s="921"/>
      <c r="DR104" s="921"/>
      <c r="DS104" s="921"/>
      <c r="DT104" s="921"/>
      <c r="DU104" s="921"/>
      <c r="DV104" s="921"/>
      <c r="DW104" s="921"/>
      <c r="DX104" s="921"/>
      <c r="DY104" s="921"/>
      <c r="DZ104" s="921"/>
      <c r="EA104" s="218"/>
    </row>
    <row r="105" spans="1:131" ht="11.25" customHeight="1">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c r="A107" s="237" t="s">
        <v>407</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408</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c r="A108" s="922" t="s">
        <v>409</v>
      </c>
      <c r="B108" s="923"/>
      <c r="C108" s="923"/>
      <c r="D108" s="923"/>
      <c r="E108" s="923"/>
      <c r="F108" s="923"/>
      <c r="G108" s="923"/>
      <c r="H108" s="923"/>
      <c r="I108" s="923"/>
      <c r="J108" s="923"/>
      <c r="K108" s="923"/>
      <c r="L108" s="923"/>
      <c r="M108" s="923"/>
      <c r="N108" s="923"/>
      <c r="O108" s="923"/>
      <c r="P108" s="923"/>
      <c r="Q108" s="923"/>
      <c r="R108" s="923"/>
      <c r="S108" s="923"/>
      <c r="T108" s="923"/>
      <c r="U108" s="923"/>
      <c r="V108" s="923"/>
      <c r="W108" s="923"/>
      <c r="X108" s="923"/>
      <c r="Y108" s="923"/>
      <c r="Z108" s="923"/>
      <c r="AA108" s="923"/>
      <c r="AB108" s="923"/>
      <c r="AC108" s="923"/>
      <c r="AD108" s="923"/>
      <c r="AE108" s="923"/>
      <c r="AF108" s="923"/>
      <c r="AG108" s="923"/>
      <c r="AH108" s="923"/>
      <c r="AI108" s="923"/>
      <c r="AJ108" s="923"/>
      <c r="AK108" s="923"/>
      <c r="AL108" s="923"/>
      <c r="AM108" s="923"/>
      <c r="AN108" s="923"/>
      <c r="AO108" s="923"/>
      <c r="AP108" s="923"/>
      <c r="AQ108" s="923"/>
      <c r="AR108" s="923"/>
      <c r="AS108" s="923"/>
      <c r="AT108" s="924"/>
      <c r="AU108" s="922" t="s">
        <v>410</v>
      </c>
      <c r="AV108" s="923"/>
      <c r="AW108" s="923"/>
      <c r="AX108" s="923"/>
      <c r="AY108" s="923"/>
      <c r="AZ108" s="923"/>
      <c r="BA108" s="923"/>
      <c r="BB108" s="923"/>
      <c r="BC108" s="923"/>
      <c r="BD108" s="923"/>
      <c r="BE108" s="923"/>
      <c r="BF108" s="923"/>
      <c r="BG108" s="923"/>
      <c r="BH108" s="923"/>
      <c r="BI108" s="923"/>
      <c r="BJ108" s="923"/>
      <c r="BK108" s="923"/>
      <c r="BL108" s="923"/>
      <c r="BM108" s="923"/>
      <c r="BN108" s="923"/>
      <c r="BO108" s="923"/>
      <c r="BP108" s="923"/>
      <c r="BQ108" s="923"/>
      <c r="BR108" s="923"/>
      <c r="BS108" s="923"/>
      <c r="BT108" s="923"/>
      <c r="BU108" s="923"/>
      <c r="BV108" s="923"/>
      <c r="BW108" s="923"/>
      <c r="BX108" s="923"/>
      <c r="BY108" s="923"/>
      <c r="BZ108" s="923"/>
      <c r="CA108" s="923"/>
      <c r="CB108" s="923"/>
      <c r="CC108" s="923"/>
      <c r="CD108" s="923"/>
      <c r="CE108" s="923"/>
      <c r="CF108" s="923"/>
      <c r="CG108" s="923"/>
      <c r="CH108" s="923"/>
      <c r="CI108" s="923"/>
      <c r="CJ108" s="923"/>
      <c r="CK108" s="923"/>
      <c r="CL108" s="923"/>
      <c r="CM108" s="923"/>
      <c r="CN108" s="923"/>
      <c r="CO108" s="923"/>
      <c r="CP108" s="923"/>
      <c r="CQ108" s="923"/>
      <c r="CR108" s="923"/>
      <c r="CS108" s="923"/>
      <c r="CT108" s="923"/>
      <c r="CU108" s="923"/>
      <c r="CV108" s="923"/>
      <c r="CW108" s="923"/>
      <c r="CX108" s="923"/>
      <c r="CY108" s="923"/>
      <c r="CZ108" s="923"/>
      <c r="DA108" s="923"/>
      <c r="DB108" s="923"/>
      <c r="DC108" s="923"/>
      <c r="DD108" s="923"/>
      <c r="DE108" s="923"/>
      <c r="DF108" s="923"/>
      <c r="DG108" s="923"/>
      <c r="DH108" s="923"/>
      <c r="DI108" s="923"/>
      <c r="DJ108" s="923"/>
      <c r="DK108" s="923"/>
      <c r="DL108" s="923"/>
      <c r="DM108" s="923"/>
      <c r="DN108" s="923"/>
      <c r="DO108" s="923"/>
      <c r="DP108" s="923"/>
      <c r="DQ108" s="923"/>
      <c r="DR108" s="923"/>
      <c r="DS108" s="923"/>
      <c r="DT108" s="923"/>
      <c r="DU108" s="923"/>
      <c r="DV108" s="923"/>
      <c r="DW108" s="923"/>
      <c r="DX108" s="923"/>
      <c r="DY108" s="923"/>
      <c r="DZ108" s="924"/>
    </row>
    <row r="109" spans="1:131" s="218" customFormat="1" ht="26.25" customHeight="1">
      <c r="A109" s="917" t="s">
        <v>411</v>
      </c>
      <c r="B109" s="898"/>
      <c r="C109" s="898"/>
      <c r="D109" s="898"/>
      <c r="E109" s="898"/>
      <c r="F109" s="898"/>
      <c r="G109" s="898"/>
      <c r="H109" s="898"/>
      <c r="I109" s="898"/>
      <c r="J109" s="898"/>
      <c r="K109" s="898"/>
      <c r="L109" s="898"/>
      <c r="M109" s="898"/>
      <c r="N109" s="898"/>
      <c r="O109" s="898"/>
      <c r="P109" s="898"/>
      <c r="Q109" s="898"/>
      <c r="R109" s="898"/>
      <c r="S109" s="898"/>
      <c r="T109" s="898"/>
      <c r="U109" s="898"/>
      <c r="V109" s="898"/>
      <c r="W109" s="898"/>
      <c r="X109" s="898"/>
      <c r="Y109" s="898"/>
      <c r="Z109" s="899"/>
      <c r="AA109" s="897" t="s">
        <v>412</v>
      </c>
      <c r="AB109" s="898"/>
      <c r="AC109" s="898"/>
      <c r="AD109" s="898"/>
      <c r="AE109" s="899"/>
      <c r="AF109" s="897" t="s">
        <v>413</v>
      </c>
      <c r="AG109" s="898"/>
      <c r="AH109" s="898"/>
      <c r="AI109" s="898"/>
      <c r="AJ109" s="899"/>
      <c r="AK109" s="897" t="s">
        <v>294</v>
      </c>
      <c r="AL109" s="898"/>
      <c r="AM109" s="898"/>
      <c r="AN109" s="898"/>
      <c r="AO109" s="899"/>
      <c r="AP109" s="897" t="s">
        <v>414</v>
      </c>
      <c r="AQ109" s="898"/>
      <c r="AR109" s="898"/>
      <c r="AS109" s="898"/>
      <c r="AT109" s="900"/>
      <c r="AU109" s="917" t="s">
        <v>411</v>
      </c>
      <c r="AV109" s="898"/>
      <c r="AW109" s="898"/>
      <c r="AX109" s="898"/>
      <c r="AY109" s="898"/>
      <c r="AZ109" s="898"/>
      <c r="BA109" s="898"/>
      <c r="BB109" s="898"/>
      <c r="BC109" s="898"/>
      <c r="BD109" s="898"/>
      <c r="BE109" s="898"/>
      <c r="BF109" s="898"/>
      <c r="BG109" s="898"/>
      <c r="BH109" s="898"/>
      <c r="BI109" s="898"/>
      <c r="BJ109" s="898"/>
      <c r="BK109" s="898"/>
      <c r="BL109" s="898"/>
      <c r="BM109" s="898"/>
      <c r="BN109" s="898"/>
      <c r="BO109" s="898"/>
      <c r="BP109" s="899"/>
      <c r="BQ109" s="897" t="s">
        <v>412</v>
      </c>
      <c r="BR109" s="898"/>
      <c r="BS109" s="898"/>
      <c r="BT109" s="898"/>
      <c r="BU109" s="899"/>
      <c r="BV109" s="897" t="s">
        <v>413</v>
      </c>
      <c r="BW109" s="898"/>
      <c r="BX109" s="898"/>
      <c r="BY109" s="898"/>
      <c r="BZ109" s="899"/>
      <c r="CA109" s="897" t="s">
        <v>294</v>
      </c>
      <c r="CB109" s="898"/>
      <c r="CC109" s="898"/>
      <c r="CD109" s="898"/>
      <c r="CE109" s="899"/>
      <c r="CF109" s="918" t="s">
        <v>414</v>
      </c>
      <c r="CG109" s="918"/>
      <c r="CH109" s="918"/>
      <c r="CI109" s="918"/>
      <c r="CJ109" s="918"/>
      <c r="CK109" s="897" t="s">
        <v>415</v>
      </c>
      <c r="CL109" s="898"/>
      <c r="CM109" s="898"/>
      <c r="CN109" s="898"/>
      <c r="CO109" s="898"/>
      <c r="CP109" s="898"/>
      <c r="CQ109" s="898"/>
      <c r="CR109" s="898"/>
      <c r="CS109" s="898"/>
      <c r="CT109" s="898"/>
      <c r="CU109" s="898"/>
      <c r="CV109" s="898"/>
      <c r="CW109" s="898"/>
      <c r="CX109" s="898"/>
      <c r="CY109" s="898"/>
      <c r="CZ109" s="898"/>
      <c r="DA109" s="898"/>
      <c r="DB109" s="898"/>
      <c r="DC109" s="898"/>
      <c r="DD109" s="898"/>
      <c r="DE109" s="898"/>
      <c r="DF109" s="899"/>
      <c r="DG109" s="897" t="s">
        <v>412</v>
      </c>
      <c r="DH109" s="898"/>
      <c r="DI109" s="898"/>
      <c r="DJ109" s="898"/>
      <c r="DK109" s="899"/>
      <c r="DL109" s="897" t="s">
        <v>413</v>
      </c>
      <c r="DM109" s="898"/>
      <c r="DN109" s="898"/>
      <c r="DO109" s="898"/>
      <c r="DP109" s="899"/>
      <c r="DQ109" s="897" t="s">
        <v>294</v>
      </c>
      <c r="DR109" s="898"/>
      <c r="DS109" s="898"/>
      <c r="DT109" s="898"/>
      <c r="DU109" s="899"/>
      <c r="DV109" s="897" t="s">
        <v>414</v>
      </c>
      <c r="DW109" s="898"/>
      <c r="DX109" s="898"/>
      <c r="DY109" s="898"/>
      <c r="DZ109" s="900"/>
    </row>
    <row r="110" spans="1:131" s="218" customFormat="1" ht="26.25" customHeight="1">
      <c r="A110" s="901" t="s">
        <v>416</v>
      </c>
      <c r="B110" s="902"/>
      <c r="C110" s="902"/>
      <c r="D110" s="902"/>
      <c r="E110" s="902"/>
      <c r="F110" s="902"/>
      <c r="G110" s="902"/>
      <c r="H110" s="902"/>
      <c r="I110" s="902"/>
      <c r="J110" s="902"/>
      <c r="K110" s="902"/>
      <c r="L110" s="902"/>
      <c r="M110" s="902"/>
      <c r="N110" s="902"/>
      <c r="O110" s="902"/>
      <c r="P110" s="902"/>
      <c r="Q110" s="902"/>
      <c r="R110" s="902"/>
      <c r="S110" s="902"/>
      <c r="T110" s="902"/>
      <c r="U110" s="902"/>
      <c r="V110" s="902"/>
      <c r="W110" s="902"/>
      <c r="X110" s="902"/>
      <c r="Y110" s="902"/>
      <c r="Z110" s="903"/>
      <c r="AA110" s="904">
        <v>17926654</v>
      </c>
      <c r="AB110" s="905"/>
      <c r="AC110" s="905"/>
      <c r="AD110" s="905"/>
      <c r="AE110" s="906"/>
      <c r="AF110" s="907">
        <v>18471178</v>
      </c>
      <c r="AG110" s="905"/>
      <c r="AH110" s="905"/>
      <c r="AI110" s="905"/>
      <c r="AJ110" s="906"/>
      <c r="AK110" s="907">
        <v>18751580</v>
      </c>
      <c r="AL110" s="905"/>
      <c r="AM110" s="905"/>
      <c r="AN110" s="905"/>
      <c r="AO110" s="906"/>
      <c r="AP110" s="908">
        <v>24.9</v>
      </c>
      <c r="AQ110" s="909"/>
      <c r="AR110" s="909"/>
      <c r="AS110" s="909"/>
      <c r="AT110" s="910"/>
      <c r="AU110" s="911" t="s">
        <v>69</v>
      </c>
      <c r="AV110" s="912"/>
      <c r="AW110" s="912"/>
      <c r="AX110" s="912"/>
      <c r="AY110" s="912"/>
      <c r="AZ110" s="934" t="s">
        <v>417</v>
      </c>
      <c r="BA110" s="902"/>
      <c r="BB110" s="902"/>
      <c r="BC110" s="902"/>
      <c r="BD110" s="902"/>
      <c r="BE110" s="902"/>
      <c r="BF110" s="902"/>
      <c r="BG110" s="902"/>
      <c r="BH110" s="902"/>
      <c r="BI110" s="902"/>
      <c r="BJ110" s="902"/>
      <c r="BK110" s="902"/>
      <c r="BL110" s="902"/>
      <c r="BM110" s="902"/>
      <c r="BN110" s="902"/>
      <c r="BO110" s="902"/>
      <c r="BP110" s="903"/>
      <c r="BQ110" s="935">
        <v>189587448</v>
      </c>
      <c r="BR110" s="936"/>
      <c r="BS110" s="936"/>
      <c r="BT110" s="936"/>
      <c r="BU110" s="936"/>
      <c r="BV110" s="936">
        <v>183736839</v>
      </c>
      <c r="BW110" s="936"/>
      <c r="BX110" s="936"/>
      <c r="BY110" s="936"/>
      <c r="BZ110" s="936"/>
      <c r="CA110" s="936">
        <v>176213081</v>
      </c>
      <c r="CB110" s="936"/>
      <c r="CC110" s="936"/>
      <c r="CD110" s="936"/>
      <c r="CE110" s="936"/>
      <c r="CF110" s="949">
        <v>234.1</v>
      </c>
      <c r="CG110" s="950"/>
      <c r="CH110" s="950"/>
      <c r="CI110" s="950"/>
      <c r="CJ110" s="950"/>
      <c r="CK110" s="951" t="s">
        <v>418</v>
      </c>
      <c r="CL110" s="952"/>
      <c r="CM110" s="934" t="s">
        <v>419</v>
      </c>
      <c r="CN110" s="902"/>
      <c r="CO110" s="902"/>
      <c r="CP110" s="902"/>
      <c r="CQ110" s="902"/>
      <c r="CR110" s="902"/>
      <c r="CS110" s="902"/>
      <c r="CT110" s="902"/>
      <c r="CU110" s="902"/>
      <c r="CV110" s="902"/>
      <c r="CW110" s="902"/>
      <c r="CX110" s="902"/>
      <c r="CY110" s="902"/>
      <c r="CZ110" s="902"/>
      <c r="DA110" s="902"/>
      <c r="DB110" s="902"/>
      <c r="DC110" s="902"/>
      <c r="DD110" s="902"/>
      <c r="DE110" s="902"/>
      <c r="DF110" s="903"/>
      <c r="DG110" s="935" t="s">
        <v>122</v>
      </c>
      <c r="DH110" s="936"/>
      <c r="DI110" s="936"/>
      <c r="DJ110" s="936"/>
      <c r="DK110" s="936"/>
      <c r="DL110" s="936" t="s">
        <v>122</v>
      </c>
      <c r="DM110" s="936"/>
      <c r="DN110" s="936"/>
      <c r="DO110" s="936"/>
      <c r="DP110" s="936"/>
      <c r="DQ110" s="936" t="s">
        <v>122</v>
      </c>
      <c r="DR110" s="936"/>
      <c r="DS110" s="936"/>
      <c r="DT110" s="936"/>
      <c r="DU110" s="936"/>
      <c r="DV110" s="937" t="s">
        <v>122</v>
      </c>
      <c r="DW110" s="937"/>
      <c r="DX110" s="937"/>
      <c r="DY110" s="937"/>
      <c r="DZ110" s="938"/>
    </row>
    <row r="111" spans="1:131" s="218" customFormat="1" ht="26.25" customHeight="1">
      <c r="A111" s="939" t="s">
        <v>420</v>
      </c>
      <c r="B111" s="940"/>
      <c r="C111" s="940"/>
      <c r="D111" s="940"/>
      <c r="E111" s="940"/>
      <c r="F111" s="940"/>
      <c r="G111" s="940"/>
      <c r="H111" s="940"/>
      <c r="I111" s="940"/>
      <c r="J111" s="940"/>
      <c r="K111" s="940"/>
      <c r="L111" s="940"/>
      <c r="M111" s="940"/>
      <c r="N111" s="940"/>
      <c r="O111" s="940"/>
      <c r="P111" s="940"/>
      <c r="Q111" s="940"/>
      <c r="R111" s="940"/>
      <c r="S111" s="940"/>
      <c r="T111" s="940"/>
      <c r="U111" s="940"/>
      <c r="V111" s="940"/>
      <c r="W111" s="940"/>
      <c r="X111" s="940"/>
      <c r="Y111" s="940"/>
      <c r="Z111" s="941"/>
      <c r="AA111" s="942" t="s">
        <v>122</v>
      </c>
      <c r="AB111" s="943"/>
      <c r="AC111" s="943"/>
      <c r="AD111" s="943"/>
      <c r="AE111" s="944"/>
      <c r="AF111" s="945" t="s">
        <v>122</v>
      </c>
      <c r="AG111" s="943"/>
      <c r="AH111" s="943"/>
      <c r="AI111" s="943"/>
      <c r="AJ111" s="944"/>
      <c r="AK111" s="945" t="s">
        <v>122</v>
      </c>
      <c r="AL111" s="943"/>
      <c r="AM111" s="943"/>
      <c r="AN111" s="943"/>
      <c r="AO111" s="944"/>
      <c r="AP111" s="946" t="s">
        <v>122</v>
      </c>
      <c r="AQ111" s="947"/>
      <c r="AR111" s="947"/>
      <c r="AS111" s="947"/>
      <c r="AT111" s="948"/>
      <c r="AU111" s="913"/>
      <c r="AV111" s="914"/>
      <c r="AW111" s="914"/>
      <c r="AX111" s="914"/>
      <c r="AY111" s="914"/>
      <c r="AZ111" s="927" t="s">
        <v>421</v>
      </c>
      <c r="BA111" s="928"/>
      <c r="BB111" s="928"/>
      <c r="BC111" s="928"/>
      <c r="BD111" s="928"/>
      <c r="BE111" s="928"/>
      <c r="BF111" s="928"/>
      <c r="BG111" s="928"/>
      <c r="BH111" s="928"/>
      <c r="BI111" s="928"/>
      <c r="BJ111" s="928"/>
      <c r="BK111" s="928"/>
      <c r="BL111" s="928"/>
      <c r="BM111" s="928"/>
      <c r="BN111" s="928"/>
      <c r="BO111" s="928"/>
      <c r="BP111" s="929"/>
      <c r="BQ111" s="930">
        <v>5089</v>
      </c>
      <c r="BR111" s="931"/>
      <c r="BS111" s="931"/>
      <c r="BT111" s="931"/>
      <c r="BU111" s="931"/>
      <c r="BV111" s="931">
        <v>1731</v>
      </c>
      <c r="BW111" s="931"/>
      <c r="BX111" s="931"/>
      <c r="BY111" s="931"/>
      <c r="BZ111" s="931"/>
      <c r="CA111" s="931" t="s">
        <v>122</v>
      </c>
      <c r="CB111" s="931"/>
      <c r="CC111" s="931"/>
      <c r="CD111" s="931"/>
      <c r="CE111" s="931"/>
      <c r="CF111" s="925" t="s">
        <v>122</v>
      </c>
      <c r="CG111" s="926"/>
      <c r="CH111" s="926"/>
      <c r="CI111" s="926"/>
      <c r="CJ111" s="926"/>
      <c r="CK111" s="953"/>
      <c r="CL111" s="954"/>
      <c r="CM111" s="927" t="s">
        <v>422</v>
      </c>
      <c r="CN111" s="928"/>
      <c r="CO111" s="928"/>
      <c r="CP111" s="928"/>
      <c r="CQ111" s="928"/>
      <c r="CR111" s="928"/>
      <c r="CS111" s="928"/>
      <c r="CT111" s="928"/>
      <c r="CU111" s="928"/>
      <c r="CV111" s="928"/>
      <c r="CW111" s="928"/>
      <c r="CX111" s="928"/>
      <c r="CY111" s="928"/>
      <c r="CZ111" s="928"/>
      <c r="DA111" s="928"/>
      <c r="DB111" s="928"/>
      <c r="DC111" s="928"/>
      <c r="DD111" s="928"/>
      <c r="DE111" s="928"/>
      <c r="DF111" s="929"/>
      <c r="DG111" s="930">
        <v>5089</v>
      </c>
      <c r="DH111" s="931"/>
      <c r="DI111" s="931"/>
      <c r="DJ111" s="931"/>
      <c r="DK111" s="931"/>
      <c r="DL111" s="931">
        <v>1731</v>
      </c>
      <c r="DM111" s="931"/>
      <c r="DN111" s="931"/>
      <c r="DO111" s="931"/>
      <c r="DP111" s="931"/>
      <c r="DQ111" s="931" t="s">
        <v>122</v>
      </c>
      <c r="DR111" s="931"/>
      <c r="DS111" s="931"/>
      <c r="DT111" s="931"/>
      <c r="DU111" s="931"/>
      <c r="DV111" s="932" t="s">
        <v>122</v>
      </c>
      <c r="DW111" s="932"/>
      <c r="DX111" s="932"/>
      <c r="DY111" s="932"/>
      <c r="DZ111" s="933"/>
    </row>
    <row r="112" spans="1:131" s="218" customFormat="1" ht="26.25" customHeight="1">
      <c r="A112" s="957" t="s">
        <v>423</v>
      </c>
      <c r="B112" s="958"/>
      <c r="C112" s="928" t="s">
        <v>424</v>
      </c>
      <c r="D112" s="928"/>
      <c r="E112" s="928"/>
      <c r="F112" s="928"/>
      <c r="G112" s="928"/>
      <c r="H112" s="928"/>
      <c r="I112" s="928"/>
      <c r="J112" s="928"/>
      <c r="K112" s="928"/>
      <c r="L112" s="928"/>
      <c r="M112" s="928"/>
      <c r="N112" s="928"/>
      <c r="O112" s="928"/>
      <c r="P112" s="928"/>
      <c r="Q112" s="928"/>
      <c r="R112" s="928"/>
      <c r="S112" s="928"/>
      <c r="T112" s="928"/>
      <c r="U112" s="928"/>
      <c r="V112" s="928"/>
      <c r="W112" s="928"/>
      <c r="X112" s="928"/>
      <c r="Y112" s="928"/>
      <c r="Z112" s="929"/>
      <c r="AA112" s="963" t="s">
        <v>122</v>
      </c>
      <c r="AB112" s="964"/>
      <c r="AC112" s="964"/>
      <c r="AD112" s="964"/>
      <c r="AE112" s="965"/>
      <c r="AF112" s="966" t="s">
        <v>122</v>
      </c>
      <c r="AG112" s="964"/>
      <c r="AH112" s="964"/>
      <c r="AI112" s="964"/>
      <c r="AJ112" s="965"/>
      <c r="AK112" s="966" t="s">
        <v>122</v>
      </c>
      <c r="AL112" s="964"/>
      <c r="AM112" s="964"/>
      <c r="AN112" s="964"/>
      <c r="AO112" s="965"/>
      <c r="AP112" s="967" t="s">
        <v>122</v>
      </c>
      <c r="AQ112" s="968"/>
      <c r="AR112" s="968"/>
      <c r="AS112" s="968"/>
      <c r="AT112" s="969"/>
      <c r="AU112" s="913"/>
      <c r="AV112" s="914"/>
      <c r="AW112" s="914"/>
      <c r="AX112" s="914"/>
      <c r="AY112" s="914"/>
      <c r="AZ112" s="927" t="s">
        <v>425</v>
      </c>
      <c r="BA112" s="928"/>
      <c r="BB112" s="928"/>
      <c r="BC112" s="928"/>
      <c r="BD112" s="928"/>
      <c r="BE112" s="928"/>
      <c r="BF112" s="928"/>
      <c r="BG112" s="928"/>
      <c r="BH112" s="928"/>
      <c r="BI112" s="928"/>
      <c r="BJ112" s="928"/>
      <c r="BK112" s="928"/>
      <c r="BL112" s="928"/>
      <c r="BM112" s="928"/>
      <c r="BN112" s="928"/>
      <c r="BO112" s="928"/>
      <c r="BP112" s="929"/>
      <c r="BQ112" s="930">
        <v>16738145</v>
      </c>
      <c r="BR112" s="931"/>
      <c r="BS112" s="931"/>
      <c r="BT112" s="931"/>
      <c r="BU112" s="931"/>
      <c r="BV112" s="931">
        <v>14929683</v>
      </c>
      <c r="BW112" s="931"/>
      <c r="BX112" s="931"/>
      <c r="BY112" s="931"/>
      <c r="BZ112" s="931"/>
      <c r="CA112" s="931">
        <v>12747136</v>
      </c>
      <c r="CB112" s="931"/>
      <c r="CC112" s="931"/>
      <c r="CD112" s="931"/>
      <c r="CE112" s="931"/>
      <c r="CF112" s="925">
        <v>16.899999999999999</v>
      </c>
      <c r="CG112" s="926"/>
      <c r="CH112" s="926"/>
      <c r="CI112" s="926"/>
      <c r="CJ112" s="926"/>
      <c r="CK112" s="953"/>
      <c r="CL112" s="954"/>
      <c r="CM112" s="927" t="s">
        <v>426</v>
      </c>
      <c r="CN112" s="928"/>
      <c r="CO112" s="928"/>
      <c r="CP112" s="928"/>
      <c r="CQ112" s="928"/>
      <c r="CR112" s="928"/>
      <c r="CS112" s="928"/>
      <c r="CT112" s="928"/>
      <c r="CU112" s="928"/>
      <c r="CV112" s="928"/>
      <c r="CW112" s="928"/>
      <c r="CX112" s="928"/>
      <c r="CY112" s="928"/>
      <c r="CZ112" s="928"/>
      <c r="DA112" s="928"/>
      <c r="DB112" s="928"/>
      <c r="DC112" s="928"/>
      <c r="DD112" s="928"/>
      <c r="DE112" s="928"/>
      <c r="DF112" s="929"/>
      <c r="DG112" s="930" t="s">
        <v>122</v>
      </c>
      <c r="DH112" s="931"/>
      <c r="DI112" s="931"/>
      <c r="DJ112" s="931"/>
      <c r="DK112" s="931"/>
      <c r="DL112" s="931" t="s">
        <v>122</v>
      </c>
      <c r="DM112" s="931"/>
      <c r="DN112" s="931"/>
      <c r="DO112" s="931"/>
      <c r="DP112" s="931"/>
      <c r="DQ112" s="931" t="s">
        <v>122</v>
      </c>
      <c r="DR112" s="931"/>
      <c r="DS112" s="931"/>
      <c r="DT112" s="931"/>
      <c r="DU112" s="931"/>
      <c r="DV112" s="932" t="s">
        <v>122</v>
      </c>
      <c r="DW112" s="932"/>
      <c r="DX112" s="932"/>
      <c r="DY112" s="932"/>
      <c r="DZ112" s="933"/>
    </row>
    <row r="113" spans="1:130" s="218" customFormat="1" ht="26.25" customHeight="1">
      <c r="A113" s="959"/>
      <c r="B113" s="960"/>
      <c r="C113" s="928" t="s">
        <v>427</v>
      </c>
      <c r="D113" s="928"/>
      <c r="E113" s="928"/>
      <c r="F113" s="928"/>
      <c r="G113" s="928"/>
      <c r="H113" s="928"/>
      <c r="I113" s="928"/>
      <c r="J113" s="928"/>
      <c r="K113" s="928"/>
      <c r="L113" s="928"/>
      <c r="M113" s="928"/>
      <c r="N113" s="928"/>
      <c r="O113" s="928"/>
      <c r="P113" s="928"/>
      <c r="Q113" s="928"/>
      <c r="R113" s="928"/>
      <c r="S113" s="928"/>
      <c r="T113" s="928"/>
      <c r="U113" s="928"/>
      <c r="V113" s="928"/>
      <c r="W113" s="928"/>
      <c r="X113" s="928"/>
      <c r="Y113" s="928"/>
      <c r="Z113" s="929"/>
      <c r="AA113" s="942">
        <v>1198428</v>
      </c>
      <c r="AB113" s="943"/>
      <c r="AC113" s="943"/>
      <c r="AD113" s="943"/>
      <c r="AE113" s="944"/>
      <c r="AF113" s="945">
        <v>1092390</v>
      </c>
      <c r="AG113" s="943"/>
      <c r="AH113" s="943"/>
      <c r="AI113" s="943"/>
      <c r="AJ113" s="944"/>
      <c r="AK113" s="945">
        <v>868269</v>
      </c>
      <c r="AL113" s="943"/>
      <c r="AM113" s="943"/>
      <c r="AN113" s="943"/>
      <c r="AO113" s="944"/>
      <c r="AP113" s="946">
        <v>1.2</v>
      </c>
      <c r="AQ113" s="947"/>
      <c r="AR113" s="947"/>
      <c r="AS113" s="947"/>
      <c r="AT113" s="948"/>
      <c r="AU113" s="913"/>
      <c r="AV113" s="914"/>
      <c r="AW113" s="914"/>
      <c r="AX113" s="914"/>
      <c r="AY113" s="914"/>
      <c r="AZ113" s="927" t="s">
        <v>428</v>
      </c>
      <c r="BA113" s="928"/>
      <c r="BB113" s="928"/>
      <c r="BC113" s="928"/>
      <c r="BD113" s="928"/>
      <c r="BE113" s="928"/>
      <c r="BF113" s="928"/>
      <c r="BG113" s="928"/>
      <c r="BH113" s="928"/>
      <c r="BI113" s="928"/>
      <c r="BJ113" s="928"/>
      <c r="BK113" s="928"/>
      <c r="BL113" s="928"/>
      <c r="BM113" s="928"/>
      <c r="BN113" s="928"/>
      <c r="BO113" s="928"/>
      <c r="BP113" s="929"/>
      <c r="BQ113" s="930" t="s">
        <v>122</v>
      </c>
      <c r="BR113" s="931"/>
      <c r="BS113" s="931"/>
      <c r="BT113" s="931"/>
      <c r="BU113" s="931"/>
      <c r="BV113" s="931" t="s">
        <v>122</v>
      </c>
      <c r="BW113" s="931"/>
      <c r="BX113" s="931"/>
      <c r="BY113" s="931"/>
      <c r="BZ113" s="931"/>
      <c r="CA113" s="931" t="s">
        <v>122</v>
      </c>
      <c r="CB113" s="931"/>
      <c r="CC113" s="931"/>
      <c r="CD113" s="931"/>
      <c r="CE113" s="931"/>
      <c r="CF113" s="925" t="s">
        <v>122</v>
      </c>
      <c r="CG113" s="926"/>
      <c r="CH113" s="926"/>
      <c r="CI113" s="926"/>
      <c r="CJ113" s="926"/>
      <c r="CK113" s="953"/>
      <c r="CL113" s="954"/>
      <c r="CM113" s="927" t="s">
        <v>429</v>
      </c>
      <c r="CN113" s="928"/>
      <c r="CO113" s="928"/>
      <c r="CP113" s="928"/>
      <c r="CQ113" s="928"/>
      <c r="CR113" s="928"/>
      <c r="CS113" s="928"/>
      <c r="CT113" s="928"/>
      <c r="CU113" s="928"/>
      <c r="CV113" s="928"/>
      <c r="CW113" s="928"/>
      <c r="CX113" s="928"/>
      <c r="CY113" s="928"/>
      <c r="CZ113" s="928"/>
      <c r="DA113" s="928"/>
      <c r="DB113" s="928"/>
      <c r="DC113" s="928"/>
      <c r="DD113" s="928"/>
      <c r="DE113" s="928"/>
      <c r="DF113" s="929"/>
      <c r="DG113" s="963" t="s">
        <v>122</v>
      </c>
      <c r="DH113" s="964"/>
      <c r="DI113" s="964"/>
      <c r="DJ113" s="964"/>
      <c r="DK113" s="965"/>
      <c r="DL113" s="966" t="s">
        <v>122</v>
      </c>
      <c r="DM113" s="964"/>
      <c r="DN113" s="964"/>
      <c r="DO113" s="964"/>
      <c r="DP113" s="965"/>
      <c r="DQ113" s="966" t="s">
        <v>122</v>
      </c>
      <c r="DR113" s="964"/>
      <c r="DS113" s="964"/>
      <c r="DT113" s="964"/>
      <c r="DU113" s="965"/>
      <c r="DV113" s="967" t="s">
        <v>122</v>
      </c>
      <c r="DW113" s="968"/>
      <c r="DX113" s="968"/>
      <c r="DY113" s="968"/>
      <c r="DZ113" s="969"/>
    </row>
    <row r="114" spans="1:130" s="218" customFormat="1" ht="26.25" customHeight="1">
      <c r="A114" s="959"/>
      <c r="B114" s="960"/>
      <c r="C114" s="928" t="s">
        <v>430</v>
      </c>
      <c r="D114" s="928"/>
      <c r="E114" s="928"/>
      <c r="F114" s="928"/>
      <c r="G114" s="928"/>
      <c r="H114" s="928"/>
      <c r="I114" s="928"/>
      <c r="J114" s="928"/>
      <c r="K114" s="928"/>
      <c r="L114" s="928"/>
      <c r="M114" s="928"/>
      <c r="N114" s="928"/>
      <c r="O114" s="928"/>
      <c r="P114" s="928"/>
      <c r="Q114" s="928"/>
      <c r="R114" s="928"/>
      <c r="S114" s="928"/>
      <c r="T114" s="928"/>
      <c r="U114" s="928"/>
      <c r="V114" s="928"/>
      <c r="W114" s="928"/>
      <c r="X114" s="928"/>
      <c r="Y114" s="928"/>
      <c r="Z114" s="929"/>
      <c r="AA114" s="963" t="s">
        <v>122</v>
      </c>
      <c r="AB114" s="964"/>
      <c r="AC114" s="964"/>
      <c r="AD114" s="964"/>
      <c r="AE114" s="965"/>
      <c r="AF114" s="966" t="s">
        <v>122</v>
      </c>
      <c r="AG114" s="964"/>
      <c r="AH114" s="964"/>
      <c r="AI114" s="964"/>
      <c r="AJ114" s="965"/>
      <c r="AK114" s="966" t="s">
        <v>122</v>
      </c>
      <c r="AL114" s="964"/>
      <c r="AM114" s="964"/>
      <c r="AN114" s="964"/>
      <c r="AO114" s="965"/>
      <c r="AP114" s="967" t="s">
        <v>122</v>
      </c>
      <c r="AQ114" s="968"/>
      <c r="AR114" s="968"/>
      <c r="AS114" s="968"/>
      <c r="AT114" s="969"/>
      <c r="AU114" s="913"/>
      <c r="AV114" s="914"/>
      <c r="AW114" s="914"/>
      <c r="AX114" s="914"/>
      <c r="AY114" s="914"/>
      <c r="AZ114" s="927" t="s">
        <v>431</v>
      </c>
      <c r="BA114" s="928"/>
      <c r="BB114" s="928"/>
      <c r="BC114" s="928"/>
      <c r="BD114" s="928"/>
      <c r="BE114" s="928"/>
      <c r="BF114" s="928"/>
      <c r="BG114" s="928"/>
      <c r="BH114" s="928"/>
      <c r="BI114" s="928"/>
      <c r="BJ114" s="928"/>
      <c r="BK114" s="928"/>
      <c r="BL114" s="928"/>
      <c r="BM114" s="928"/>
      <c r="BN114" s="928"/>
      <c r="BO114" s="928"/>
      <c r="BP114" s="929"/>
      <c r="BQ114" s="930">
        <v>16206598</v>
      </c>
      <c r="BR114" s="931"/>
      <c r="BS114" s="931"/>
      <c r="BT114" s="931"/>
      <c r="BU114" s="931"/>
      <c r="BV114" s="931">
        <v>16841536</v>
      </c>
      <c r="BW114" s="931"/>
      <c r="BX114" s="931"/>
      <c r="BY114" s="931"/>
      <c r="BZ114" s="931"/>
      <c r="CA114" s="931">
        <v>17200819</v>
      </c>
      <c r="CB114" s="931"/>
      <c r="CC114" s="931"/>
      <c r="CD114" s="931"/>
      <c r="CE114" s="931"/>
      <c r="CF114" s="925">
        <v>22.9</v>
      </c>
      <c r="CG114" s="926"/>
      <c r="CH114" s="926"/>
      <c r="CI114" s="926"/>
      <c r="CJ114" s="926"/>
      <c r="CK114" s="953"/>
      <c r="CL114" s="954"/>
      <c r="CM114" s="927" t="s">
        <v>432</v>
      </c>
      <c r="CN114" s="928"/>
      <c r="CO114" s="928"/>
      <c r="CP114" s="928"/>
      <c r="CQ114" s="928"/>
      <c r="CR114" s="928"/>
      <c r="CS114" s="928"/>
      <c r="CT114" s="928"/>
      <c r="CU114" s="928"/>
      <c r="CV114" s="928"/>
      <c r="CW114" s="928"/>
      <c r="CX114" s="928"/>
      <c r="CY114" s="928"/>
      <c r="CZ114" s="928"/>
      <c r="DA114" s="928"/>
      <c r="DB114" s="928"/>
      <c r="DC114" s="928"/>
      <c r="DD114" s="928"/>
      <c r="DE114" s="928"/>
      <c r="DF114" s="929"/>
      <c r="DG114" s="963" t="s">
        <v>122</v>
      </c>
      <c r="DH114" s="964"/>
      <c r="DI114" s="964"/>
      <c r="DJ114" s="964"/>
      <c r="DK114" s="965"/>
      <c r="DL114" s="966" t="s">
        <v>122</v>
      </c>
      <c r="DM114" s="964"/>
      <c r="DN114" s="964"/>
      <c r="DO114" s="964"/>
      <c r="DP114" s="965"/>
      <c r="DQ114" s="966" t="s">
        <v>122</v>
      </c>
      <c r="DR114" s="964"/>
      <c r="DS114" s="964"/>
      <c r="DT114" s="964"/>
      <c r="DU114" s="965"/>
      <c r="DV114" s="967" t="s">
        <v>122</v>
      </c>
      <c r="DW114" s="968"/>
      <c r="DX114" s="968"/>
      <c r="DY114" s="968"/>
      <c r="DZ114" s="969"/>
    </row>
    <row r="115" spans="1:130" s="218" customFormat="1" ht="26.25" customHeight="1">
      <c r="A115" s="959"/>
      <c r="B115" s="960"/>
      <c r="C115" s="928" t="s">
        <v>433</v>
      </c>
      <c r="D115" s="928"/>
      <c r="E115" s="928"/>
      <c r="F115" s="928"/>
      <c r="G115" s="928"/>
      <c r="H115" s="928"/>
      <c r="I115" s="928"/>
      <c r="J115" s="928"/>
      <c r="K115" s="928"/>
      <c r="L115" s="928"/>
      <c r="M115" s="928"/>
      <c r="N115" s="928"/>
      <c r="O115" s="928"/>
      <c r="P115" s="928"/>
      <c r="Q115" s="928"/>
      <c r="R115" s="928"/>
      <c r="S115" s="928"/>
      <c r="T115" s="928"/>
      <c r="U115" s="928"/>
      <c r="V115" s="928"/>
      <c r="W115" s="928"/>
      <c r="X115" s="928"/>
      <c r="Y115" s="928"/>
      <c r="Z115" s="929"/>
      <c r="AA115" s="942">
        <v>3630</v>
      </c>
      <c r="AB115" s="943"/>
      <c r="AC115" s="943"/>
      <c r="AD115" s="943"/>
      <c r="AE115" s="944"/>
      <c r="AF115" s="945">
        <v>3634</v>
      </c>
      <c r="AG115" s="943"/>
      <c r="AH115" s="943"/>
      <c r="AI115" s="943"/>
      <c r="AJ115" s="944"/>
      <c r="AK115" s="945">
        <v>1818</v>
      </c>
      <c r="AL115" s="943"/>
      <c r="AM115" s="943"/>
      <c r="AN115" s="943"/>
      <c r="AO115" s="944"/>
      <c r="AP115" s="946">
        <v>0</v>
      </c>
      <c r="AQ115" s="947"/>
      <c r="AR115" s="947"/>
      <c r="AS115" s="947"/>
      <c r="AT115" s="948"/>
      <c r="AU115" s="913"/>
      <c r="AV115" s="914"/>
      <c r="AW115" s="914"/>
      <c r="AX115" s="914"/>
      <c r="AY115" s="914"/>
      <c r="AZ115" s="927" t="s">
        <v>434</v>
      </c>
      <c r="BA115" s="928"/>
      <c r="BB115" s="928"/>
      <c r="BC115" s="928"/>
      <c r="BD115" s="928"/>
      <c r="BE115" s="928"/>
      <c r="BF115" s="928"/>
      <c r="BG115" s="928"/>
      <c r="BH115" s="928"/>
      <c r="BI115" s="928"/>
      <c r="BJ115" s="928"/>
      <c r="BK115" s="928"/>
      <c r="BL115" s="928"/>
      <c r="BM115" s="928"/>
      <c r="BN115" s="928"/>
      <c r="BO115" s="928"/>
      <c r="BP115" s="929"/>
      <c r="BQ115" s="930" t="s">
        <v>122</v>
      </c>
      <c r="BR115" s="931"/>
      <c r="BS115" s="931"/>
      <c r="BT115" s="931"/>
      <c r="BU115" s="931"/>
      <c r="BV115" s="931" t="s">
        <v>122</v>
      </c>
      <c r="BW115" s="931"/>
      <c r="BX115" s="931"/>
      <c r="BY115" s="931"/>
      <c r="BZ115" s="931"/>
      <c r="CA115" s="931" t="s">
        <v>122</v>
      </c>
      <c r="CB115" s="931"/>
      <c r="CC115" s="931"/>
      <c r="CD115" s="931"/>
      <c r="CE115" s="931"/>
      <c r="CF115" s="925" t="s">
        <v>122</v>
      </c>
      <c r="CG115" s="926"/>
      <c r="CH115" s="926"/>
      <c r="CI115" s="926"/>
      <c r="CJ115" s="926"/>
      <c r="CK115" s="953"/>
      <c r="CL115" s="954"/>
      <c r="CM115" s="927" t="s">
        <v>435</v>
      </c>
      <c r="CN115" s="928"/>
      <c r="CO115" s="928"/>
      <c r="CP115" s="928"/>
      <c r="CQ115" s="928"/>
      <c r="CR115" s="928"/>
      <c r="CS115" s="928"/>
      <c r="CT115" s="928"/>
      <c r="CU115" s="928"/>
      <c r="CV115" s="928"/>
      <c r="CW115" s="928"/>
      <c r="CX115" s="928"/>
      <c r="CY115" s="928"/>
      <c r="CZ115" s="928"/>
      <c r="DA115" s="928"/>
      <c r="DB115" s="928"/>
      <c r="DC115" s="928"/>
      <c r="DD115" s="928"/>
      <c r="DE115" s="928"/>
      <c r="DF115" s="929"/>
      <c r="DG115" s="963" t="s">
        <v>122</v>
      </c>
      <c r="DH115" s="964"/>
      <c r="DI115" s="964"/>
      <c r="DJ115" s="964"/>
      <c r="DK115" s="965"/>
      <c r="DL115" s="966" t="s">
        <v>122</v>
      </c>
      <c r="DM115" s="964"/>
      <c r="DN115" s="964"/>
      <c r="DO115" s="964"/>
      <c r="DP115" s="965"/>
      <c r="DQ115" s="966" t="s">
        <v>122</v>
      </c>
      <c r="DR115" s="964"/>
      <c r="DS115" s="964"/>
      <c r="DT115" s="964"/>
      <c r="DU115" s="965"/>
      <c r="DV115" s="967" t="s">
        <v>122</v>
      </c>
      <c r="DW115" s="968"/>
      <c r="DX115" s="968"/>
      <c r="DY115" s="968"/>
      <c r="DZ115" s="969"/>
    </row>
    <row r="116" spans="1:130" s="218" customFormat="1" ht="26.25" customHeight="1">
      <c r="A116" s="961"/>
      <c r="B116" s="962"/>
      <c r="C116" s="970" t="s">
        <v>436</v>
      </c>
      <c r="D116" s="970"/>
      <c r="E116" s="970"/>
      <c r="F116" s="970"/>
      <c r="G116" s="970"/>
      <c r="H116" s="970"/>
      <c r="I116" s="970"/>
      <c r="J116" s="970"/>
      <c r="K116" s="970"/>
      <c r="L116" s="970"/>
      <c r="M116" s="970"/>
      <c r="N116" s="970"/>
      <c r="O116" s="970"/>
      <c r="P116" s="970"/>
      <c r="Q116" s="970"/>
      <c r="R116" s="970"/>
      <c r="S116" s="970"/>
      <c r="T116" s="970"/>
      <c r="U116" s="970"/>
      <c r="V116" s="970"/>
      <c r="W116" s="970"/>
      <c r="X116" s="970"/>
      <c r="Y116" s="970"/>
      <c r="Z116" s="971"/>
      <c r="AA116" s="963">
        <v>49</v>
      </c>
      <c r="AB116" s="964"/>
      <c r="AC116" s="964"/>
      <c r="AD116" s="964"/>
      <c r="AE116" s="965"/>
      <c r="AF116" s="966" t="s">
        <v>122</v>
      </c>
      <c r="AG116" s="964"/>
      <c r="AH116" s="964"/>
      <c r="AI116" s="964"/>
      <c r="AJ116" s="965"/>
      <c r="AK116" s="966" t="s">
        <v>122</v>
      </c>
      <c r="AL116" s="964"/>
      <c r="AM116" s="964"/>
      <c r="AN116" s="964"/>
      <c r="AO116" s="965"/>
      <c r="AP116" s="967" t="s">
        <v>122</v>
      </c>
      <c r="AQ116" s="968"/>
      <c r="AR116" s="968"/>
      <c r="AS116" s="968"/>
      <c r="AT116" s="969"/>
      <c r="AU116" s="913"/>
      <c r="AV116" s="914"/>
      <c r="AW116" s="914"/>
      <c r="AX116" s="914"/>
      <c r="AY116" s="914"/>
      <c r="AZ116" s="972" t="s">
        <v>437</v>
      </c>
      <c r="BA116" s="973"/>
      <c r="BB116" s="973"/>
      <c r="BC116" s="973"/>
      <c r="BD116" s="973"/>
      <c r="BE116" s="973"/>
      <c r="BF116" s="973"/>
      <c r="BG116" s="973"/>
      <c r="BH116" s="973"/>
      <c r="BI116" s="973"/>
      <c r="BJ116" s="973"/>
      <c r="BK116" s="973"/>
      <c r="BL116" s="973"/>
      <c r="BM116" s="973"/>
      <c r="BN116" s="973"/>
      <c r="BO116" s="973"/>
      <c r="BP116" s="974"/>
      <c r="BQ116" s="930" t="s">
        <v>122</v>
      </c>
      <c r="BR116" s="931"/>
      <c r="BS116" s="931"/>
      <c r="BT116" s="931"/>
      <c r="BU116" s="931"/>
      <c r="BV116" s="931" t="s">
        <v>122</v>
      </c>
      <c r="BW116" s="931"/>
      <c r="BX116" s="931"/>
      <c r="BY116" s="931"/>
      <c r="BZ116" s="931"/>
      <c r="CA116" s="931" t="s">
        <v>122</v>
      </c>
      <c r="CB116" s="931"/>
      <c r="CC116" s="931"/>
      <c r="CD116" s="931"/>
      <c r="CE116" s="931"/>
      <c r="CF116" s="925" t="s">
        <v>122</v>
      </c>
      <c r="CG116" s="926"/>
      <c r="CH116" s="926"/>
      <c r="CI116" s="926"/>
      <c r="CJ116" s="926"/>
      <c r="CK116" s="953"/>
      <c r="CL116" s="954"/>
      <c r="CM116" s="927" t="s">
        <v>438</v>
      </c>
      <c r="CN116" s="928"/>
      <c r="CO116" s="928"/>
      <c r="CP116" s="928"/>
      <c r="CQ116" s="928"/>
      <c r="CR116" s="928"/>
      <c r="CS116" s="928"/>
      <c r="CT116" s="928"/>
      <c r="CU116" s="928"/>
      <c r="CV116" s="928"/>
      <c r="CW116" s="928"/>
      <c r="CX116" s="928"/>
      <c r="CY116" s="928"/>
      <c r="CZ116" s="928"/>
      <c r="DA116" s="928"/>
      <c r="DB116" s="928"/>
      <c r="DC116" s="928"/>
      <c r="DD116" s="928"/>
      <c r="DE116" s="928"/>
      <c r="DF116" s="929"/>
      <c r="DG116" s="963" t="s">
        <v>122</v>
      </c>
      <c r="DH116" s="964"/>
      <c r="DI116" s="964"/>
      <c r="DJ116" s="964"/>
      <c r="DK116" s="965"/>
      <c r="DL116" s="966" t="s">
        <v>122</v>
      </c>
      <c r="DM116" s="964"/>
      <c r="DN116" s="964"/>
      <c r="DO116" s="964"/>
      <c r="DP116" s="965"/>
      <c r="DQ116" s="966" t="s">
        <v>122</v>
      </c>
      <c r="DR116" s="964"/>
      <c r="DS116" s="964"/>
      <c r="DT116" s="964"/>
      <c r="DU116" s="965"/>
      <c r="DV116" s="967" t="s">
        <v>122</v>
      </c>
      <c r="DW116" s="968"/>
      <c r="DX116" s="968"/>
      <c r="DY116" s="968"/>
      <c r="DZ116" s="969"/>
    </row>
    <row r="117" spans="1:130" s="218" customFormat="1" ht="26.25" customHeight="1">
      <c r="A117" s="917" t="s">
        <v>177</v>
      </c>
      <c r="B117" s="898"/>
      <c r="C117" s="898"/>
      <c r="D117" s="898"/>
      <c r="E117" s="898"/>
      <c r="F117" s="898"/>
      <c r="G117" s="898"/>
      <c r="H117" s="898"/>
      <c r="I117" s="898"/>
      <c r="J117" s="898"/>
      <c r="K117" s="898"/>
      <c r="L117" s="898"/>
      <c r="M117" s="898"/>
      <c r="N117" s="898"/>
      <c r="O117" s="898"/>
      <c r="P117" s="898"/>
      <c r="Q117" s="898"/>
      <c r="R117" s="898"/>
      <c r="S117" s="898"/>
      <c r="T117" s="898"/>
      <c r="U117" s="898"/>
      <c r="V117" s="898"/>
      <c r="W117" s="898"/>
      <c r="X117" s="898"/>
      <c r="Y117" s="982" t="s">
        <v>439</v>
      </c>
      <c r="Z117" s="899"/>
      <c r="AA117" s="983">
        <v>19128761</v>
      </c>
      <c r="AB117" s="984"/>
      <c r="AC117" s="984"/>
      <c r="AD117" s="984"/>
      <c r="AE117" s="985"/>
      <c r="AF117" s="986">
        <v>19567202</v>
      </c>
      <c r="AG117" s="984"/>
      <c r="AH117" s="984"/>
      <c r="AI117" s="984"/>
      <c r="AJ117" s="985"/>
      <c r="AK117" s="986">
        <v>19621667</v>
      </c>
      <c r="AL117" s="984"/>
      <c r="AM117" s="984"/>
      <c r="AN117" s="984"/>
      <c r="AO117" s="985"/>
      <c r="AP117" s="987"/>
      <c r="AQ117" s="988"/>
      <c r="AR117" s="988"/>
      <c r="AS117" s="988"/>
      <c r="AT117" s="989"/>
      <c r="AU117" s="913"/>
      <c r="AV117" s="914"/>
      <c r="AW117" s="914"/>
      <c r="AX117" s="914"/>
      <c r="AY117" s="914"/>
      <c r="AZ117" s="979" t="s">
        <v>440</v>
      </c>
      <c r="BA117" s="980"/>
      <c r="BB117" s="980"/>
      <c r="BC117" s="980"/>
      <c r="BD117" s="980"/>
      <c r="BE117" s="980"/>
      <c r="BF117" s="980"/>
      <c r="BG117" s="980"/>
      <c r="BH117" s="980"/>
      <c r="BI117" s="980"/>
      <c r="BJ117" s="980"/>
      <c r="BK117" s="980"/>
      <c r="BL117" s="980"/>
      <c r="BM117" s="980"/>
      <c r="BN117" s="980"/>
      <c r="BO117" s="980"/>
      <c r="BP117" s="981"/>
      <c r="BQ117" s="930" t="s">
        <v>122</v>
      </c>
      <c r="BR117" s="931"/>
      <c r="BS117" s="931"/>
      <c r="BT117" s="931"/>
      <c r="BU117" s="931"/>
      <c r="BV117" s="931" t="s">
        <v>122</v>
      </c>
      <c r="BW117" s="931"/>
      <c r="BX117" s="931"/>
      <c r="BY117" s="931"/>
      <c r="BZ117" s="931"/>
      <c r="CA117" s="931" t="s">
        <v>122</v>
      </c>
      <c r="CB117" s="931"/>
      <c r="CC117" s="931"/>
      <c r="CD117" s="931"/>
      <c r="CE117" s="931"/>
      <c r="CF117" s="925" t="s">
        <v>122</v>
      </c>
      <c r="CG117" s="926"/>
      <c r="CH117" s="926"/>
      <c r="CI117" s="926"/>
      <c r="CJ117" s="926"/>
      <c r="CK117" s="953"/>
      <c r="CL117" s="954"/>
      <c r="CM117" s="927" t="s">
        <v>441</v>
      </c>
      <c r="CN117" s="928"/>
      <c r="CO117" s="928"/>
      <c r="CP117" s="928"/>
      <c r="CQ117" s="928"/>
      <c r="CR117" s="928"/>
      <c r="CS117" s="928"/>
      <c r="CT117" s="928"/>
      <c r="CU117" s="928"/>
      <c r="CV117" s="928"/>
      <c r="CW117" s="928"/>
      <c r="CX117" s="928"/>
      <c r="CY117" s="928"/>
      <c r="CZ117" s="928"/>
      <c r="DA117" s="928"/>
      <c r="DB117" s="928"/>
      <c r="DC117" s="928"/>
      <c r="DD117" s="928"/>
      <c r="DE117" s="928"/>
      <c r="DF117" s="929"/>
      <c r="DG117" s="963" t="s">
        <v>122</v>
      </c>
      <c r="DH117" s="964"/>
      <c r="DI117" s="964"/>
      <c r="DJ117" s="964"/>
      <c r="DK117" s="965"/>
      <c r="DL117" s="966" t="s">
        <v>122</v>
      </c>
      <c r="DM117" s="964"/>
      <c r="DN117" s="964"/>
      <c r="DO117" s="964"/>
      <c r="DP117" s="965"/>
      <c r="DQ117" s="966" t="s">
        <v>122</v>
      </c>
      <c r="DR117" s="964"/>
      <c r="DS117" s="964"/>
      <c r="DT117" s="964"/>
      <c r="DU117" s="965"/>
      <c r="DV117" s="967" t="s">
        <v>122</v>
      </c>
      <c r="DW117" s="968"/>
      <c r="DX117" s="968"/>
      <c r="DY117" s="968"/>
      <c r="DZ117" s="969"/>
    </row>
    <row r="118" spans="1:130" s="218" customFormat="1" ht="26.25" customHeight="1">
      <c r="A118" s="917" t="s">
        <v>415</v>
      </c>
      <c r="B118" s="898"/>
      <c r="C118" s="898"/>
      <c r="D118" s="898"/>
      <c r="E118" s="898"/>
      <c r="F118" s="898"/>
      <c r="G118" s="898"/>
      <c r="H118" s="898"/>
      <c r="I118" s="898"/>
      <c r="J118" s="898"/>
      <c r="K118" s="898"/>
      <c r="L118" s="898"/>
      <c r="M118" s="898"/>
      <c r="N118" s="898"/>
      <c r="O118" s="898"/>
      <c r="P118" s="898"/>
      <c r="Q118" s="898"/>
      <c r="R118" s="898"/>
      <c r="S118" s="898"/>
      <c r="T118" s="898"/>
      <c r="U118" s="898"/>
      <c r="V118" s="898"/>
      <c r="W118" s="898"/>
      <c r="X118" s="898"/>
      <c r="Y118" s="898"/>
      <c r="Z118" s="899"/>
      <c r="AA118" s="897" t="s">
        <v>412</v>
      </c>
      <c r="AB118" s="898"/>
      <c r="AC118" s="898"/>
      <c r="AD118" s="898"/>
      <c r="AE118" s="899"/>
      <c r="AF118" s="897" t="s">
        <v>413</v>
      </c>
      <c r="AG118" s="898"/>
      <c r="AH118" s="898"/>
      <c r="AI118" s="898"/>
      <c r="AJ118" s="899"/>
      <c r="AK118" s="897" t="s">
        <v>294</v>
      </c>
      <c r="AL118" s="898"/>
      <c r="AM118" s="898"/>
      <c r="AN118" s="898"/>
      <c r="AO118" s="899"/>
      <c r="AP118" s="975" t="s">
        <v>414</v>
      </c>
      <c r="AQ118" s="976"/>
      <c r="AR118" s="976"/>
      <c r="AS118" s="976"/>
      <c r="AT118" s="977"/>
      <c r="AU118" s="913"/>
      <c r="AV118" s="914"/>
      <c r="AW118" s="914"/>
      <c r="AX118" s="914"/>
      <c r="AY118" s="914"/>
      <c r="AZ118" s="978" t="s">
        <v>442</v>
      </c>
      <c r="BA118" s="970"/>
      <c r="BB118" s="970"/>
      <c r="BC118" s="970"/>
      <c r="BD118" s="970"/>
      <c r="BE118" s="970"/>
      <c r="BF118" s="970"/>
      <c r="BG118" s="970"/>
      <c r="BH118" s="970"/>
      <c r="BI118" s="970"/>
      <c r="BJ118" s="970"/>
      <c r="BK118" s="970"/>
      <c r="BL118" s="970"/>
      <c r="BM118" s="970"/>
      <c r="BN118" s="970"/>
      <c r="BO118" s="970"/>
      <c r="BP118" s="971"/>
      <c r="BQ118" s="1004" t="s">
        <v>122</v>
      </c>
      <c r="BR118" s="1005"/>
      <c r="BS118" s="1005"/>
      <c r="BT118" s="1005"/>
      <c r="BU118" s="1005"/>
      <c r="BV118" s="1005" t="s">
        <v>122</v>
      </c>
      <c r="BW118" s="1005"/>
      <c r="BX118" s="1005"/>
      <c r="BY118" s="1005"/>
      <c r="BZ118" s="1005"/>
      <c r="CA118" s="1005" t="s">
        <v>122</v>
      </c>
      <c r="CB118" s="1005"/>
      <c r="CC118" s="1005"/>
      <c r="CD118" s="1005"/>
      <c r="CE118" s="1005"/>
      <c r="CF118" s="925" t="s">
        <v>122</v>
      </c>
      <c r="CG118" s="926"/>
      <c r="CH118" s="926"/>
      <c r="CI118" s="926"/>
      <c r="CJ118" s="926"/>
      <c r="CK118" s="953"/>
      <c r="CL118" s="954"/>
      <c r="CM118" s="927" t="s">
        <v>443</v>
      </c>
      <c r="CN118" s="928"/>
      <c r="CO118" s="928"/>
      <c r="CP118" s="928"/>
      <c r="CQ118" s="928"/>
      <c r="CR118" s="928"/>
      <c r="CS118" s="928"/>
      <c r="CT118" s="928"/>
      <c r="CU118" s="928"/>
      <c r="CV118" s="928"/>
      <c r="CW118" s="928"/>
      <c r="CX118" s="928"/>
      <c r="CY118" s="928"/>
      <c r="CZ118" s="928"/>
      <c r="DA118" s="928"/>
      <c r="DB118" s="928"/>
      <c r="DC118" s="928"/>
      <c r="DD118" s="928"/>
      <c r="DE118" s="928"/>
      <c r="DF118" s="929"/>
      <c r="DG118" s="963" t="s">
        <v>122</v>
      </c>
      <c r="DH118" s="964"/>
      <c r="DI118" s="964"/>
      <c r="DJ118" s="964"/>
      <c r="DK118" s="965"/>
      <c r="DL118" s="966" t="s">
        <v>122</v>
      </c>
      <c r="DM118" s="964"/>
      <c r="DN118" s="964"/>
      <c r="DO118" s="964"/>
      <c r="DP118" s="965"/>
      <c r="DQ118" s="966" t="s">
        <v>122</v>
      </c>
      <c r="DR118" s="964"/>
      <c r="DS118" s="964"/>
      <c r="DT118" s="964"/>
      <c r="DU118" s="965"/>
      <c r="DV118" s="967" t="s">
        <v>122</v>
      </c>
      <c r="DW118" s="968"/>
      <c r="DX118" s="968"/>
      <c r="DY118" s="968"/>
      <c r="DZ118" s="969"/>
    </row>
    <row r="119" spans="1:130" s="218" customFormat="1" ht="26.25" customHeight="1">
      <c r="A119" s="1061" t="s">
        <v>418</v>
      </c>
      <c r="B119" s="952"/>
      <c r="C119" s="934" t="s">
        <v>419</v>
      </c>
      <c r="D119" s="902"/>
      <c r="E119" s="902"/>
      <c r="F119" s="902"/>
      <c r="G119" s="902"/>
      <c r="H119" s="902"/>
      <c r="I119" s="902"/>
      <c r="J119" s="902"/>
      <c r="K119" s="902"/>
      <c r="L119" s="902"/>
      <c r="M119" s="902"/>
      <c r="N119" s="902"/>
      <c r="O119" s="902"/>
      <c r="P119" s="902"/>
      <c r="Q119" s="902"/>
      <c r="R119" s="902"/>
      <c r="S119" s="902"/>
      <c r="T119" s="902"/>
      <c r="U119" s="902"/>
      <c r="V119" s="902"/>
      <c r="W119" s="902"/>
      <c r="X119" s="902"/>
      <c r="Y119" s="902"/>
      <c r="Z119" s="903"/>
      <c r="AA119" s="904" t="s">
        <v>122</v>
      </c>
      <c r="AB119" s="905"/>
      <c r="AC119" s="905"/>
      <c r="AD119" s="905"/>
      <c r="AE119" s="906"/>
      <c r="AF119" s="907" t="s">
        <v>122</v>
      </c>
      <c r="AG119" s="905"/>
      <c r="AH119" s="905"/>
      <c r="AI119" s="905"/>
      <c r="AJ119" s="906"/>
      <c r="AK119" s="907" t="s">
        <v>122</v>
      </c>
      <c r="AL119" s="905"/>
      <c r="AM119" s="905"/>
      <c r="AN119" s="905"/>
      <c r="AO119" s="906"/>
      <c r="AP119" s="908" t="s">
        <v>122</v>
      </c>
      <c r="AQ119" s="909"/>
      <c r="AR119" s="909"/>
      <c r="AS119" s="909"/>
      <c r="AT119" s="910"/>
      <c r="AU119" s="915"/>
      <c r="AV119" s="916"/>
      <c r="AW119" s="916"/>
      <c r="AX119" s="916"/>
      <c r="AY119" s="916"/>
      <c r="AZ119" s="239" t="s">
        <v>177</v>
      </c>
      <c r="BA119" s="239"/>
      <c r="BB119" s="239"/>
      <c r="BC119" s="239"/>
      <c r="BD119" s="239"/>
      <c r="BE119" s="239"/>
      <c r="BF119" s="239"/>
      <c r="BG119" s="239"/>
      <c r="BH119" s="239"/>
      <c r="BI119" s="239"/>
      <c r="BJ119" s="239"/>
      <c r="BK119" s="239"/>
      <c r="BL119" s="239"/>
      <c r="BM119" s="239"/>
      <c r="BN119" s="239"/>
      <c r="BO119" s="982" t="s">
        <v>444</v>
      </c>
      <c r="BP119" s="1010"/>
      <c r="BQ119" s="1004">
        <v>222537280</v>
      </c>
      <c r="BR119" s="1005"/>
      <c r="BS119" s="1005"/>
      <c r="BT119" s="1005"/>
      <c r="BU119" s="1005"/>
      <c r="BV119" s="1005">
        <v>215509789</v>
      </c>
      <c r="BW119" s="1005"/>
      <c r="BX119" s="1005"/>
      <c r="BY119" s="1005"/>
      <c r="BZ119" s="1005"/>
      <c r="CA119" s="1005">
        <v>206161036</v>
      </c>
      <c r="CB119" s="1005"/>
      <c r="CC119" s="1005"/>
      <c r="CD119" s="1005"/>
      <c r="CE119" s="1005"/>
      <c r="CF119" s="1006"/>
      <c r="CG119" s="1007"/>
      <c r="CH119" s="1007"/>
      <c r="CI119" s="1007"/>
      <c r="CJ119" s="1008"/>
      <c r="CK119" s="955"/>
      <c r="CL119" s="956"/>
      <c r="CM119" s="978" t="s">
        <v>445</v>
      </c>
      <c r="CN119" s="970"/>
      <c r="CO119" s="970"/>
      <c r="CP119" s="970"/>
      <c r="CQ119" s="970"/>
      <c r="CR119" s="970"/>
      <c r="CS119" s="970"/>
      <c r="CT119" s="970"/>
      <c r="CU119" s="970"/>
      <c r="CV119" s="970"/>
      <c r="CW119" s="970"/>
      <c r="CX119" s="970"/>
      <c r="CY119" s="970"/>
      <c r="CZ119" s="970"/>
      <c r="DA119" s="970"/>
      <c r="DB119" s="970"/>
      <c r="DC119" s="970"/>
      <c r="DD119" s="970"/>
      <c r="DE119" s="970"/>
      <c r="DF119" s="971"/>
      <c r="DG119" s="1009" t="s">
        <v>122</v>
      </c>
      <c r="DH119" s="991"/>
      <c r="DI119" s="991"/>
      <c r="DJ119" s="991"/>
      <c r="DK119" s="992"/>
      <c r="DL119" s="990" t="s">
        <v>122</v>
      </c>
      <c r="DM119" s="991"/>
      <c r="DN119" s="991"/>
      <c r="DO119" s="991"/>
      <c r="DP119" s="992"/>
      <c r="DQ119" s="990" t="s">
        <v>122</v>
      </c>
      <c r="DR119" s="991"/>
      <c r="DS119" s="991"/>
      <c r="DT119" s="991"/>
      <c r="DU119" s="992"/>
      <c r="DV119" s="993" t="s">
        <v>122</v>
      </c>
      <c r="DW119" s="994"/>
      <c r="DX119" s="994"/>
      <c r="DY119" s="994"/>
      <c r="DZ119" s="995"/>
    </row>
    <row r="120" spans="1:130" s="218" customFormat="1" ht="26.25" customHeight="1">
      <c r="A120" s="1062"/>
      <c r="B120" s="954"/>
      <c r="C120" s="927" t="s">
        <v>422</v>
      </c>
      <c r="D120" s="928"/>
      <c r="E120" s="928"/>
      <c r="F120" s="928"/>
      <c r="G120" s="928"/>
      <c r="H120" s="928"/>
      <c r="I120" s="928"/>
      <c r="J120" s="928"/>
      <c r="K120" s="928"/>
      <c r="L120" s="928"/>
      <c r="M120" s="928"/>
      <c r="N120" s="928"/>
      <c r="O120" s="928"/>
      <c r="P120" s="928"/>
      <c r="Q120" s="928"/>
      <c r="R120" s="928"/>
      <c r="S120" s="928"/>
      <c r="T120" s="928"/>
      <c r="U120" s="928"/>
      <c r="V120" s="928"/>
      <c r="W120" s="928"/>
      <c r="X120" s="928"/>
      <c r="Y120" s="928"/>
      <c r="Z120" s="929"/>
      <c r="AA120" s="963">
        <v>3630</v>
      </c>
      <c r="AB120" s="964"/>
      <c r="AC120" s="964"/>
      <c r="AD120" s="964"/>
      <c r="AE120" s="965"/>
      <c r="AF120" s="966">
        <v>3634</v>
      </c>
      <c r="AG120" s="964"/>
      <c r="AH120" s="964"/>
      <c r="AI120" s="964"/>
      <c r="AJ120" s="965"/>
      <c r="AK120" s="966">
        <v>1818</v>
      </c>
      <c r="AL120" s="964"/>
      <c r="AM120" s="964"/>
      <c r="AN120" s="964"/>
      <c r="AO120" s="965"/>
      <c r="AP120" s="967">
        <v>0</v>
      </c>
      <c r="AQ120" s="968"/>
      <c r="AR120" s="968"/>
      <c r="AS120" s="968"/>
      <c r="AT120" s="969"/>
      <c r="AU120" s="996" t="s">
        <v>446</v>
      </c>
      <c r="AV120" s="997"/>
      <c r="AW120" s="997"/>
      <c r="AX120" s="997"/>
      <c r="AY120" s="998"/>
      <c r="AZ120" s="934" t="s">
        <v>447</v>
      </c>
      <c r="BA120" s="902"/>
      <c r="BB120" s="902"/>
      <c r="BC120" s="902"/>
      <c r="BD120" s="902"/>
      <c r="BE120" s="902"/>
      <c r="BF120" s="902"/>
      <c r="BG120" s="902"/>
      <c r="BH120" s="902"/>
      <c r="BI120" s="902"/>
      <c r="BJ120" s="902"/>
      <c r="BK120" s="902"/>
      <c r="BL120" s="902"/>
      <c r="BM120" s="902"/>
      <c r="BN120" s="902"/>
      <c r="BO120" s="902"/>
      <c r="BP120" s="903"/>
      <c r="BQ120" s="935">
        <v>10396082</v>
      </c>
      <c r="BR120" s="936"/>
      <c r="BS120" s="936"/>
      <c r="BT120" s="936"/>
      <c r="BU120" s="936"/>
      <c r="BV120" s="936">
        <v>12995164</v>
      </c>
      <c r="BW120" s="936"/>
      <c r="BX120" s="936"/>
      <c r="BY120" s="936"/>
      <c r="BZ120" s="936"/>
      <c r="CA120" s="936">
        <v>15395247</v>
      </c>
      <c r="CB120" s="936"/>
      <c r="CC120" s="936"/>
      <c r="CD120" s="936"/>
      <c r="CE120" s="936"/>
      <c r="CF120" s="949">
        <v>20.5</v>
      </c>
      <c r="CG120" s="950"/>
      <c r="CH120" s="950"/>
      <c r="CI120" s="950"/>
      <c r="CJ120" s="950"/>
      <c r="CK120" s="1011" t="s">
        <v>448</v>
      </c>
      <c r="CL120" s="1012"/>
      <c r="CM120" s="1012"/>
      <c r="CN120" s="1012"/>
      <c r="CO120" s="1013"/>
      <c r="CP120" s="1019" t="s">
        <v>396</v>
      </c>
      <c r="CQ120" s="1020"/>
      <c r="CR120" s="1020"/>
      <c r="CS120" s="1020"/>
      <c r="CT120" s="1020"/>
      <c r="CU120" s="1020"/>
      <c r="CV120" s="1020"/>
      <c r="CW120" s="1020"/>
      <c r="CX120" s="1020"/>
      <c r="CY120" s="1020"/>
      <c r="CZ120" s="1020"/>
      <c r="DA120" s="1020"/>
      <c r="DB120" s="1020"/>
      <c r="DC120" s="1020"/>
      <c r="DD120" s="1020"/>
      <c r="DE120" s="1020"/>
      <c r="DF120" s="1021"/>
      <c r="DG120" s="935">
        <v>11260122</v>
      </c>
      <c r="DH120" s="936"/>
      <c r="DI120" s="936"/>
      <c r="DJ120" s="936"/>
      <c r="DK120" s="936"/>
      <c r="DL120" s="936">
        <v>10084696</v>
      </c>
      <c r="DM120" s="936"/>
      <c r="DN120" s="936"/>
      <c r="DO120" s="936"/>
      <c r="DP120" s="936"/>
      <c r="DQ120" s="936">
        <v>8029099</v>
      </c>
      <c r="DR120" s="936"/>
      <c r="DS120" s="936"/>
      <c r="DT120" s="936"/>
      <c r="DU120" s="936"/>
      <c r="DV120" s="937">
        <v>10.7</v>
      </c>
      <c r="DW120" s="937"/>
      <c r="DX120" s="937"/>
      <c r="DY120" s="937"/>
      <c r="DZ120" s="938"/>
    </row>
    <row r="121" spans="1:130" s="218" customFormat="1" ht="26.25" customHeight="1">
      <c r="A121" s="1062"/>
      <c r="B121" s="954"/>
      <c r="C121" s="979" t="s">
        <v>449</v>
      </c>
      <c r="D121" s="980"/>
      <c r="E121" s="980"/>
      <c r="F121" s="980"/>
      <c r="G121" s="980"/>
      <c r="H121" s="980"/>
      <c r="I121" s="980"/>
      <c r="J121" s="980"/>
      <c r="K121" s="980"/>
      <c r="L121" s="980"/>
      <c r="M121" s="980"/>
      <c r="N121" s="980"/>
      <c r="O121" s="980"/>
      <c r="P121" s="980"/>
      <c r="Q121" s="980"/>
      <c r="R121" s="980"/>
      <c r="S121" s="980"/>
      <c r="T121" s="980"/>
      <c r="U121" s="980"/>
      <c r="V121" s="980"/>
      <c r="W121" s="980"/>
      <c r="X121" s="980"/>
      <c r="Y121" s="980"/>
      <c r="Z121" s="981"/>
      <c r="AA121" s="963" t="s">
        <v>122</v>
      </c>
      <c r="AB121" s="964"/>
      <c r="AC121" s="964"/>
      <c r="AD121" s="964"/>
      <c r="AE121" s="965"/>
      <c r="AF121" s="966" t="s">
        <v>122</v>
      </c>
      <c r="AG121" s="964"/>
      <c r="AH121" s="964"/>
      <c r="AI121" s="964"/>
      <c r="AJ121" s="965"/>
      <c r="AK121" s="966" t="s">
        <v>122</v>
      </c>
      <c r="AL121" s="964"/>
      <c r="AM121" s="964"/>
      <c r="AN121" s="964"/>
      <c r="AO121" s="965"/>
      <c r="AP121" s="967" t="s">
        <v>122</v>
      </c>
      <c r="AQ121" s="968"/>
      <c r="AR121" s="968"/>
      <c r="AS121" s="968"/>
      <c r="AT121" s="969"/>
      <c r="AU121" s="999"/>
      <c r="AV121" s="1000"/>
      <c r="AW121" s="1000"/>
      <c r="AX121" s="1000"/>
      <c r="AY121" s="1001"/>
      <c r="AZ121" s="927" t="s">
        <v>450</v>
      </c>
      <c r="BA121" s="928"/>
      <c r="BB121" s="928"/>
      <c r="BC121" s="928"/>
      <c r="BD121" s="928"/>
      <c r="BE121" s="928"/>
      <c r="BF121" s="928"/>
      <c r="BG121" s="928"/>
      <c r="BH121" s="928"/>
      <c r="BI121" s="928"/>
      <c r="BJ121" s="928"/>
      <c r="BK121" s="928"/>
      <c r="BL121" s="928"/>
      <c r="BM121" s="928"/>
      <c r="BN121" s="928"/>
      <c r="BO121" s="928"/>
      <c r="BP121" s="929"/>
      <c r="BQ121" s="930">
        <v>28183454</v>
      </c>
      <c r="BR121" s="931"/>
      <c r="BS121" s="931"/>
      <c r="BT121" s="931"/>
      <c r="BU121" s="931"/>
      <c r="BV121" s="931">
        <v>27946654</v>
      </c>
      <c r="BW121" s="931"/>
      <c r="BX121" s="931"/>
      <c r="BY121" s="931"/>
      <c r="BZ121" s="931"/>
      <c r="CA121" s="931">
        <v>27007718</v>
      </c>
      <c r="CB121" s="931"/>
      <c r="CC121" s="931"/>
      <c r="CD121" s="931"/>
      <c r="CE121" s="931"/>
      <c r="CF121" s="925">
        <v>35.9</v>
      </c>
      <c r="CG121" s="926"/>
      <c r="CH121" s="926"/>
      <c r="CI121" s="926"/>
      <c r="CJ121" s="926"/>
      <c r="CK121" s="1014"/>
      <c r="CL121" s="1015"/>
      <c r="CM121" s="1015"/>
      <c r="CN121" s="1015"/>
      <c r="CO121" s="1016"/>
      <c r="CP121" s="1024" t="s">
        <v>397</v>
      </c>
      <c r="CQ121" s="1025"/>
      <c r="CR121" s="1025"/>
      <c r="CS121" s="1025"/>
      <c r="CT121" s="1025"/>
      <c r="CU121" s="1025"/>
      <c r="CV121" s="1025"/>
      <c r="CW121" s="1025"/>
      <c r="CX121" s="1025"/>
      <c r="CY121" s="1025"/>
      <c r="CZ121" s="1025"/>
      <c r="DA121" s="1025"/>
      <c r="DB121" s="1025"/>
      <c r="DC121" s="1025"/>
      <c r="DD121" s="1025"/>
      <c r="DE121" s="1025"/>
      <c r="DF121" s="1026"/>
      <c r="DG121" s="930">
        <v>3614489</v>
      </c>
      <c r="DH121" s="931"/>
      <c r="DI121" s="931"/>
      <c r="DJ121" s="931"/>
      <c r="DK121" s="931"/>
      <c r="DL121" s="931">
        <v>3433336</v>
      </c>
      <c r="DM121" s="931"/>
      <c r="DN121" s="931"/>
      <c r="DO121" s="931"/>
      <c r="DP121" s="931"/>
      <c r="DQ121" s="931">
        <v>3254618</v>
      </c>
      <c r="DR121" s="931"/>
      <c r="DS121" s="931"/>
      <c r="DT121" s="931"/>
      <c r="DU121" s="931"/>
      <c r="DV121" s="932">
        <v>4.3</v>
      </c>
      <c r="DW121" s="932"/>
      <c r="DX121" s="932"/>
      <c r="DY121" s="932"/>
      <c r="DZ121" s="933"/>
    </row>
    <row r="122" spans="1:130" s="218" customFormat="1" ht="26.25" customHeight="1">
      <c r="A122" s="1062"/>
      <c r="B122" s="954"/>
      <c r="C122" s="927" t="s">
        <v>432</v>
      </c>
      <c r="D122" s="928"/>
      <c r="E122" s="928"/>
      <c r="F122" s="928"/>
      <c r="G122" s="928"/>
      <c r="H122" s="928"/>
      <c r="I122" s="928"/>
      <c r="J122" s="928"/>
      <c r="K122" s="928"/>
      <c r="L122" s="928"/>
      <c r="M122" s="928"/>
      <c r="N122" s="928"/>
      <c r="O122" s="928"/>
      <c r="P122" s="928"/>
      <c r="Q122" s="928"/>
      <c r="R122" s="928"/>
      <c r="S122" s="928"/>
      <c r="T122" s="928"/>
      <c r="U122" s="928"/>
      <c r="V122" s="928"/>
      <c r="W122" s="928"/>
      <c r="X122" s="928"/>
      <c r="Y122" s="928"/>
      <c r="Z122" s="929"/>
      <c r="AA122" s="963" t="s">
        <v>122</v>
      </c>
      <c r="AB122" s="964"/>
      <c r="AC122" s="964"/>
      <c r="AD122" s="964"/>
      <c r="AE122" s="965"/>
      <c r="AF122" s="966" t="s">
        <v>122</v>
      </c>
      <c r="AG122" s="964"/>
      <c r="AH122" s="964"/>
      <c r="AI122" s="964"/>
      <c r="AJ122" s="965"/>
      <c r="AK122" s="966" t="s">
        <v>122</v>
      </c>
      <c r="AL122" s="964"/>
      <c r="AM122" s="964"/>
      <c r="AN122" s="964"/>
      <c r="AO122" s="965"/>
      <c r="AP122" s="967" t="s">
        <v>122</v>
      </c>
      <c r="AQ122" s="968"/>
      <c r="AR122" s="968"/>
      <c r="AS122" s="968"/>
      <c r="AT122" s="969"/>
      <c r="AU122" s="999"/>
      <c r="AV122" s="1000"/>
      <c r="AW122" s="1000"/>
      <c r="AX122" s="1000"/>
      <c r="AY122" s="1001"/>
      <c r="AZ122" s="978" t="s">
        <v>451</v>
      </c>
      <c r="BA122" s="970"/>
      <c r="BB122" s="970"/>
      <c r="BC122" s="970"/>
      <c r="BD122" s="970"/>
      <c r="BE122" s="970"/>
      <c r="BF122" s="970"/>
      <c r="BG122" s="970"/>
      <c r="BH122" s="970"/>
      <c r="BI122" s="970"/>
      <c r="BJ122" s="970"/>
      <c r="BK122" s="970"/>
      <c r="BL122" s="970"/>
      <c r="BM122" s="970"/>
      <c r="BN122" s="970"/>
      <c r="BO122" s="970"/>
      <c r="BP122" s="971"/>
      <c r="BQ122" s="1004">
        <v>119199274</v>
      </c>
      <c r="BR122" s="1005"/>
      <c r="BS122" s="1005"/>
      <c r="BT122" s="1005"/>
      <c r="BU122" s="1005"/>
      <c r="BV122" s="1005">
        <v>114922719</v>
      </c>
      <c r="BW122" s="1005"/>
      <c r="BX122" s="1005"/>
      <c r="BY122" s="1005"/>
      <c r="BZ122" s="1005"/>
      <c r="CA122" s="1005">
        <v>109485641</v>
      </c>
      <c r="CB122" s="1005"/>
      <c r="CC122" s="1005"/>
      <c r="CD122" s="1005"/>
      <c r="CE122" s="1005"/>
      <c r="CF122" s="1022">
        <v>145.5</v>
      </c>
      <c r="CG122" s="1023"/>
      <c r="CH122" s="1023"/>
      <c r="CI122" s="1023"/>
      <c r="CJ122" s="1023"/>
      <c r="CK122" s="1014"/>
      <c r="CL122" s="1015"/>
      <c r="CM122" s="1015"/>
      <c r="CN122" s="1015"/>
      <c r="CO122" s="1016"/>
      <c r="CP122" s="1024" t="s">
        <v>394</v>
      </c>
      <c r="CQ122" s="1025"/>
      <c r="CR122" s="1025"/>
      <c r="CS122" s="1025"/>
      <c r="CT122" s="1025"/>
      <c r="CU122" s="1025"/>
      <c r="CV122" s="1025"/>
      <c r="CW122" s="1025"/>
      <c r="CX122" s="1025"/>
      <c r="CY122" s="1025"/>
      <c r="CZ122" s="1025"/>
      <c r="DA122" s="1025"/>
      <c r="DB122" s="1025"/>
      <c r="DC122" s="1025"/>
      <c r="DD122" s="1025"/>
      <c r="DE122" s="1025"/>
      <c r="DF122" s="1026"/>
      <c r="DG122" s="930">
        <v>1863534</v>
      </c>
      <c r="DH122" s="931"/>
      <c r="DI122" s="931"/>
      <c r="DJ122" s="931"/>
      <c r="DK122" s="931"/>
      <c r="DL122" s="931">
        <v>1411651</v>
      </c>
      <c r="DM122" s="931"/>
      <c r="DN122" s="931"/>
      <c r="DO122" s="931"/>
      <c r="DP122" s="931"/>
      <c r="DQ122" s="931">
        <v>1463419</v>
      </c>
      <c r="DR122" s="931"/>
      <c r="DS122" s="931"/>
      <c r="DT122" s="931"/>
      <c r="DU122" s="931"/>
      <c r="DV122" s="932">
        <v>1.9</v>
      </c>
      <c r="DW122" s="932"/>
      <c r="DX122" s="932"/>
      <c r="DY122" s="932"/>
      <c r="DZ122" s="933"/>
    </row>
    <row r="123" spans="1:130" s="218" customFormat="1" ht="26.25" customHeight="1">
      <c r="A123" s="1062"/>
      <c r="B123" s="954"/>
      <c r="C123" s="927" t="s">
        <v>438</v>
      </c>
      <c r="D123" s="928"/>
      <c r="E123" s="928"/>
      <c r="F123" s="928"/>
      <c r="G123" s="928"/>
      <c r="H123" s="928"/>
      <c r="I123" s="928"/>
      <c r="J123" s="928"/>
      <c r="K123" s="928"/>
      <c r="L123" s="928"/>
      <c r="M123" s="928"/>
      <c r="N123" s="928"/>
      <c r="O123" s="928"/>
      <c r="P123" s="928"/>
      <c r="Q123" s="928"/>
      <c r="R123" s="928"/>
      <c r="S123" s="928"/>
      <c r="T123" s="928"/>
      <c r="U123" s="928"/>
      <c r="V123" s="928"/>
      <c r="W123" s="928"/>
      <c r="X123" s="928"/>
      <c r="Y123" s="928"/>
      <c r="Z123" s="929"/>
      <c r="AA123" s="963" t="s">
        <v>122</v>
      </c>
      <c r="AB123" s="964"/>
      <c r="AC123" s="964"/>
      <c r="AD123" s="964"/>
      <c r="AE123" s="965"/>
      <c r="AF123" s="966" t="s">
        <v>122</v>
      </c>
      <c r="AG123" s="964"/>
      <c r="AH123" s="964"/>
      <c r="AI123" s="964"/>
      <c r="AJ123" s="965"/>
      <c r="AK123" s="966" t="s">
        <v>122</v>
      </c>
      <c r="AL123" s="964"/>
      <c r="AM123" s="964"/>
      <c r="AN123" s="964"/>
      <c r="AO123" s="965"/>
      <c r="AP123" s="967" t="s">
        <v>122</v>
      </c>
      <c r="AQ123" s="968"/>
      <c r="AR123" s="968"/>
      <c r="AS123" s="968"/>
      <c r="AT123" s="969"/>
      <c r="AU123" s="1002"/>
      <c r="AV123" s="1003"/>
      <c r="AW123" s="1003"/>
      <c r="AX123" s="1003"/>
      <c r="AY123" s="1003"/>
      <c r="AZ123" s="239" t="s">
        <v>177</v>
      </c>
      <c r="BA123" s="239"/>
      <c r="BB123" s="239"/>
      <c r="BC123" s="239"/>
      <c r="BD123" s="239"/>
      <c r="BE123" s="239"/>
      <c r="BF123" s="239"/>
      <c r="BG123" s="239"/>
      <c r="BH123" s="239"/>
      <c r="BI123" s="239"/>
      <c r="BJ123" s="239"/>
      <c r="BK123" s="239"/>
      <c r="BL123" s="239"/>
      <c r="BM123" s="239"/>
      <c r="BN123" s="239"/>
      <c r="BO123" s="982" t="s">
        <v>452</v>
      </c>
      <c r="BP123" s="1010"/>
      <c r="BQ123" s="1068">
        <v>157778810</v>
      </c>
      <c r="BR123" s="1069"/>
      <c r="BS123" s="1069"/>
      <c r="BT123" s="1069"/>
      <c r="BU123" s="1069"/>
      <c r="BV123" s="1069">
        <v>155864537</v>
      </c>
      <c r="BW123" s="1069"/>
      <c r="BX123" s="1069"/>
      <c r="BY123" s="1069"/>
      <c r="BZ123" s="1069"/>
      <c r="CA123" s="1069">
        <v>151888606</v>
      </c>
      <c r="CB123" s="1069"/>
      <c r="CC123" s="1069"/>
      <c r="CD123" s="1069"/>
      <c r="CE123" s="1069"/>
      <c r="CF123" s="1006"/>
      <c r="CG123" s="1007"/>
      <c r="CH123" s="1007"/>
      <c r="CI123" s="1007"/>
      <c r="CJ123" s="1008"/>
      <c r="CK123" s="1014"/>
      <c r="CL123" s="1015"/>
      <c r="CM123" s="1015"/>
      <c r="CN123" s="1015"/>
      <c r="CO123" s="1016"/>
      <c r="CP123" s="1024" t="s">
        <v>392</v>
      </c>
      <c r="CQ123" s="1025"/>
      <c r="CR123" s="1025"/>
      <c r="CS123" s="1025"/>
      <c r="CT123" s="1025"/>
      <c r="CU123" s="1025"/>
      <c r="CV123" s="1025"/>
      <c r="CW123" s="1025"/>
      <c r="CX123" s="1025"/>
      <c r="CY123" s="1025"/>
      <c r="CZ123" s="1025"/>
      <c r="DA123" s="1025"/>
      <c r="DB123" s="1025"/>
      <c r="DC123" s="1025"/>
      <c r="DD123" s="1025"/>
      <c r="DE123" s="1025"/>
      <c r="DF123" s="1026"/>
      <c r="DG123" s="963" t="s">
        <v>122</v>
      </c>
      <c r="DH123" s="964"/>
      <c r="DI123" s="964"/>
      <c r="DJ123" s="964"/>
      <c r="DK123" s="965"/>
      <c r="DL123" s="966" t="s">
        <v>122</v>
      </c>
      <c r="DM123" s="964"/>
      <c r="DN123" s="964"/>
      <c r="DO123" s="964"/>
      <c r="DP123" s="965"/>
      <c r="DQ123" s="966" t="s">
        <v>122</v>
      </c>
      <c r="DR123" s="964"/>
      <c r="DS123" s="964"/>
      <c r="DT123" s="964"/>
      <c r="DU123" s="965"/>
      <c r="DV123" s="967" t="s">
        <v>122</v>
      </c>
      <c r="DW123" s="968"/>
      <c r="DX123" s="968"/>
      <c r="DY123" s="968"/>
      <c r="DZ123" s="969"/>
    </row>
    <row r="124" spans="1:130" s="218" customFormat="1" ht="26.25" customHeight="1" thickBot="1">
      <c r="A124" s="1062"/>
      <c r="B124" s="954"/>
      <c r="C124" s="927" t="s">
        <v>441</v>
      </c>
      <c r="D124" s="928"/>
      <c r="E124" s="928"/>
      <c r="F124" s="928"/>
      <c r="G124" s="928"/>
      <c r="H124" s="928"/>
      <c r="I124" s="928"/>
      <c r="J124" s="928"/>
      <c r="K124" s="928"/>
      <c r="L124" s="928"/>
      <c r="M124" s="928"/>
      <c r="N124" s="928"/>
      <c r="O124" s="928"/>
      <c r="P124" s="928"/>
      <c r="Q124" s="928"/>
      <c r="R124" s="928"/>
      <c r="S124" s="928"/>
      <c r="T124" s="928"/>
      <c r="U124" s="928"/>
      <c r="V124" s="928"/>
      <c r="W124" s="928"/>
      <c r="X124" s="928"/>
      <c r="Y124" s="928"/>
      <c r="Z124" s="929"/>
      <c r="AA124" s="963" t="s">
        <v>122</v>
      </c>
      <c r="AB124" s="964"/>
      <c r="AC124" s="964"/>
      <c r="AD124" s="964"/>
      <c r="AE124" s="965"/>
      <c r="AF124" s="966" t="s">
        <v>122</v>
      </c>
      <c r="AG124" s="964"/>
      <c r="AH124" s="964"/>
      <c r="AI124" s="964"/>
      <c r="AJ124" s="965"/>
      <c r="AK124" s="966" t="s">
        <v>122</v>
      </c>
      <c r="AL124" s="964"/>
      <c r="AM124" s="964"/>
      <c r="AN124" s="964"/>
      <c r="AO124" s="965"/>
      <c r="AP124" s="967" t="s">
        <v>122</v>
      </c>
      <c r="AQ124" s="968"/>
      <c r="AR124" s="968"/>
      <c r="AS124" s="968"/>
      <c r="AT124" s="969"/>
      <c r="AU124" s="1064" t="s">
        <v>453</v>
      </c>
      <c r="AV124" s="1065"/>
      <c r="AW124" s="1065"/>
      <c r="AX124" s="1065"/>
      <c r="AY124" s="1065"/>
      <c r="AZ124" s="1065"/>
      <c r="BA124" s="1065"/>
      <c r="BB124" s="1065"/>
      <c r="BC124" s="1065"/>
      <c r="BD124" s="1065"/>
      <c r="BE124" s="1065"/>
      <c r="BF124" s="1065"/>
      <c r="BG124" s="1065"/>
      <c r="BH124" s="1065"/>
      <c r="BI124" s="1065"/>
      <c r="BJ124" s="1065"/>
      <c r="BK124" s="1065"/>
      <c r="BL124" s="1065"/>
      <c r="BM124" s="1065"/>
      <c r="BN124" s="1065"/>
      <c r="BO124" s="1065"/>
      <c r="BP124" s="1066"/>
      <c r="BQ124" s="1067">
        <v>90</v>
      </c>
      <c r="BR124" s="1032"/>
      <c r="BS124" s="1032"/>
      <c r="BT124" s="1032"/>
      <c r="BU124" s="1032"/>
      <c r="BV124" s="1032">
        <v>81.7</v>
      </c>
      <c r="BW124" s="1032"/>
      <c r="BX124" s="1032"/>
      <c r="BY124" s="1032"/>
      <c r="BZ124" s="1032"/>
      <c r="CA124" s="1032">
        <v>72.099999999999994</v>
      </c>
      <c r="CB124" s="1032"/>
      <c r="CC124" s="1032"/>
      <c r="CD124" s="1032"/>
      <c r="CE124" s="1032"/>
      <c r="CF124" s="1033"/>
      <c r="CG124" s="1034"/>
      <c r="CH124" s="1034"/>
      <c r="CI124" s="1034"/>
      <c r="CJ124" s="1035"/>
      <c r="CK124" s="1017"/>
      <c r="CL124" s="1017"/>
      <c r="CM124" s="1017"/>
      <c r="CN124" s="1017"/>
      <c r="CO124" s="1018"/>
      <c r="CP124" s="1024" t="s">
        <v>454</v>
      </c>
      <c r="CQ124" s="1025"/>
      <c r="CR124" s="1025"/>
      <c r="CS124" s="1025"/>
      <c r="CT124" s="1025"/>
      <c r="CU124" s="1025"/>
      <c r="CV124" s="1025"/>
      <c r="CW124" s="1025"/>
      <c r="CX124" s="1025"/>
      <c r="CY124" s="1025"/>
      <c r="CZ124" s="1025"/>
      <c r="DA124" s="1025"/>
      <c r="DB124" s="1025"/>
      <c r="DC124" s="1025"/>
      <c r="DD124" s="1025"/>
      <c r="DE124" s="1025"/>
      <c r="DF124" s="1026"/>
      <c r="DG124" s="1009" t="s">
        <v>122</v>
      </c>
      <c r="DH124" s="991"/>
      <c r="DI124" s="991"/>
      <c r="DJ124" s="991"/>
      <c r="DK124" s="992"/>
      <c r="DL124" s="990" t="s">
        <v>122</v>
      </c>
      <c r="DM124" s="991"/>
      <c r="DN124" s="991"/>
      <c r="DO124" s="991"/>
      <c r="DP124" s="992"/>
      <c r="DQ124" s="990" t="s">
        <v>122</v>
      </c>
      <c r="DR124" s="991"/>
      <c r="DS124" s="991"/>
      <c r="DT124" s="991"/>
      <c r="DU124" s="992"/>
      <c r="DV124" s="993" t="s">
        <v>122</v>
      </c>
      <c r="DW124" s="994"/>
      <c r="DX124" s="994"/>
      <c r="DY124" s="994"/>
      <c r="DZ124" s="995"/>
    </row>
    <row r="125" spans="1:130" s="218" customFormat="1" ht="26.25" customHeight="1">
      <c r="A125" s="1062"/>
      <c r="B125" s="954"/>
      <c r="C125" s="927" t="s">
        <v>443</v>
      </c>
      <c r="D125" s="928"/>
      <c r="E125" s="928"/>
      <c r="F125" s="928"/>
      <c r="G125" s="928"/>
      <c r="H125" s="928"/>
      <c r="I125" s="928"/>
      <c r="J125" s="928"/>
      <c r="K125" s="928"/>
      <c r="L125" s="928"/>
      <c r="M125" s="928"/>
      <c r="N125" s="928"/>
      <c r="O125" s="928"/>
      <c r="P125" s="928"/>
      <c r="Q125" s="928"/>
      <c r="R125" s="928"/>
      <c r="S125" s="928"/>
      <c r="T125" s="928"/>
      <c r="U125" s="928"/>
      <c r="V125" s="928"/>
      <c r="W125" s="928"/>
      <c r="X125" s="928"/>
      <c r="Y125" s="928"/>
      <c r="Z125" s="929"/>
      <c r="AA125" s="963" t="s">
        <v>122</v>
      </c>
      <c r="AB125" s="964"/>
      <c r="AC125" s="964"/>
      <c r="AD125" s="964"/>
      <c r="AE125" s="965"/>
      <c r="AF125" s="966" t="s">
        <v>122</v>
      </c>
      <c r="AG125" s="964"/>
      <c r="AH125" s="964"/>
      <c r="AI125" s="964"/>
      <c r="AJ125" s="965"/>
      <c r="AK125" s="966" t="s">
        <v>122</v>
      </c>
      <c r="AL125" s="964"/>
      <c r="AM125" s="964"/>
      <c r="AN125" s="964"/>
      <c r="AO125" s="965"/>
      <c r="AP125" s="967" t="s">
        <v>122</v>
      </c>
      <c r="AQ125" s="968"/>
      <c r="AR125" s="968"/>
      <c r="AS125" s="968"/>
      <c r="AT125" s="969"/>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7" t="s">
        <v>455</v>
      </c>
      <c r="CL125" s="1012"/>
      <c r="CM125" s="1012"/>
      <c r="CN125" s="1012"/>
      <c r="CO125" s="1013"/>
      <c r="CP125" s="934" t="s">
        <v>456</v>
      </c>
      <c r="CQ125" s="902"/>
      <c r="CR125" s="902"/>
      <c r="CS125" s="902"/>
      <c r="CT125" s="902"/>
      <c r="CU125" s="902"/>
      <c r="CV125" s="902"/>
      <c r="CW125" s="902"/>
      <c r="CX125" s="902"/>
      <c r="CY125" s="902"/>
      <c r="CZ125" s="902"/>
      <c r="DA125" s="902"/>
      <c r="DB125" s="902"/>
      <c r="DC125" s="902"/>
      <c r="DD125" s="902"/>
      <c r="DE125" s="902"/>
      <c r="DF125" s="903"/>
      <c r="DG125" s="935" t="s">
        <v>122</v>
      </c>
      <c r="DH125" s="936"/>
      <c r="DI125" s="936"/>
      <c r="DJ125" s="936"/>
      <c r="DK125" s="936"/>
      <c r="DL125" s="936" t="s">
        <v>122</v>
      </c>
      <c r="DM125" s="936"/>
      <c r="DN125" s="936"/>
      <c r="DO125" s="936"/>
      <c r="DP125" s="936"/>
      <c r="DQ125" s="936" t="s">
        <v>122</v>
      </c>
      <c r="DR125" s="936"/>
      <c r="DS125" s="936"/>
      <c r="DT125" s="936"/>
      <c r="DU125" s="936"/>
      <c r="DV125" s="937" t="s">
        <v>122</v>
      </c>
      <c r="DW125" s="937"/>
      <c r="DX125" s="937"/>
      <c r="DY125" s="937"/>
      <c r="DZ125" s="938"/>
    </row>
    <row r="126" spans="1:130" s="218" customFormat="1" ht="26.25" customHeight="1" thickBot="1">
      <c r="A126" s="1062"/>
      <c r="B126" s="954"/>
      <c r="C126" s="927" t="s">
        <v>445</v>
      </c>
      <c r="D126" s="928"/>
      <c r="E126" s="928"/>
      <c r="F126" s="928"/>
      <c r="G126" s="928"/>
      <c r="H126" s="928"/>
      <c r="I126" s="928"/>
      <c r="J126" s="928"/>
      <c r="K126" s="928"/>
      <c r="L126" s="928"/>
      <c r="M126" s="928"/>
      <c r="N126" s="928"/>
      <c r="O126" s="928"/>
      <c r="P126" s="928"/>
      <c r="Q126" s="928"/>
      <c r="R126" s="928"/>
      <c r="S126" s="928"/>
      <c r="T126" s="928"/>
      <c r="U126" s="928"/>
      <c r="V126" s="928"/>
      <c r="W126" s="928"/>
      <c r="X126" s="928"/>
      <c r="Y126" s="928"/>
      <c r="Z126" s="929"/>
      <c r="AA126" s="963" t="s">
        <v>122</v>
      </c>
      <c r="AB126" s="964"/>
      <c r="AC126" s="964"/>
      <c r="AD126" s="964"/>
      <c r="AE126" s="965"/>
      <c r="AF126" s="966" t="s">
        <v>122</v>
      </c>
      <c r="AG126" s="964"/>
      <c r="AH126" s="964"/>
      <c r="AI126" s="964"/>
      <c r="AJ126" s="965"/>
      <c r="AK126" s="966" t="s">
        <v>122</v>
      </c>
      <c r="AL126" s="964"/>
      <c r="AM126" s="964"/>
      <c r="AN126" s="964"/>
      <c r="AO126" s="965"/>
      <c r="AP126" s="967" t="s">
        <v>122</v>
      </c>
      <c r="AQ126" s="968"/>
      <c r="AR126" s="968"/>
      <c r="AS126" s="968"/>
      <c r="AT126" s="969"/>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8"/>
      <c r="CL126" s="1015"/>
      <c r="CM126" s="1015"/>
      <c r="CN126" s="1015"/>
      <c r="CO126" s="1016"/>
      <c r="CP126" s="927" t="s">
        <v>457</v>
      </c>
      <c r="CQ126" s="928"/>
      <c r="CR126" s="928"/>
      <c r="CS126" s="928"/>
      <c r="CT126" s="928"/>
      <c r="CU126" s="928"/>
      <c r="CV126" s="928"/>
      <c r="CW126" s="928"/>
      <c r="CX126" s="928"/>
      <c r="CY126" s="928"/>
      <c r="CZ126" s="928"/>
      <c r="DA126" s="928"/>
      <c r="DB126" s="928"/>
      <c r="DC126" s="928"/>
      <c r="DD126" s="928"/>
      <c r="DE126" s="928"/>
      <c r="DF126" s="929"/>
      <c r="DG126" s="930" t="s">
        <v>122</v>
      </c>
      <c r="DH126" s="931"/>
      <c r="DI126" s="931"/>
      <c r="DJ126" s="931"/>
      <c r="DK126" s="931"/>
      <c r="DL126" s="931" t="s">
        <v>122</v>
      </c>
      <c r="DM126" s="931"/>
      <c r="DN126" s="931"/>
      <c r="DO126" s="931"/>
      <c r="DP126" s="931"/>
      <c r="DQ126" s="931" t="s">
        <v>122</v>
      </c>
      <c r="DR126" s="931"/>
      <c r="DS126" s="931"/>
      <c r="DT126" s="931"/>
      <c r="DU126" s="931"/>
      <c r="DV126" s="932" t="s">
        <v>122</v>
      </c>
      <c r="DW126" s="932"/>
      <c r="DX126" s="932"/>
      <c r="DY126" s="932"/>
      <c r="DZ126" s="933"/>
    </row>
    <row r="127" spans="1:130" s="218" customFormat="1" ht="26.25" customHeight="1">
      <c r="A127" s="1063"/>
      <c r="B127" s="956"/>
      <c r="C127" s="978" t="s">
        <v>458</v>
      </c>
      <c r="D127" s="970"/>
      <c r="E127" s="970"/>
      <c r="F127" s="970"/>
      <c r="G127" s="970"/>
      <c r="H127" s="970"/>
      <c r="I127" s="970"/>
      <c r="J127" s="970"/>
      <c r="K127" s="970"/>
      <c r="L127" s="970"/>
      <c r="M127" s="970"/>
      <c r="N127" s="970"/>
      <c r="O127" s="970"/>
      <c r="P127" s="970"/>
      <c r="Q127" s="970"/>
      <c r="R127" s="970"/>
      <c r="S127" s="970"/>
      <c r="T127" s="970"/>
      <c r="U127" s="970"/>
      <c r="V127" s="970"/>
      <c r="W127" s="970"/>
      <c r="X127" s="970"/>
      <c r="Y127" s="970"/>
      <c r="Z127" s="971"/>
      <c r="AA127" s="963" t="s">
        <v>122</v>
      </c>
      <c r="AB127" s="964"/>
      <c r="AC127" s="964"/>
      <c r="AD127" s="964"/>
      <c r="AE127" s="965"/>
      <c r="AF127" s="966" t="s">
        <v>122</v>
      </c>
      <c r="AG127" s="964"/>
      <c r="AH127" s="964"/>
      <c r="AI127" s="964"/>
      <c r="AJ127" s="965"/>
      <c r="AK127" s="966" t="s">
        <v>122</v>
      </c>
      <c r="AL127" s="964"/>
      <c r="AM127" s="964"/>
      <c r="AN127" s="964"/>
      <c r="AO127" s="965"/>
      <c r="AP127" s="967" t="s">
        <v>122</v>
      </c>
      <c r="AQ127" s="968"/>
      <c r="AR127" s="968"/>
      <c r="AS127" s="968"/>
      <c r="AT127" s="969"/>
      <c r="AU127" s="220"/>
      <c r="AV127" s="220"/>
      <c r="AW127" s="220"/>
      <c r="AX127" s="1036" t="s">
        <v>459</v>
      </c>
      <c r="AY127" s="1037"/>
      <c r="AZ127" s="1037"/>
      <c r="BA127" s="1037"/>
      <c r="BB127" s="1037"/>
      <c r="BC127" s="1037"/>
      <c r="BD127" s="1037"/>
      <c r="BE127" s="1038"/>
      <c r="BF127" s="1039" t="s">
        <v>460</v>
      </c>
      <c r="BG127" s="1037"/>
      <c r="BH127" s="1037"/>
      <c r="BI127" s="1037"/>
      <c r="BJ127" s="1037"/>
      <c r="BK127" s="1037"/>
      <c r="BL127" s="1038"/>
      <c r="BM127" s="1039" t="s">
        <v>461</v>
      </c>
      <c r="BN127" s="1037"/>
      <c r="BO127" s="1037"/>
      <c r="BP127" s="1037"/>
      <c r="BQ127" s="1037"/>
      <c r="BR127" s="1037"/>
      <c r="BS127" s="1038"/>
      <c r="BT127" s="1039" t="s">
        <v>462</v>
      </c>
      <c r="BU127" s="1037"/>
      <c r="BV127" s="1037"/>
      <c r="BW127" s="1037"/>
      <c r="BX127" s="1037"/>
      <c r="BY127" s="1037"/>
      <c r="BZ127" s="1060"/>
      <c r="CA127" s="220"/>
      <c r="CB127" s="220"/>
      <c r="CC127" s="220"/>
      <c r="CD127" s="243"/>
      <c r="CE127" s="243"/>
      <c r="CF127" s="243"/>
      <c r="CG127" s="220"/>
      <c r="CH127" s="220"/>
      <c r="CI127" s="220"/>
      <c r="CJ127" s="242"/>
      <c r="CK127" s="1028"/>
      <c r="CL127" s="1015"/>
      <c r="CM127" s="1015"/>
      <c r="CN127" s="1015"/>
      <c r="CO127" s="1016"/>
      <c r="CP127" s="927" t="s">
        <v>463</v>
      </c>
      <c r="CQ127" s="928"/>
      <c r="CR127" s="928"/>
      <c r="CS127" s="928"/>
      <c r="CT127" s="928"/>
      <c r="CU127" s="928"/>
      <c r="CV127" s="928"/>
      <c r="CW127" s="928"/>
      <c r="CX127" s="928"/>
      <c r="CY127" s="928"/>
      <c r="CZ127" s="928"/>
      <c r="DA127" s="928"/>
      <c r="DB127" s="928"/>
      <c r="DC127" s="928"/>
      <c r="DD127" s="928"/>
      <c r="DE127" s="928"/>
      <c r="DF127" s="929"/>
      <c r="DG127" s="930" t="s">
        <v>122</v>
      </c>
      <c r="DH127" s="931"/>
      <c r="DI127" s="931"/>
      <c r="DJ127" s="931"/>
      <c r="DK127" s="931"/>
      <c r="DL127" s="931" t="s">
        <v>122</v>
      </c>
      <c r="DM127" s="931"/>
      <c r="DN127" s="931"/>
      <c r="DO127" s="931"/>
      <c r="DP127" s="931"/>
      <c r="DQ127" s="931" t="s">
        <v>122</v>
      </c>
      <c r="DR127" s="931"/>
      <c r="DS127" s="931"/>
      <c r="DT127" s="931"/>
      <c r="DU127" s="931"/>
      <c r="DV127" s="932" t="s">
        <v>122</v>
      </c>
      <c r="DW127" s="932"/>
      <c r="DX127" s="932"/>
      <c r="DY127" s="932"/>
      <c r="DZ127" s="933"/>
    </row>
    <row r="128" spans="1:130" s="218" customFormat="1" ht="26.25" customHeight="1" thickBot="1">
      <c r="A128" s="1046" t="s">
        <v>464</v>
      </c>
      <c r="B128" s="1047"/>
      <c r="C128" s="1047"/>
      <c r="D128" s="1047"/>
      <c r="E128" s="1047"/>
      <c r="F128" s="1047"/>
      <c r="G128" s="1047"/>
      <c r="H128" s="1047"/>
      <c r="I128" s="1047"/>
      <c r="J128" s="1047"/>
      <c r="K128" s="1047"/>
      <c r="L128" s="1047"/>
      <c r="M128" s="1047"/>
      <c r="N128" s="1047"/>
      <c r="O128" s="1047"/>
      <c r="P128" s="1047"/>
      <c r="Q128" s="1047"/>
      <c r="R128" s="1047"/>
      <c r="S128" s="1047"/>
      <c r="T128" s="1047"/>
      <c r="U128" s="1047"/>
      <c r="V128" s="1047"/>
      <c r="W128" s="1048" t="s">
        <v>465</v>
      </c>
      <c r="X128" s="1048"/>
      <c r="Y128" s="1048"/>
      <c r="Z128" s="1049"/>
      <c r="AA128" s="1050">
        <v>3093514</v>
      </c>
      <c r="AB128" s="1051"/>
      <c r="AC128" s="1051"/>
      <c r="AD128" s="1051"/>
      <c r="AE128" s="1052"/>
      <c r="AF128" s="1053">
        <v>2916028</v>
      </c>
      <c r="AG128" s="1051"/>
      <c r="AH128" s="1051"/>
      <c r="AI128" s="1051"/>
      <c r="AJ128" s="1052"/>
      <c r="AK128" s="1053">
        <v>3061921</v>
      </c>
      <c r="AL128" s="1051"/>
      <c r="AM128" s="1051"/>
      <c r="AN128" s="1051"/>
      <c r="AO128" s="1052"/>
      <c r="AP128" s="1054"/>
      <c r="AQ128" s="1055"/>
      <c r="AR128" s="1055"/>
      <c r="AS128" s="1055"/>
      <c r="AT128" s="1056"/>
      <c r="AU128" s="220"/>
      <c r="AV128" s="220"/>
      <c r="AW128" s="220"/>
      <c r="AX128" s="901" t="s">
        <v>466</v>
      </c>
      <c r="AY128" s="902"/>
      <c r="AZ128" s="902"/>
      <c r="BA128" s="902"/>
      <c r="BB128" s="902"/>
      <c r="BC128" s="902"/>
      <c r="BD128" s="902"/>
      <c r="BE128" s="903"/>
      <c r="BF128" s="1057" t="s">
        <v>122</v>
      </c>
      <c r="BG128" s="1058"/>
      <c r="BH128" s="1058"/>
      <c r="BI128" s="1058"/>
      <c r="BJ128" s="1058"/>
      <c r="BK128" s="1058"/>
      <c r="BL128" s="1059"/>
      <c r="BM128" s="1057">
        <v>11.25</v>
      </c>
      <c r="BN128" s="1058"/>
      <c r="BO128" s="1058"/>
      <c r="BP128" s="1058"/>
      <c r="BQ128" s="1058"/>
      <c r="BR128" s="1058"/>
      <c r="BS128" s="1059"/>
      <c r="BT128" s="1057">
        <v>20</v>
      </c>
      <c r="BU128" s="1058"/>
      <c r="BV128" s="1058"/>
      <c r="BW128" s="1058"/>
      <c r="BX128" s="1058"/>
      <c r="BY128" s="1058"/>
      <c r="BZ128" s="1081"/>
      <c r="CA128" s="243"/>
      <c r="CB128" s="243"/>
      <c r="CC128" s="243"/>
      <c r="CD128" s="243"/>
      <c r="CE128" s="243"/>
      <c r="CF128" s="243"/>
      <c r="CG128" s="220"/>
      <c r="CH128" s="220"/>
      <c r="CI128" s="220"/>
      <c r="CJ128" s="242"/>
      <c r="CK128" s="1029"/>
      <c r="CL128" s="1030"/>
      <c r="CM128" s="1030"/>
      <c r="CN128" s="1030"/>
      <c r="CO128" s="1031"/>
      <c r="CP128" s="1040" t="s">
        <v>467</v>
      </c>
      <c r="CQ128" s="726"/>
      <c r="CR128" s="726"/>
      <c r="CS128" s="726"/>
      <c r="CT128" s="726"/>
      <c r="CU128" s="726"/>
      <c r="CV128" s="726"/>
      <c r="CW128" s="726"/>
      <c r="CX128" s="726"/>
      <c r="CY128" s="726"/>
      <c r="CZ128" s="726"/>
      <c r="DA128" s="726"/>
      <c r="DB128" s="726"/>
      <c r="DC128" s="726"/>
      <c r="DD128" s="726"/>
      <c r="DE128" s="726"/>
      <c r="DF128" s="1041"/>
      <c r="DG128" s="1042" t="s">
        <v>122</v>
      </c>
      <c r="DH128" s="1043"/>
      <c r="DI128" s="1043"/>
      <c r="DJ128" s="1043"/>
      <c r="DK128" s="1043"/>
      <c r="DL128" s="1043" t="s">
        <v>122</v>
      </c>
      <c r="DM128" s="1043"/>
      <c r="DN128" s="1043"/>
      <c r="DO128" s="1043"/>
      <c r="DP128" s="1043"/>
      <c r="DQ128" s="1043" t="s">
        <v>122</v>
      </c>
      <c r="DR128" s="1043"/>
      <c r="DS128" s="1043"/>
      <c r="DT128" s="1043"/>
      <c r="DU128" s="1043"/>
      <c r="DV128" s="1044" t="s">
        <v>122</v>
      </c>
      <c r="DW128" s="1044"/>
      <c r="DX128" s="1044"/>
      <c r="DY128" s="1044"/>
      <c r="DZ128" s="1045"/>
    </row>
    <row r="129" spans="1:131" s="218" customFormat="1" ht="26.25" customHeight="1">
      <c r="A129" s="939" t="s">
        <v>102</v>
      </c>
      <c r="B129" s="940"/>
      <c r="C129" s="940"/>
      <c r="D129" s="940"/>
      <c r="E129" s="940"/>
      <c r="F129" s="940"/>
      <c r="G129" s="940"/>
      <c r="H129" s="940"/>
      <c r="I129" s="940"/>
      <c r="J129" s="940"/>
      <c r="K129" s="940"/>
      <c r="L129" s="940"/>
      <c r="M129" s="940"/>
      <c r="N129" s="940"/>
      <c r="O129" s="940"/>
      <c r="P129" s="940"/>
      <c r="Q129" s="940"/>
      <c r="R129" s="940"/>
      <c r="S129" s="940"/>
      <c r="T129" s="940"/>
      <c r="U129" s="940"/>
      <c r="V129" s="940"/>
      <c r="W129" s="1075" t="s">
        <v>468</v>
      </c>
      <c r="X129" s="1076"/>
      <c r="Y129" s="1076"/>
      <c r="Z129" s="1077"/>
      <c r="AA129" s="963">
        <v>81083056</v>
      </c>
      <c r="AB129" s="964"/>
      <c r="AC129" s="964"/>
      <c r="AD129" s="964"/>
      <c r="AE129" s="965"/>
      <c r="AF129" s="966">
        <v>82177434</v>
      </c>
      <c r="AG129" s="964"/>
      <c r="AH129" s="964"/>
      <c r="AI129" s="964"/>
      <c r="AJ129" s="965"/>
      <c r="AK129" s="966">
        <v>84424336</v>
      </c>
      <c r="AL129" s="964"/>
      <c r="AM129" s="964"/>
      <c r="AN129" s="964"/>
      <c r="AO129" s="965"/>
      <c r="AP129" s="1078"/>
      <c r="AQ129" s="1079"/>
      <c r="AR129" s="1079"/>
      <c r="AS129" s="1079"/>
      <c r="AT129" s="1080"/>
      <c r="AU129" s="221"/>
      <c r="AV129" s="221"/>
      <c r="AW129" s="221"/>
      <c r="AX129" s="1070" t="s">
        <v>469</v>
      </c>
      <c r="AY129" s="928"/>
      <c r="AZ129" s="928"/>
      <c r="BA129" s="928"/>
      <c r="BB129" s="928"/>
      <c r="BC129" s="928"/>
      <c r="BD129" s="928"/>
      <c r="BE129" s="929"/>
      <c r="BF129" s="1071" t="s">
        <v>122</v>
      </c>
      <c r="BG129" s="1072"/>
      <c r="BH129" s="1072"/>
      <c r="BI129" s="1072"/>
      <c r="BJ129" s="1072"/>
      <c r="BK129" s="1072"/>
      <c r="BL129" s="1073"/>
      <c r="BM129" s="1071">
        <v>16.25</v>
      </c>
      <c r="BN129" s="1072"/>
      <c r="BO129" s="1072"/>
      <c r="BP129" s="1072"/>
      <c r="BQ129" s="1072"/>
      <c r="BR129" s="1072"/>
      <c r="BS129" s="1073"/>
      <c r="BT129" s="1071">
        <v>30</v>
      </c>
      <c r="BU129" s="1072"/>
      <c r="BV129" s="1072"/>
      <c r="BW129" s="1072"/>
      <c r="BX129" s="1072"/>
      <c r="BY129" s="1072"/>
      <c r="BZ129" s="1074"/>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c r="A130" s="939" t="s">
        <v>470</v>
      </c>
      <c r="B130" s="940"/>
      <c r="C130" s="940"/>
      <c r="D130" s="940"/>
      <c r="E130" s="940"/>
      <c r="F130" s="940"/>
      <c r="G130" s="940"/>
      <c r="H130" s="940"/>
      <c r="I130" s="940"/>
      <c r="J130" s="940"/>
      <c r="K130" s="940"/>
      <c r="L130" s="940"/>
      <c r="M130" s="940"/>
      <c r="N130" s="940"/>
      <c r="O130" s="940"/>
      <c r="P130" s="940"/>
      <c r="Q130" s="940"/>
      <c r="R130" s="940"/>
      <c r="S130" s="940"/>
      <c r="T130" s="940"/>
      <c r="U130" s="940"/>
      <c r="V130" s="940"/>
      <c r="W130" s="1075" t="s">
        <v>471</v>
      </c>
      <c r="X130" s="1076"/>
      <c r="Y130" s="1076"/>
      <c r="Z130" s="1077"/>
      <c r="AA130" s="963">
        <v>9183896</v>
      </c>
      <c r="AB130" s="964"/>
      <c r="AC130" s="964"/>
      <c r="AD130" s="964"/>
      <c r="AE130" s="965"/>
      <c r="AF130" s="966">
        <v>9203332</v>
      </c>
      <c r="AG130" s="964"/>
      <c r="AH130" s="964"/>
      <c r="AI130" s="964"/>
      <c r="AJ130" s="965"/>
      <c r="AK130" s="966">
        <v>9151054</v>
      </c>
      <c r="AL130" s="964"/>
      <c r="AM130" s="964"/>
      <c r="AN130" s="964"/>
      <c r="AO130" s="965"/>
      <c r="AP130" s="1078"/>
      <c r="AQ130" s="1079"/>
      <c r="AR130" s="1079"/>
      <c r="AS130" s="1079"/>
      <c r="AT130" s="1080"/>
      <c r="AU130" s="221"/>
      <c r="AV130" s="221"/>
      <c r="AW130" s="221"/>
      <c r="AX130" s="1070" t="s">
        <v>472</v>
      </c>
      <c r="AY130" s="928"/>
      <c r="AZ130" s="928"/>
      <c r="BA130" s="928"/>
      <c r="BB130" s="928"/>
      <c r="BC130" s="928"/>
      <c r="BD130" s="928"/>
      <c r="BE130" s="929"/>
      <c r="BF130" s="1106">
        <v>9.8000000000000007</v>
      </c>
      <c r="BG130" s="1107"/>
      <c r="BH130" s="1107"/>
      <c r="BI130" s="1107"/>
      <c r="BJ130" s="1107"/>
      <c r="BK130" s="1107"/>
      <c r="BL130" s="1108"/>
      <c r="BM130" s="1106">
        <v>25</v>
      </c>
      <c r="BN130" s="1107"/>
      <c r="BO130" s="1107"/>
      <c r="BP130" s="1107"/>
      <c r="BQ130" s="1107"/>
      <c r="BR130" s="1107"/>
      <c r="BS130" s="1108"/>
      <c r="BT130" s="1106">
        <v>35</v>
      </c>
      <c r="BU130" s="1107"/>
      <c r="BV130" s="1107"/>
      <c r="BW130" s="1107"/>
      <c r="BX130" s="1107"/>
      <c r="BY130" s="1107"/>
      <c r="BZ130" s="1109"/>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c r="A131" s="1110"/>
      <c r="B131" s="1111"/>
      <c r="C131" s="1111"/>
      <c r="D131" s="1111"/>
      <c r="E131" s="1111"/>
      <c r="F131" s="1111"/>
      <c r="G131" s="1111"/>
      <c r="H131" s="1111"/>
      <c r="I131" s="1111"/>
      <c r="J131" s="1111"/>
      <c r="K131" s="1111"/>
      <c r="L131" s="1111"/>
      <c r="M131" s="1111"/>
      <c r="N131" s="1111"/>
      <c r="O131" s="1111"/>
      <c r="P131" s="1111"/>
      <c r="Q131" s="1111"/>
      <c r="R131" s="1111"/>
      <c r="S131" s="1111"/>
      <c r="T131" s="1111"/>
      <c r="U131" s="1111"/>
      <c r="V131" s="1111"/>
      <c r="W131" s="1112" t="s">
        <v>473</v>
      </c>
      <c r="X131" s="1113"/>
      <c r="Y131" s="1113"/>
      <c r="Z131" s="1114"/>
      <c r="AA131" s="1009">
        <v>71899160</v>
      </c>
      <c r="AB131" s="991"/>
      <c r="AC131" s="991"/>
      <c r="AD131" s="991"/>
      <c r="AE131" s="992"/>
      <c r="AF131" s="990">
        <v>72974102</v>
      </c>
      <c r="AG131" s="991"/>
      <c r="AH131" s="991"/>
      <c r="AI131" s="991"/>
      <c r="AJ131" s="992"/>
      <c r="AK131" s="990">
        <v>75273282</v>
      </c>
      <c r="AL131" s="991"/>
      <c r="AM131" s="991"/>
      <c r="AN131" s="991"/>
      <c r="AO131" s="992"/>
      <c r="AP131" s="1115"/>
      <c r="AQ131" s="1116"/>
      <c r="AR131" s="1116"/>
      <c r="AS131" s="1116"/>
      <c r="AT131" s="1117"/>
      <c r="AU131" s="221"/>
      <c r="AV131" s="221"/>
      <c r="AW131" s="221"/>
      <c r="AX131" s="1088" t="s">
        <v>474</v>
      </c>
      <c r="AY131" s="726"/>
      <c r="AZ131" s="726"/>
      <c r="BA131" s="726"/>
      <c r="BB131" s="726"/>
      <c r="BC131" s="726"/>
      <c r="BD131" s="726"/>
      <c r="BE131" s="1041"/>
      <c r="BF131" s="1089">
        <v>72.099999999999994</v>
      </c>
      <c r="BG131" s="1090"/>
      <c r="BH131" s="1090"/>
      <c r="BI131" s="1090"/>
      <c r="BJ131" s="1090"/>
      <c r="BK131" s="1090"/>
      <c r="BL131" s="1091"/>
      <c r="BM131" s="1089">
        <v>350</v>
      </c>
      <c r="BN131" s="1090"/>
      <c r="BO131" s="1090"/>
      <c r="BP131" s="1090"/>
      <c r="BQ131" s="1090"/>
      <c r="BR131" s="1090"/>
      <c r="BS131" s="1091"/>
      <c r="BT131" s="1092"/>
      <c r="BU131" s="1093"/>
      <c r="BV131" s="1093"/>
      <c r="BW131" s="1093"/>
      <c r="BX131" s="1093"/>
      <c r="BY131" s="1093"/>
      <c r="BZ131" s="1094"/>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c r="A132" s="1095" t="s">
        <v>475</v>
      </c>
      <c r="B132" s="1096"/>
      <c r="C132" s="1096"/>
      <c r="D132" s="1096"/>
      <c r="E132" s="1096"/>
      <c r="F132" s="1096"/>
      <c r="G132" s="1096"/>
      <c r="H132" s="1096"/>
      <c r="I132" s="1096"/>
      <c r="J132" s="1096"/>
      <c r="K132" s="1096"/>
      <c r="L132" s="1096"/>
      <c r="M132" s="1096"/>
      <c r="N132" s="1096"/>
      <c r="O132" s="1096"/>
      <c r="P132" s="1096"/>
      <c r="Q132" s="1096"/>
      <c r="R132" s="1096"/>
      <c r="S132" s="1096"/>
      <c r="T132" s="1096"/>
      <c r="U132" s="1096"/>
      <c r="V132" s="1099" t="s">
        <v>476</v>
      </c>
      <c r="W132" s="1099"/>
      <c r="X132" s="1099"/>
      <c r="Y132" s="1099"/>
      <c r="Z132" s="1100"/>
      <c r="AA132" s="1101">
        <v>9.5291113280000008</v>
      </c>
      <c r="AB132" s="1102"/>
      <c r="AC132" s="1102"/>
      <c r="AD132" s="1102"/>
      <c r="AE132" s="1103"/>
      <c r="AF132" s="1104">
        <v>10.20614409</v>
      </c>
      <c r="AG132" s="1102"/>
      <c r="AH132" s="1102"/>
      <c r="AI132" s="1102"/>
      <c r="AJ132" s="1103"/>
      <c r="AK132" s="1104">
        <v>9.8423926829999999</v>
      </c>
      <c r="AL132" s="1102"/>
      <c r="AM132" s="1102"/>
      <c r="AN132" s="1102"/>
      <c r="AO132" s="1103"/>
      <c r="AP132" s="1006"/>
      <c r="AQ132" s="1007"/>
      <c r="AR132" s="1007"/>
      <c r="AS132" s="1007"/>
      <c r="AT132" s="1105"/>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c r="A133" s="1097"/>
      <c r="B133" s="1098"/>
      <c r="C133" s="1098"/>
      <c r="D133" s="1098"/>
      <c r="E133" s="1098"/>
      <c r="F133" s="1098"/>
      <c r="G133" s="1098"/>
      <c r="H133" s="1098"/>
      <c r="I133" s="1098"/>
      <c r="J133" s="1098"/>
      <c r="K133" s="1098"/>
      <c r="L133" s="1098"/>
      <c r="M133" s="1098"/>
      <c r="N133" s="1098"/>
      <c r="O133" s="1098"/>
      <c r="P133" s="1098"/>
      <c r="Q133" s="1098"/>
      <c r="R133" s="1098"/>
      <c r="S133" s="1098"/>
      <c r="T133" s="1098"/>
      <c r="U133" s="1098"/>
      <c r="V133" s="1082" t="s">
        <v>477</v>
      </c>
      <c r="W133" s="1082"/>
      <c r="X133" s="1082"/>
      <c r="Y133" s="1082"/>
      <c r="Z133" s="1083"/>
      <c r="AA133" s="1084">
        <v>9.5</v>
      </c>
      <c r="AB133" s="1085"/>
      <c r="AC133" s="1085"/>
      <c r="AD133" s="1085"/>
      <c r="AE133" s="1086"/>
      <c r="AF133" s="1084">
        <v>9.8000000000000007</v>
      </c>
      <c r="AG133" s="1085"/>
      <c r="AH133" s="1085"/>
      <c r="AI133" s="1085"/>
      <c r="AJ133" s="1086"/>
      <c r="AK133" s="1084">
        <v>9.8000000000000007</v>
      </c>
      <c r="AL133" s="1085"/>
      <c r="AM133" s="1085"/>
      <c r="AN133" s="1085"/>
      <c r="AO133" s="1086"/>
      <c r="AP133" s="1033"/>
      <c r="AQ133" s="1034"/>
      <c r="AR133" s="1034"/>
      <c r="AS133" s="1034"/>
      <c r="AT133" s="1087"/>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w56V2cn5pKSvC8p6mHksnBkIQ52B12IF3gWJWx055cochKIH9TsGyKUYB6di1vFlTB4wJ/n94/merv83eFNeWA==" saltValue="n8SB0hZZnIlJtrjQ+B6z9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cols>
    <col min="1" max="120" width="2.75" style="248" customWidth="1"/>
    <col min="121" max="121" width="0" style="247" hidden="1" customWidth="1"/>
    <col min="122" max="16384" width="9" style="247" hidden="1"/>
  </cols>
  <sheetData>
    <row r="1" spans="1:120">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row r="3" spans="1:120"/>
    <row r="4" spans="1:120"/>
    <row r="5" spans="1:120"/>
    <row r="6" spans="1:120"/>
    <row r="7" spans="1:120"/>
    <row r="8" spans="1:120"/>
    <row r="9" spans="1:120"/>
    <row r="10" spans="1:120"/>
    <row r="11" spans="1:120"/>
    <row r="12" spans="1:120"/>
    <row r="13" spans="1:120"/>
    <row r="14" spans="1:120"/>
    <row r="15" spans="1:120"/>
    <row r="16" spans="1:120">
      <c r="DP16" s="247"/>
    </row>
    <row r="17" spans="119:120">
      <c r="DP17" s="247"/>
    </row>
    <row r="18" spans="119:120"/>
    <row r="19" spans="119:120"/>
    <row r="20" spans="119:120">
      <c r="DO20" s="247"/>
      <c r="DP20" s="247"/>
    </row>
    <row r="21" spans="119:120">
      <c r="DP21" s="247"/>
    </row>
    <row r="22" spans="119:120"/>
    <row r="23" spans="119:120">
      <c r="DO23" s="247"/>
      <c r="DP23" s="247"/>
    </row>
    <row r="24" spans="119:120">
      <c r="DP24" s="247"/>
    </row>
    <row r="25" spans="119:120">
      <c r="DP25" s="247"/>
    </row>
    <row r="26" spans="119:120">
      <c r="DO26" s="247"/>
      <c r="DP26" s="247"/>
    </row>
    <row r="27" spans="119:120"/>
    <row r="28" spans="119:120">
      <c r="DO28" s="247"/>
      <c r="DP28" s="247"/>
    </row>
    <row r="29" spans="119:120">
      <c r="DP29" s="247"/>
    </row>
    <row r="30" spans="119:120"/>
    <row r="31" spans="119:120">
      <c r="DO31" s="247"/>
      <c r="DP31" s="247"/>
    </row>
    <row r="32" spans="119:120"/>
    <row r="33" spans="98:120">
      <c r="DO33" s="247"/>
      <c r="DP33" s="247"/>
    </row>
    <row r="34" spans="98:120">
      <c r="DM34" s="247"/>
    </row>
    <row r="35" spans="98:120">
      <c r="CT35" s="247"/>
      <c r="CU35" s="247"/>
      <c r="CV35" s="247"/>
      <c r="CY35" s="247"/>
      <c r="CZ35" s="247"/>
      <c r="DA35" s="247"/>
      <c r="DD35" s="247"/>
      <c r="DE35" s="247"/>
      <c r="DF35" s="247"/>
      <c r="DI35" s="247"/>
      <c r="DJ35" s="247"/>
      <c r="DK35" s="247"/>
      <c r="DM35" s="247"/>
      <c r="DN35" s="247"/>
      <c r="DO35" s="247"/>
      <c r="DP35" s="247"/>
    </row>
    <row r="36" spans="98:120"/>
    <row r="37" spans="98:120">
      <c r="CW37" s="247"/>
      <c r="DB37" s="247"/>
      <c r="DG37" s="247"/>
      <c r="DL37" s="247"/>
      <c r="DP37" s="247"/>
    </row>
    <row r="38" spans="98:120">
      <c r="CT38" s="247"/>
      <c r="CU38" s="247"/>
      <c r="CV38" s="247"/>
      <c r="CW38" s="247"/>
      <c r="CY38" s="247"/>
      <c r="CZ38" s="247"/>
      <c r="DA38" s="247"/>
      <c r="DB38" s="247"/>
      <c r="DD38" s="247"/>
      <c r="DE38" s="247"/>
      <c r="DF38" s="247"/>
      <c r="DG38" s="247"/>
      <c r="DI38" s="247"/>
      <c r="DJ38" s="247"/>
      <c r="DK38" s="247"/>
      <c r="DL38" s="247"/>
      <c r="DN38" s="247"/>
      <c r="DO38" s="247"/>
      <c r="DP38" s="247"/>
    </row>
    <row r="39" spans="98:120"/>
    <row r="40" spans="98:120"/>
    <row r="41" spans="98:120"/>
    <row r="42" spans="98:120"/>
    <row r="43" spans="98:120"/>
    <row r="44" spans="98:120"/>
    <row r="45" spans="98:120"/>
    <row r="46" spans="98:120"/>
    <row r="47" spans="98:120"/>
    <row r="48" spans="98:120"/>
    <row r="49" spans="22:120">
      <c r="DN49" s="247"/>
      <c r="DO49" s="247"/>
      <c r="DP49" s="247"/>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47"/>
      <c r="CS63" s="247"/>
      <c r="CX63" s="247"/>
      <c r="DC63" s="247"/>
      <c r="DH63" s="247"/>
    </row>
    <row r="64" spans="22:120">
      <c r="V64" s="247"/>
    </row>
    <row r="65" spans="15:120">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c r="Q66" s="247"/>
      <c r="S66" s="247"/>
      <c r="U66" s="247"/>
      <c r="DM66" s="247"/>
    </row>
    <row r="67" spans="15:120">
      <c r="O67" s="247"/>
      <c r="P67" s="247"/>
      <c r="R67" s="247"/>
      <c r="T67" s="247"/>
      <c r="Y67" s="247"/>
      <c r="CT67" s="247"/>
      <c r="CV67" s="247"/>
      <c r="CW67" s="247"/>
      <c r="CY67" s="247"/>
      <c r="DA67" s="247"/>
      <c r="DB67" s="247"/>
      <c r="DD67" s="247"/>
      <c r="DF67" s="247"/>
      <c r="DG67" s="247"/>
      <c r="DI67" s="247"/>
      <c r="DK67" s="247"/>
      <c r="DL67" s="247"/>
      <c r="DN67" s="247"/>
      <c r="DO67" s="247"/>
      <c r="DP67" s="247"/>
    </row>
    <row r="68" spans="15:120"/>
    <row r="69" spans="15:120"/>
    <row r="70" spans="15:120"/>
    <row r="71" spans="15:120"/>
    <row r="72" spans="15:120">
      <c r="DP72" s="247"/>
    </row>
    <row r="73" spans="15:120">
      <c r="DP73" s="247"/>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47"/>
      <c r="CX96" s="247"/>
      <c r="DC96" s="247"/>
      <c r="DH96" s="247"/>
    </row>
    <row r="97" spans="24:120">
      <c r="CS97" s="247"/>
      <c r="CX97" s="247"/>
      <c r="DC97" s="247"/>
      <c r="DH97" s="247"/>
      <c r="DP97" s="248" t="s">
        <v>478</v>
      </c>
    </row>
    <row r="98" spans="24:120" hidden="1">
      <c r="CS98" s="247"/>
      <c r="CX98" s="247"/>
      <c r="DC98" s="247"/>
      <c r="DH98" s="247"/>
    </row>
    <row r="99" spans="24:120" hidden="1">
      <c r="CS99" s="247"/>
      <c r="CX99" s="247"/>
      <c r="DC99" s="247"/>
      <c r="DH99" s="247"/>
    </row>
    <row r="101" spans="24:120" ht="12" hidden="1" customHeight="1">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c r="CU102" s="247"/>
      <c r="CZ102" s="247"/>
      <c r="DE102" s="247"/>
      <c r="DJ102" s="247"/>
      <c r="DM102" s="247"/>
    </row>
    <row r="103" spans="24:120" hidden="1">
      <c r="CT103" s="247"/>
      <c r="CV103" s="247"/>
      <c r="CW103" s="247"/>
      <c r="CY103" s="247"/>
      <c r="DA103" s="247"/>
      <c r="DB103" s="247"/>
      <c r="DD103" s="247"/>
      <c r="DF103" s="247"/>
      <c r="DG103" s="247"/>
      <c r="DI103" s="247"/>
      <c r="DK103" s="247"/>
      <c r="DL103" s="247"/>
      <c r="DM103" s="247"/>
      <c r="DN103" s="247"/>
      <c r="DO103" s="247"/>
      <c r="DP103" s="247"/>
    </row>
    <row r="104" spans="24:120" hidden="1">
      <c r="CV104" s="247"/>
      <c r="CW104" s="247"/>
      <c r="DA104" s="247"/>
      <c r="DB104" s="247"/>
      <c r="DF104" s="247"/>
      <c r="DG104" s="247"/>
      <c r="DK104" s="247"/>
      <c r="DL104" s="247"/>
      <c r="DN104" s="247"/>
      <c r="DO104" s="247"/>
      <c r="DP104" s="247"/>
    </row>
    <row r="105" spans="24:120" ht="12.75" hidden="1" customHeight="1"/>
  </sheetData>
  <sheetProtection algorithmName="SHA-512" hashValue="OwAOJDgvWDqEFqcqp1Ma+isiqladaQrhnCvEIvaG8/n+XNXoRNUy3LgQ6pW1pe4zYJ6WBIepGXwHBJdz178CUQ==" saltValue="3W4oV5DdoWiq6C8aZyX5lQ==" spinCount="100000" sheet="1" objects="1" scenarios="1"/>
  <dataConsolidate/>
  <phoneticPr fontId="2"/>
  <printOptions horizontalCentered="1" verticalCentered="1"/>
  <pageMargins left="0" right="0" top="0" bottom="0" header="0" footer="0"/>
  <pageSetup paperSize="8" scale="6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A61" zoomScaleNormal="100" zoomScaleSheetLayoutView="55" workbookViewId="0"/>
  </sheetViews>
  <sheetFormatPr defaultColWidth="0" defaultRowHeight="13.5" customHeight="1" zeroHeight="1"/>
  <cols>
    <col min="1" max="116" width="2.625" style="248" customWidth="1"/>
    <col min="117" max="16384" width="9" style="247" hidden="1"/>
  </cols>
  <sheetData>
    <row r="1" spans="2:116">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row r="3" spans="2:116"/>
    <row r="4" spans="2:116">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row r="7" spans="2:116"/>
    <row r="8" spans="2:116"/>
    <row r="9" spans="2:116"/>
    <row r="10" spans="2:116"/>
    <row r="11" spans="2:116"/>
    <row r="12" spans="2:116"/>
    <row r="13" spans="2:116"/>
    <row r="14" spans="2:116"/>
    <row r="15" spans="2:116"/>
    <row r="16" spans="2:116"/>
    <row r="17" spans="9:116"/>
    <row r="18" spans="9:116">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row r="20" spans="9:116"/>
    <row r="21" spans="9:116">
      <c r="DL21" s="247"/>
    </row>
    <row r="22" spans="9:116">
      <c r="DI22" s="247"/>
      <c r="DJ22" s="247"/>
      <c r="DK22" s="247"/>
      <c r="DL22" s="247"/>
    </row>
    <row r="23" spans="9:116">
      <c r="CY23" s="247"/>
      <c r="CZ23" s="247"/>
      <c r="DA23" s="247"/>
      <c r="DB23" s="247"/>
      <c r="DC23" s="247"/>
      <c r="DD23" s="247"/>
      <c r="DE23" s="247"/>
      <c r="DF23" s="247"/>
      <c r="DG23" s="247"/>
      <c r="DH23" s="247"/>
      <c r="DI23" s="247"/>
      <c r="DJ23" s="247"/>
      <c r="DK23" s="247"/>
      <c r="DL23" s="247"/>
    </row>
    <row r="24" spans="9:116"/>
    <row r="25" spans="9:116"/>
    <row r="26" spans="9:116"/>
    <row r="27" spans="9:116"/>
    <row r="28" spans="9:116"/>
    <row r="29" spans="9:116"/>
    <row r="30" spans="9:116"/>
    <row r="31" spans="9:116"/>
    <row r="32" spans="9:116"/>
    <row r="33" spans="15:116"/>
    <row r="34" spans="15:116"/>
    <row r="35" spans="15:116">
      <c r="CZ35" s="247"/>
      <c r="DA35" s="247"/>
      <c r="DB35" s="247"/>
      <c r="DC35" s="247"/>
      <c r="DD35" s="247"/>
      <c r="DE35" s="247"/>
      <c r="DF35" s="247"/>
      <c r="DG35" s="247"/>
      <c r="DH35" s="247"/>
      <c r="DI35" s="247"/>
      <c r="DJ35" s="247"/>
      <c r="DK35" s="247"/>
      <c r="DL35" s="247"/>
    </row>
    <row r="36" spans="15:116"/>
    <row r="37" spans="15:116">
      <c r="DL37" s="247"/>
    </row>
    <row r="38" spans="15:116">
      <c r="DI38" s="247"/>
      <c r="DJ38" s="247"/>
      <c r="DK38" s="247"/>
      <c r="DL38" s="247"/>
    </row>
    <row r="39" spans="15:116"/>
    <row r="40" spans="15:116"/>
    <row r="41" spans="15:116"/>
    <row r="42" spans="15:116"/>
    <row r="43" spans="15:116">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c r="DL44" s="247"/>
    </row>
    <row r="45" spans="15:116"/>
    <row r="46" spans="15:116">
      <c r="DA46" s="247"/>
      <c r="DB46" s="247"/>
      <c r="DC46" s="247"/>
      <c r="DD46" s="247"/>
      <c r="DE46" s="247"/>
      <c r="DF46" s="247"/>
      <c r="DG46" s="247"/>
      <c r="DH46" s="247"/>
      <c r="DI46" s="247"/>
      <c r="DJ46" s="247"/>
      <c r="DK46" s="247"/>
      <c r="DL46" s="247"/>
    </row>
    <row r="47" spans="15:116"/>
    <row r="48" spans="15:116"/>
    <row r="49" spans="104:116"/>
    <row r="50" spans="104:116">
      <c r="CZ50" s="247"/>
      <c r="DA50" s="247"/>
      <c r="DB50" s="247"/>
      <c r="DC50" s="247"/>
      <c r="DD50" s="247"/>
      <c r="DE50" s="247"/>
      <c r="DF50" s="247"/>
      <c r="DG50" s="247"/>
      <c r="DH50" s="247"/>
      <c r="DI50" s="247"/>
      <c r="DJ50" s="247"/>
      <c r="DK50" s="247"/>
      <c r="DL50" s="247"/>
    </row>
    <row r="51" spans="104:116"/>
    <row r="52" spans="104:116"/>
    <row r="53" spans="104:116">
      <c r="DL53" s="247"/>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47"/>
      <c r="DD67" s="247"/>
      <c r="DE67" s="247"/>
      <c r="DF67" s="247"/>
      <c r="DG67" s="247"/>
      <c r="DH67" s="247"/>
      <c r="DI67" s="247"/>
      <c r="DJ67" s="247"/>
      <c r="DK67" s="247"/>
      <c r="DL67" s="247"/>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sheetData>
  <sheetProtection algorithmName="SHA-512" hashValue="ozbDbe7NNQTYwmGBQwmGlSdzHOALaxbW6trOZhJjC5w2WPpzdhc+Ed6HGKXJJO30AqX+QaXoGoj8ic+0u8vXkg==" saltValue="2Aqd1l5fDzYfFM9L3yTyZA==" spinCount="100000" sheet="1" objects="1" scenarios="1"/>
  <dataConsolidate/>
  <phoneticPr fontId="2"/>
  <printOptions horizontalCentered="1" verticalCentered="1"/>
  <pageMargins left="0" right="0" top="0" bottom="0" header="0" footer="0"/>
  <pageSetup paperSize="8" scale="69"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A37" workbookViewId="0"/>
  </sheetViews>
  <sheetFormatPr defaultColWidth="0" defaultRowHeight="13.5" customHeight="1" zeroHeight="1"/>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c r="AS1" s="250"/>
      <c r="AT1" s="250"/>
    </row>
    <row r="2" spans="1:46">
      <c r="AS2" s="250"/>
      <c r="AT2" s="250"/>
    </row>
    <row r="3" spans="1:46">
      <c r="AS3" s="250"/>
      <c r="AT3" s="250"/>
    </row>
    <row r="4" spans="1:46">
      <c r="AS4" s="250"/>
      <c r="AT4" s="250"/>
    </row>
    <row r="5" spans="1:46" ht="17.25">
      <c r="A5" s="251" t="s">
        <v>479</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480</v>
      </c>
      <c r="AL6" s="255"/>
      <c r="AM6" s="255"/>
      <c r="AN6" s="255"/>
      <c r="AO6" s="250"/>
      <c r="AP6" s="250"/>
      <c r="AQ6" s="250"/>
      <c r="AR6" s="250"/>
    </row>
    <row r="7" spans="1:46" ht="13.5" customHeight="1">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9" t="s">
        <v>481</v>
      </c>
      <c r="AP7" s="260"/>
      <c r="AQ7" s="261" t="s">
        <v>482</v>
      </c>
      <c r="AR7" s="262"/>
    </row>
    <row r="8" spans="1:46">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20"/>
      <c r="AP8" s="266" t="s">
        <v>483</v>
      </c>
      <c r="AQ8" s="267" t="s">
        <v>484</v>
      </c>
      <c r="AR8" s="268" t="s">
        <v>485</v>
      </c>
    </row>
    <row r="9" spans="1:46">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21" t="s">
        <v>486</v>
      </c>
      <c r="AL9" s="1122"/>
      <c r="AM9" s="1122"/>
      <c r="AN9" s="1123"/>
      <c r="AO9" s="269">
        <v>26147686</v>
      </c>
      <c r="AP9" s="269">
        <v>75313</v>
      </c>
      <c r="AQ9" s="270">
        <v>69190</v>
      </c>
      <c r="AR9" s="271">
        <v>8.8000000000000007</v>
      </c>
    </row>
    <row r="10" spans="1:46" ht="13.5" customHeight="1">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21" t="s">
        <v>487</v>
      </c>
      <c r="AL10" s="1122"/>
      <c r="AM10" s="1122"/>
      <c r="AN10" s="1123"/>
      <c r="AO10" s="272">
        <v>17956</v>
      </c>
      <c r="AP10" s="272">
        <v>52</v>
      </c>
      <c r="AQ10" s="273">
        <v>1817</v>
      </c>
      <c r="AR10" s="274">
        <v>-97.1</v>
      </c>
    </row>
    <row r="11" spans="1:46" ht="13.5" customHeight="1">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21" t="s">
        <v>488</v>
      </c>
      <c r="AL11" s="1122"/>
      <c r="AM11" s="1122"/>
      <c r="AN11" s="1123"/>
      <c r="AO11" s="272">
        <v>56260</v>
      </c>
      <c r="AP11" s="272">
        <v>162</v>
      </c>
      <c r="AQ11" s="273">
        <v>711</v>
      </c>
      <c r="AR11" s="274">
        <v>-77.2</v>
      </c>
    </row>
    <row r="12" spans="1:46" ht="13.5" customHeight="1">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21" t="s">
        <v>489</v>
      </c>
      <c r="AL12" s="1122"/>
      <c r="AM12" s="1122"/>
      <c r="AN12" s="1123"/>
      <c r="AO12" s="272" t="s">
        <v>490</v>
      </c>
      <c r="AP12" s="272" t="s">
        <v>490</v>
      </c>
      <c r="AQ12" s="273">
        <v>19</v>
      </c>
      <c r="AR12" s="274" t="s">
        <v>490</v>
      </c>
    </row>
    <row r="13" spans="1:46" ht="13.5" customHeight="1">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21" t="s">
        <v>491</v>
      </c>
      <c r="AL13" s="1122"/>
      <c r="AM13" s="1122"/>
      <c r="AN13" s="1123"/>
      <c r="AO13" s="272">
        <v>433509</v>
      </c>
      <c r="AP13" s="272">
        <v>1249</v>
      </c>
      <c r="AQ13" s="273">
        <v>2094</v>
      </c>
      <c r="AR13" s="274">
        <v>-40.4</v>
      </c>
    </row>
    <row r="14" spans="1:46" ht="13.5" customHeight="1">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21" t="s">
        <v>492</v>
      </c>
      <c r="AL14" s="1122"/>
      <c r="AM14" s="1122"/>
      <c r="AN14" s="1123"/>
      <c r="AO14" s="272">
        <v>465801</v>
      </c>
      <c r="AP14" s="272">
        <v>1342</v>
      </c>
      <c r="AQ14" s="273">
        <v>1351</v>
      </c>
      <c r="AR14" s="274">
        <v>-0.7</v>
      </c>
    </row>
    <row r="15" spans="1:46" ht="13.5" customHeight="1">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24" t="s">
        <v>493</v>
      </c>
      <c r="AL15" s="1125"/>
      <c r="AM15" s="1125"/>
      <c r="AN15" s="1126"/>
      <c r="AO15" s="272">
        <v>-1529052</v>
      </c>
      <c r="AP15" s="272">
        <v>-4404</v>
      </c>
      <c r="AQ15" s="273">
        <v>-3935</v>
      </c>
      <c r="AR15" s="274">
        <v>11.9</v>
      </c>
    </row>
    <row r="16" spans="1:46">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24" t="s">
        <v>177</v>
      </c>
      <c r="AL16" s="1125"/>
      <c r="AM16" s="1125"/>
      <c r="AN16" s="1126"/>
      <c r="AO16" s="272">
        <v>25592160</v>
      </c>
      <c r="AP16" s="272">
        <v>73713</v>
      </c>
      <c r="AQ16" s="273">
        <v>71247</v>
      </c>
      <c r="AR16" s="274">
        <v>3.5</v>
      </c>
    </row>
    <row r="17" spans="1:46">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494</v>
      </c>
      <c r="AL19" s="250"/>
      <c r="AM19" s="250"/>
      <c r="AN19" s="250"/>
      <c r="AO19" s="250"/>
      <c r="AP19" s="250"/>
      <c r="AQ19" s="250"/>
      <c r="AR19" s="250"/>
    </row>
    <row r="20" spans="1:46">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495</v>
      </c>
      <c r="AP20" s="281" t="s">
        <v>496</v>
      </c>
      <c r="AQ20" s="282" t="s">
        <v>497</v>
      </c>
      <c r="AR20" s="283"/>
    </row>
    <row r="21" spans="1:46" s="289" customFormat="1">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7" t="s">
        <v>498</v>
      </c>
      <c r="AL21" s="1128"/>
      <c r="AM21" s="1128"/>
      <c r="AN21" s="1129"/>
      <c r="AO21" s="285">
        <v>6.92</v>
      </c>
      <c r="AP21" s="286">
        <v>6.59</v>
      </c>
      <c r="AQ21" s="287">
        <v>0.33</v>
      </c>
      <c r="AR21" s="255"/>
      <c r="AS21" s="288"/>
      <c r="AT21" s="284"/>
    </row>
    <row r="22" spans="1:46" s="289" customFormat="1">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7" t="s">
        <v>499</v>
      </c>
      <c r="AL22" s="1128"/>
      <c r="AM22" s="1128"/>
      <c r="AN22" s="1129"/>
      <c r="AO22" s="290">
        <v>98.4</v>
      </c>
      <c r="AP22" s="291">
        <v>99.2</v>
      </c>
      <c r="AQ22" s="292">
        <v>-0.8</v>
      </c>
      <c r="AR22" s="276"/>
      <c r="AS22" s="288"/>
      <c r="AT22" s="284"/>
    </row>
    <row r="23" spans="1:46" s="289" customFormat="1">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c r="A26" s="1118" t="s">
        <v>500</v>
      </c>
      <c r="B26" s="1118"/>
      <c r="C26" s="1118"/>
      <c r="D26" s="1118"/>
      <c r="E26" s="1118"/>
      <c r="F26" s="1118"/>
      <c r="G26" s="1118"/>
      <c r="H26" s="1118"/>
      <c r="I26" s="1118"/>
      <c r="J26" s="1118"/>
      <c r="K26" s="1118"/>
      <c r="L26" s="1118"/>
      <c r="M26" s="1118"/>
      <c r="N26" s="1118"/>
      <c r="O26" s="1118"/>
      <c r="P26" s="1118"/>
      <c r="Q26" s="1118"/>
      <c r="R26" s="1118"/>
      <c r="S26" s="1118"/>
      <c r="T26" s="1118"/>
      <c r="U26" s="1118"/>
      <c r="V26" s="1118"/>
      <c r="W26" s="1118"/>
      <c r="X26" s="1118"/>
      <c r="Y26" s="1118"/>
      <c r="Z26" s="1118"/>
      <c r="AA26" s="1118"/>
      <c r="AB26" s="1118"/>
      <c r="AC26" s="1118"/>
      <c r="AD26" s="1118"/>
      <c r="AE26" s="1118"/>
      <c r="AF26" s="1118"/>
      <c r="AG26" s="1118"/>
      <c r="AH26" s="1118"/>
      <c r="AI26" s="1118"/>
      <c r="AJ26" s="1118"/>
      <c r="AK26" s="1118"/>
      <c r="AL26" s="1118"/>
      <c r="AM26" s="1118"/>
      <c r="AN26" s="1118"/>
      <c r="AO26" s="1118"/>
      <c r="AP26" s="1118"/>
      <c r="AQ26" s="1118"/>
      <c r="AR26" s="1118"/>
      <c r="AS26" s="1118"/>
      <c r="AT26" s="255"/>
    </row>
    <row r="27" spans="1:46">
      <c r="A27" s="297"/>
      <c r="AO27" s="250"/>
      <c r="AP27" s="250"/>
      <c r="AQ27" s="250"/>
      <c r="AR27" s="250"/>
      <c r="AS27" s="250"/>
      <c r="AT27" s="250"/>
    </row>
    <row r="28" spans="1:46" ht="17.25">
      <c r="A28" s="251" t="s">
        <v>501</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502</v>
      </c>
      <c r="AL29" s="255"/>
      <c r="AM29" s="255"/>
      <c r="AN29" s="255"/>
      <c r="AO29" s="250"/>
      <c r="AP29" s="250"/>
      <c r="AQ29" s="250"/>
      <c r="AR29" s="250"/>
      <c r="AS29" s="299"/>
    </row>
    <row r="30" spans="1:46" ht="13.5" customHeight="1">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9" t="s">
        <v>481</v>
      </c>
      <c r="AP30" s="260"/>
      <c r="AQ30" s="261" t="s">
        <v>482</v>
      </c>
      <c r="AR30" s="262"/>
    </row>
    <row r="31" spans="1:46">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20"/>
      <c r="AP31" s="266" t="s">
        <v>483</v>
      </c>
      <c r="AQ31" s="267" t="s">
        <v>484</v>
      </c>
      <c r="AR31" s="268" t="s">
        <v>485</v>
      </c>
    </row>
    <row r="32" spans="1:46" ht="27" customHeight="1">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5" t="s">
        <v>503</v>
      </c>
      <c r="AL32" s="1136"/>
      <c r="AM32" s="1136"/>
      <c r="AN32" s="1137"/>
      <c r="AO32" s="300">
        <v>18751580</v>
      </c>
      <c r="AP32" s="300">
        <v>54010</v>
      </c>
      <c r="AQ32" s="301">
        <v>37151</v>
      </c>
      <c r="AR32" s="302">
        <v>45.4</v>
      </c>
    </row>
    <row r="33" spans="1:46" ht="13.5" customHeight="1">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5" t="s">
        <v>504</v>
      </c>
      <c r="AL33" s="1136"/>
      <c r="AM33" s="1136"/>
      <c r="AN33" s="1137"/>
      <c r="AO33" s="300" t="s">
        <v>490</v>
      </c>
      <c r="AP33" s="300" t="s">
        <v>490</v>
      </c>
      <c r="AQ33" s="301">
        <v>1</v>
      </c>
      <c r="AR33" s="302" t="s">
        <v>490</v>
      </c>
    </row>
    <row r="34" spans="1:46" ht="27" customHeight="1">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5" t="s">
        <v>505</v>
      </c>
      <c r="AL34" s="1136"/>
      <c r="AM34" s="1136"/>
      <c r="AN34" s="1137"/>
      <c r="AO34" s="300" t="s">
        <v>490</v>
      </c>
      <c r="AP34" s="300" t="s">
        <v>490</v>
      </c>
      <c r="AQ34" s="301">
        <v>48</v>
      </c>
      <c r="AR34" s="302" t="s">
        <v>490</v>
      </c>
    </row>
    <row r="35" spans="1:46" ht="27" customHeight="1">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5" t="s">
        <v>506</v>
      </c>
      <c r="AL35" s="1136"/>
      <c r="AM35" s="1136"/>
      <c r="AN35" s="1137"/>
      <c r="AO35" s="300">
        <v>868269</v>
      </c>
      <c r="AP35" s="300">
        <v>2501</v>
      </c>
      <c r="AQ35" s="301">
        <v>8181</v>
      </c>
      <c r="AR35" s="302">
        <v>-69.400000000000006</v>
      </c>
    </row>
    <row r="36" spans="1:46" ht="27" customHeight="1">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5" t="s">
        <v>507</v>
      </c>
      <c r="AL36" s="1136"/>
      <c r="AM36" s="1136"/>
      <c r="AN36" s="1137"/>
      <c r="AO36" s="300" t="s">
        <v>490</v>
      </c>
      <c r="AP36" s="300" t="s">
        <v>490</v>
      </c>
      <c r="AQ36" s="301">
        <v>473</v>
      </c>
      <c r="AR36" s="302" t="s">
        <v>490</v>
      </c>
    </row>
    <row r="37" spans="1:46" ht="13.5" customHeight="1">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5" t="s">
        <v>508</v>
      </c>
      <c r="AL37" s="1136"/>
      <c r="AM37" s="1136"/>
      <c r="AN37" s="1137"/>
      <c r="AO37" s="300">
        <v>1818</v>
      </c>
      <c r="AP37" s="300">
        <v>5</v>
      </c>
      <c r="AQ37" s="301">
        <v>499</v>
      </c>
      <c r="AR37" s="302">
        <v>-99</v>
      </c>
    </row>
    <row r="38" spans="1:46" ht="27" customHeight="1">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8" t="s">
        <v>509</v>
      </c>
      <c r="AL38" s="1139"/>
      <c r="AM38" s="1139"/>
      <c r="AN38" s="1140"/>
      <c r="AO38" s="303" t="s">
        <v>490</v>
      </c>
      <c r="AP38" s="303" t="s">
        <v>490</v>
      </c>
      <c r="AQ38" s="304">
        <v>1</v>
      </c>
      <c r="AR38" s="292" t="s">
        <v>490</v>
      </c>
      <c r="AS38" s="299"/>
    </row>
    <row r="39" spans="1:46">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8" t="s">
        <v>510</v>
      </c>
      <c r="AL39" s="1139"/>
      <c r="AM39" s="1139"/>
      <c r="AN39" s="1140"/>
      <c r="AO39" s="300">
        <v>-3061921</v>
      </c>
      <c r="AP39" s="300">
        <v>-8819</v>
      </c>
      <c r="AQ39" s="301">
        <v>-8269</v>
      </c>
      <c r="AR39" s="302">
        <v>6.7</v>
      </c>
      <c r="AS39" s="299"/>
    </row>
    <row r="40" spans="1:46" ht="27" customHeight="1">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5" t="s">
        <v>511</v>
      </c>
      <c r="AL40" s="1136"/>
      <c r="AM40" s="1136"/>
      <c r="AN40" s="1137"/>
      <c r="AO40" s="300">
        <v>-9151054</v>
      </c>
      <c r="AP40" s="300">
        <v>-26358</v>
      </c>
      <c r="AQ40" s="301">
        <v>-27482</v>
      </c>
      <c r="AR40" s="302">
        <v>-4.0999999999999996</v>
      </c>
      <c r="AS40" s="299"/>
    </row>
    <row r="41" spans="1:46">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41" t="s">
        <v>287</v>
      </c>
      <c r="AL41" s="1142"/>
      <c r="AM41" s="1142"/>
      <c r="AN41" s="1143"/>
      <c r="AO41" s="300">
        <v>7408692</v>
      </c>
      <c r="AP41" s="300">
        <v>21339</v>
      </c>
      <c r="AQ41" s="301">
        <v>10602</v>
      </c>
      <c r="AR41" s="302">
        <v>101.3</v>
      </c>
      <c r="AS41" s="299"/>
    </row>
    <row r="42" spans="1:46">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c r="A47" s="309" t="s">
        <v>512</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513</v>
      </c>
      <c r="AL48" s="310"/>
      <c r="AM48" s="310"/>
      <c r="AN48" s="310"/>
      <c r="AO48" s="310"/>
      <c r="AP48" s="310"/>
      <c r="AQ48" s="311"/>
      <c r="AR48" s="310"/>
    </row>
    <row r="49" spans="1:44" ht="13.5" customHeight="1">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30" t="s">
        <v>481</v>
      </c>
      <c r="AN49" s="1132" t="s">
        <v>514</v>
      </c>
      <c r="AO49" s="1133"/>
      <c r="AP49" s="1133"/>
      <c r="AQ49" s="1133"/>
      <c r="AR49" s="1134"/>
    </row>
    <row r="50" spans="1:44">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31"/>
      <c r="AN50" s="316" t="s">
        <v>515</v>
      </c>
      <c r="AO50" s="317" t="s">
        <v>516</v>
      </c>
      <c r="AP50" s="318" t="s">
        <v>517</v>
      </c>
      <c r="AQ50" s="319" t="s">
        <v>518</v>
      </c>
      <c r="AR50" s="320" t="s">
        <v>519</v>
      </c>
    </row>
    <row r="51" spans="1:44">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520</v>
      </c>
      <c r="AL51" s="313"/>
      <c r="AM51" s="321">
        <v>21613293</v>
      </c>
      <c r="AN51" s="322">
        <v>60930</v>
      </c>
      <c r="AO51" s="323">
        <v>80.8</v>
      </c>
      <c r="AP51" s="324">
        <v>52191</v>
      </c>
      <c r="AQ51" s="325">
        <v>0.7</v>
      </c>
      <c r="AR51" s="326">
        <v>80.099999999999994</v>
      </c>
    </row>
    <row r="52" spans="1:44">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521</v>
      </c>
      <c r="AM52" s="329">
        <v>10048317</v>
      </c>
      <c r="AN52" s="330">
        <v>28327</v>
      </c>
      <c r="AO52" s="331">
        <v>94.5</v>
      </c>
      <c r="AP52" s="332">
        <v>26807</v>
      </c>
      <c r="AQ52" s="333">
        <v>1.8</v>
      </c>
      <c r="AR52" s="334">
        <v>92.7</v>
      </c>
    </row>
    <row r="53" spans="1:44">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522</v>
      </c>
      <c r="AL53" s="313"/>
      <c r="AM53" s="321">
        <v>15206459</v>
      </c>
      <c r="AN53" s="322">
        <v>43059</v>
      </c>
      <c r="AO53" s="323">
        <v>-29.3</v>
      </c>
      <c r="AP53" s="324">
        <v>48105</v>
      </c>
      <c r="AQ53" s="325">
        <v>-7.8</v>
      </c>
      <c r="AR53" s="326">
        <v>-21.5</v>
      </c>
    </row>
    <row r="54" spans="1:44">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521</v>
      </c>
      <c r="AM54" s="329">
        <v>9157777</v>
      </c>
      <c r="AN54" s="330">
        <v>25931</v>
      </c>
      <c r="AO54" s="331">
        <v>-8.5</v>
      </c>
      <c r="AP54" s="332">
        <v>24072</v>
      </c>
      <c r="AQ54" s="333">
        <v>-10.199999999999999</v>
      </c>
      <c r="AR54" s="334">
        <v>1.7</v>
      </c>
    </row>
    <row r="55" spans="1:44">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523</v>
      </c>
      <c r="AL55" s="313"/>
      <c r="AM55" s="321">
        <v>9282391</v>
      </c>
      <c r="AN55" s="322">
        <v>26414</v>
      </c>
      <c r="AO55" s="323">
        <v>-38.700000000000003</v>
      </c>
      <c r="AP55" s="324">
        <v>47446</v>
      </c>
      <c r="AQ55" s="325">
        <v>-1.4</v>
      </c>
      <c r="AR55" s="326">
        <v>-37.299999999999997</v>
      </c>
    </row>
    <row r="56" spans="1:44">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521</v>
      </c>
      <c r="AM56" s="329">
        <v>4422334</v>
      </c>
      <c r="AN56" s="330">
        <v>12584</v>
      </c>
      <c r="AO56" s="331">
        <v>-51.5</v>
      </c>
      <c r="AP56" s="332">
        <v>24371</v>
      </c>
      <c r="AQ56" s="333">
        <v>1.2</v>
      </c>
      <c r="AR56" s="334">
        <v>-52.7</v>
      </c>
    </row>
    <row r="57" spans="1:44">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524</v>
      </c>
      <c r="AL57" s="313"/>
      <c r="AM57" s="321">
        <v>14433336</v>
      </c>
      <c r="AN57" s="322">
        <v>41311</v>
      </c>
      <c r="AO57" s="323">
        <v>56.4</v>
      </c>
      <c r="AP57" s="324">
        <v>48387</v>
      </c>
      <c r="AQ57" s="325">
        <v>2</v>
      </c>
      <c r="AR57" s="326">
        <v>54.4</v>
      </c>
    </row>
    <row r="58" spans="1:44">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521</v>
      </c>
      <c r="AM58" s="329">
        <v>9089613</v>
      </c>
      <c r="AN58" s="330">
        <v>26016</v>
      </c>
      <c r="AO58" s="331">
        <v>106.7</v>
      </c>
      <c r="AP58" s="332">
        <v>25592</v>
      </c>
      <c r="AQ58" s="333">
        <v>5</v>
      </c>
      <c r="AR58" s="334">
        <v>101.7</v>
      </c>
    </row>
    <row r="59" spans="1:44">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525</v>
      </c>
      <c r="AL59" s="313"/>
      <c r="AM59" s="321">
        <v>14629966</v>
      </c>
      <c r="AN59" s="322">
        <v>42139</v>
      </c>
      <c r="AO59" s="323">
        <v>2</v>
      </c>
      <c r="AP59" s="324">
        <v>49684</v>
      </c>
      <c r="AQ59" s="325">
        <v>2.7</v>
      </c>
      <c r="AR59" s="326">
        <v>-0.7</v>
      </c>
    </row>
    <row r="60" spans="1:44">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521</v>
      </c>
      <c r="AM60" s="329">
        <v>10026546</v>
      </c>
      <c r="AN60" s="330">
        <v>28879</v>
      </c>
      <c r="AO60" s="331">
        <v>11</v>
      </c>
      <c r="AP60" s="332">
        <v>28303</v>
      </c>
      <c r="AQ60" s="333">
        <v>10.6</v>
      </c>
      <c r="AR60" s="334">
        <v>0.4</v>
      </c>
    </row>
    <row r="61" spans="1:44">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526</v>
      </c>
      <c r="AL61" s="335"/>
      <c r="AM61" s="336">
        <v>15033089</v>
      </c>
      <c r="AN61" s="337">
        <v>42771</v>
      </c>
      <c r="AO61" s="338">
        <v>14.2</v>
      </c>
      <c r="AP61" s="339">
        <v>49163</v>
      </c>
      <c r="AQ61" s="340">
        <v>-0.8</v>
      </c>
      <c r="AR61" s="326">
        <v>15</v>
      </c>
    </row>
    <row r="62" spans="1:44">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521</v>
      </c>
      <c r="AM62" s="329">
        <v>8548917</v>
      </c>
      <c r="AN62" s="330">
        <v>24347</v>
      </c>
      <c r="AO62" s="331">
        <v>30.4</v>
      </c>
      <c r="AP62" s="332">
        <v>25829</v>
      </c>
      <c r="AQ62" s="333">
        <v>1.7</v>
      </c>
      <c r="AR62" s="334">
        <v>28.7</v>
      </c>
    </row>
    <row r="63" spans="1:44">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c r="AK67" s="250"/>
      <c r="AL67" s="250"/>
      <c r="AM67" s="250"/>
      <c r="AN67" s="250"/>
      <c r="AO67" s="250"/>
      <c r="AP67" s="250"/>
      <c r="AQ67" s="250"/>
      <c r="AR67" s="250"/>
      <c r="AS67" s="250"/>
      <c r="AT67" s="250"/>
    </row>
    <row r="68" spans="1:46" ht="13.5" hidden="1" customHeight="1">
      <c r="AK68" s="250"/>
      <c r="AL68" s="250"/>
      <c r="AM68" s="250"/>
      <c r="AN68" s="250"/>
      <c r="AO68" s="250"/>
      <c r="AP68" s="250"/>
      <c r="AQ68" s="250"/>
      <c r="AR68" s="250"/>
    </row>
    <row r="69" spans="1:46" ht="13.5" hidden="1" customHeight="1">
      <c r="AK69" s="250"/>
      <c r="AL69" s="250"/>
      <c r="AM69" s="250"/>
      <c r="AN69" s="250"/>
      <c r="AO69" s="250"/>
      <c r="AP69" s="250"/>
      <c r="AQ69" s="250"/>
      <c r="AR69" s="250"/>
    </row>
    <row r="70" spans="1:46" hidden="1">
      <c r="AK70" s="250"/>
      <c r="AL70" s="250"/>
      <c r="AM70" s="250"/>
      <c r="AN70" s="250"/>
      <c r="AO70" s="250"/>
      <c r="AP70" s="250"/>
      <c r="AQ70" s="250"/>
      <c r="AR70" s="250"/>
    </row>
    <row r="71" spans="1:46" hidden="1">
      <c r="AK71" s="250"/>
      <c r="AL71" s="250"/>
      <c r="AM71" s="250"/>
      <c r="AN71" s="250"/>
      <c r="AO71" s="250"/>
      <c r="AP71" s="250"/>
      <c r="AQ71" s="250"/>
      <c r="AR71" s="250"/>
    </row>
    <row r="72" spans="1:46" hidden="1">
      <c r="AK72" s="250"/>
      <c r="AL72" s="250"/>
      <c r="AM72" s="250"/>
      <c r="AN72" s="250"/>
      <c r="AO72" s="250"/>
      <c r="AP72" s="250"/>
      <c r="AQ72" s="250"/>
      <c r="AR72" s="250"/>
    </row>
    <row r="73" spans="1:46" hidden="1">
      <c r="AK73" s="250"/>
      <c r="AL73" s="250"/>
      <c r="AM73" s="250"/>
      <c r="AN73" s="250"/>
      <c r="AO73" s="250"/>
      <c r="AP73" s="250"/>
      <c r="AQ73" s="250"/>
      <c r="AR73" s="250"/>
    </row>
  </sheetData>
  <sheetProtection algorithmName="SHA-512" hashValue="OADfm6EVAWVwJO/mdTlPkDszIw9vPcrZVIh/0bJPjjQp8wIav4dxQBxvxwfvTJIThSmCAZ210Spm/FTxd1sl5Q==" saltValue="SAjIJQx3Bs0AUPQGZtcsO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E92" zoomScaleNormal="100" zoomScaleSheetLayoutView="55" workbookViewId="0"/>
  </sheetViews>
  <sheetFormatPr defaultColWidth="0" defaultRowHeight="13.5" customHeight="1" zeroHeight="1"/>
  <cols>
    <col min="1" max="125" width="2.5" style="248" customWidth="1"/>
    <col min="126" max="16384" width="9" style="247" hidden="1"/>
  </cols>
  <sheetData>
    <row r="1" spans="2:125" ht="13.5" customHeight="1">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c r="B2" s="247"/>
      <c r="DG2" s="247"/>
    </row>
    <row r="3" spans="2:12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row r="5" spans="2:125"/>
    <row r="6" spans="2:125"/>
    <row r="7" spans="2:125"/>
    <row r="8" spans="2:125"/>
    <row r="9" spans="2:125">
      <c r="DU9" s="247"/>
    </row>
    <row r="10" spans="2:125"/>
    <row r="11" spans="2:125"/>
    <row r="12" spans="2:125"/>
    <row r="13" spans="2:125"/>
    <row r="14" spans="2:125"/>
    <row r="15" spans="2:125"/>
    <row r="16" spans="2:125"/>
    <row r="17" spans="125:125">
      <c r="DU17" s="247"/>
    </row>
    <row r="18" spans="125:125"/>
    <row r="19" spans="125:125"/>
    <row r="20" spans="125:125">
      <c r="DU20" s="247"/>
    </row>
    <row r="21" spans="125:125">
      <c r="DU21" s="247"/>
    </row>
    <row r="22" spans="125:125"/>
    <row r="23" spans="125:125"/>
    <row r="24" spans="125:125"/>
    <row r="25" spans="125:125"/>
    <row r="26" spans="125:125"/>
    <row r="27" spans="125:125"/>
    <row r="28" spans="125:125">
      <c r="DU28" s="247"/>
    </row>
    <row r="29" spans="125:125"/>
    <row r="30" spans="125:125"/>
    <row r="31" spans="125:125"/>
    <row r="32" spans="125:125"/>
    <row r="33" spans="2:125">
      <c r="B33" s="247"/>
      <c r="G33" s="247"/>
      <c r="I33" s="247"/>
    </row>
    <row r="34" spans="2:125">
      <c r="C34" s="247"/>
      <c r="P34" s="247"/>
      <c r="DE34" s="247"/>
      <c r="DH34" s="247"/>
    </row>
    <row r="35" spans="2:125">
      <c r="D35" s="247"/>
      <c r="E35" s="247"/>
      <c r="DG35" s="247"/>
      <c r="DJ35" s="247"/>
      <c r="DP35" s="247"/>
      <c r="DQ35" s="247"/>
      <c r="DR35" s="247"/>
      <c r="DS35" s="247"/>
      <c r="DT35" s="247"/>
      <c r="DU35" s="247"/>
    </row>
    <row r="36" spans="2:12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c r="DU37" s="247"/>
    </row>
    <row r="38" spans="2:125">
      <c r="DT38" s="247"/>
      <c r="DU38" s="247"/>
    </row>
    <row r="39" spans="2:125"/>
    <row r="40" spans="2:125">
      <c r="DH40" s="247"/>
    </row>
    <row r="41" spans="2:125">
      <c r="DE41" s="247"/>
    </row>
    <row r="42" spans="2:125">
      <c r="DG42" s="247"/>
      <c r="DJ42" s="247"/>
    </row>
    <row r="43" spans="2:12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c r="DU44" s="247"/>
    </row>
    <row r="45" spans="2:125"/>
    <row r="46" spans="2:125"/>
    <row r="47" spans="2:125"/>
    <row r="48" spans="2:125">
      <c r="DT48" s="247"/>
      <c r="DU48" s="247"/>
    </row>
    <row r="49" spans="120:125">
      <c r="DU49" s="247"/>
    </row>
    <row r="50" spans="120:125">
      <c r="DU50" s="247"/>
    </row>
    <row r="51" spans="120:125">
      <c r="DP51" s="247"/>
      <c r="DQ51" s="247"/>
      <c r="DR51" s="247"/>
      <c r="DS51" s="247"/>
      <c r="DT51" s="247"/>
      <c r="DU51" s="247"/>
    </row>
    <row r="52" spans="120:125"/>
    <row r="53" spans="120:125"/>
    <row r="54" spans="120:125">
      <c r="DU54" s="247"/>
    </row>
    <row r="55" spans="120:125"/>
    <row r="56" spans="120:125"/>
    <row r="57" spans="120:125"/>
    <row r="58" spans="120:125">
      <c r="DU58" s="247"/>
    </row>
    <row r="59" spans="120:125"/>
    <row r="60" spans="120:125"/>
    <row r="61" spans="120:125"/>
    <row r="62" spans="120:125"/>
    <row r="63" spans="120:125">
      <c r="DU63" s="247"/>
    </row>
    <row r="64" spans="120:125">
      <c r="DT64" s="247"/>
      <c r="DU64" s="247"/>
    </row>
    <row r="65" spans="123:125"/>
    <row r="66" spans="123:125"/>
    <row r="67" spans="123:125"/>
    <row r="68" spans="123:125"/>
    <row r="69" spans="123:125">
      <c r="DS69" s="247"/>
      <c r="DT69" s="247"/>
      <c r="DU69" s="247"/>
    </row>
    <row r="70" spans="123:125"/>
    <row r="71" spans="123:125"/>
    <row r="72" spans="123:125"/>
    <row r="73" spans="123:125"/>
    <row r="74" spans="123:125"/>
    <row r="75" spans="123:125"/>
    <row r="76" spans="123:125"/>
    <row r="77" spans="123:125"/>
    <row r="78" spans="123:125"/>
    <row r="79" spans="123:125"/>
    <row r="80" spans="123:125"/>
    <row r="81" spans="116:125"/>
    <row r="82" spans="116:125">
      <c r="DL82" s="247"/>
    </row>
    <row r="83" spans="116:125">
      <c r="DM83" s="247"/>
      <c r="DN83" s="247"/>
      <c r="DO83" s="247"/>
      <c r="DP83" s="247"/>
      <c r="DQ83" s="247"/>
      <c r="DR83" s="247"/>
      <c r="DS83" s="247"/>
      <c r="DT83" s="247"/>
      <c r="DU83" s="247"/>
    </row>
    <row r="84" spans="116:125"/>
    <row r="85" spans="116:125"/>
    <row r="86" spans="116:125"/>
    <row r="87" spans="116:125"/>
    <row r="88" spans="116:125">
      <c r="DU88" s="247"/>
    </row>
    <row r="89" spans="116:125"/>
    <row r="90" spans="116:125"/>
    <row r="91" spans="116:125"/>
    <row r="92" spans="116:125" ht="13.5" customHeight="1"/>
    <row r="93" spans="116:125" ht="13.5" customHeight="1"/>
    <row r="94" spans="116:125" ht="13.5" customHeight="1">
      <c r="DS94" s="247"/>
      <c r="DT94" s="247"/>
      <c r="DU94" s="247"/>
    </row>
    <row r="95" spans="116:125" ht="13.5" customHeight="1">
      <c r="DU95" s="247"/>
    </row>
    <row r="96" spans="116:125" ht="13.5" customHeight="1"/>
    <row r="97" spans="124:125" ht="13.5" customHeight="1"/>
    <row r="98" spans="124:125" ht="13.5" customHeight="1"/>
    <row r="99" spans="124:125" ht="13.5" customHeight="1"/>
    <row r="100" spans="124:125" ht="13.5" customHeight="1"/>
    <row r="101" spans="124:125" ht="13.5" customHeight="1">
      <c r="DU101" s="247"/>
    </row>
    <row r="102" spans="124:125" ht="13.5" customHeight="1"/>
    <row r="103" spans="124:125" ht="13.5" customHeight="1"/>
    <row r="104" spans="124:125" ht="13.5" customHeight="1">
      <c r="DT104" s="247"/>
      <c r="DU104" s="247"/>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47" t="s">
        <v>478</v>
      </c>
    </row>
    <row r="121" spans="125:125" ht="13.5" hidden="1" customHeight="1">
      <c r="DU121" s="247"/>
    </row>
  </sheetData>
  <sheetProtection algorithmName="SHA-512" hashValue="Mu62NiCcb+yAP7fNFrHVsoHasL0dpj060TJLJaJzwsC7X7+RR6fLFTVWAN1fnMuRFzfhjoGJaGl48dB2/JWzIg==" saltValue="G9AmcZSoyzeCUU1JOq4PEg==" spinCount="100000" sheet="1" objects="1" scenarios="1"/>
  <dataConsolidate/>
  <phoneticPr fontId="2"/>
  <printOptions horizontalCentered="1" verticalCentered="1"/>
  <pageMargins left="0" right="0" top="0.19685039370078741" bottom="0" header="0.39370078740157483" footer="0"/>
  <pageSetup paperSize="8" scale="57"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cols>
    <col min="1" max="125" width="2.5" style="248" customWidth="1"/>
    <col min="126" max="142" width="0" style="247" hidden="1" customWidth="1"/>
    <col min="143" max="16384" width="9" style="247" hidden="1"/>
  </cols>
  <sheetData>
    <row r="1" spans="1:125" ht="13.5" customHeight="1">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c r="B2" s="247"/>
      <c r="T2" s="247"/>
    </row>
    <row r="3" spans="1:12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47"/>
      <c r="G33" s="247"/>
      <c r="I33" s="247"/>
    </row>
    <row r="34" spans="2:125">
      <c r="C34" s="247"/>
      <c r="P34" s="247"/>
      <c r="R34" s="247"/>
      <c r="U34" s="247"/>
    </row>
    <row r="35" spans="2:12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c r="F36" s="247"/>
      <c r="H36" s="247"/>
      <c r="J36" s="247"/>
      <c r="K36" s="247"/>
      <c r="L36" s="247"/>
      <c r="M36" s="247"/>
      <c r="N36" s="247"/>
      <c r="O36" s="247"/>
      <c r="Q36" s="247"/>
      <c r="S36" s="247"/>
      <c r="V36" s="247"/>
    </row>
    <row r="37" spans="2:125"/>
    <row r="38" spans="2:125"/>
    <row r="39" spans="2:125"/>
    <row r="40" spans="2:125">
      <c r="U40" s="247"/>
    </row>
    <row r="41" spans="2:125">
      <c r="R41" s="247"/>
    </row>
    <row r="42" spans="2:12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c r="Q43" s="247"/>
      <c r="S43" s="247"/>
      <c r="V43" s="247"/>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48" t="s">
        <v>478</v>
      </c>
    </row>
  </sheetData>
  <sheetProtection algorithmName="SHA-512" hashValue="6Sm/LsNEc3prImR/NdBF9suf1DgVCOlu3nF4kIhk7qbJ7ObC9SRpXNFW5TD9hoVMbzAEDF3oe/1LNVGeGoc0sA==" saltValue="qzBv/x3NSP6gMuNFkdRyQQ==" spinCount="100000" sheet="1" objects="1" scenarios="1"/>
  <dataConsolidate/>
  <phoneticPr fontId="2"/>
  <printOptions horizontalCentered="1" verticalCentered="1"/>
  <pageMargins left="0" right="0" top="0.19685039370078741" bottom="0" header="0.39370078740157483" footer="0"/>
  <pageSetup paperSize="8" scale="57"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80" zoomScaleNormal="8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528</v>
      </c>
      <c r="G46" s="8" t="s">
        <v>529</v>
      </c>
      <c r="H46" s="8" t="s">
        <v>530</v>
      </c>
      <c r="I46" s="8" t="s">
        <v>531</v>
      </c>
      <c r="J46" s="9" t="s">
        <v>532</v>
      </c>
    </row>
    <row r="47" spans="2:10" ht="57.75" customHeight="1">
      <c r="B47" s="10"/>
      <c r="C47" s="1144" t="s">
        <v>3</v>
      </c>
      <c r="D47" s="1144"/>
      <c r="E47" s="1145"/>
      <c r="F47" s="11">
        <v>2.86</v>
      </c>
      <c r="G47" s="12">
        <v>4.42</v>
      </c>
      <c r="H47" s="12">
        <v>3.5</v>
      </c>
      <c r="I47" s="12">
        <v>6.13</v>
      </c>
      <c r="J47" s="13">
        <v>8.34</v>
      </c>
    </row>
    <row r="48" spans="2:10" ht="57.75" customHeight="1">
      <c r="B48" s="14"/>
      <c r="C48" s="1146" t="s">
        <v>4</v>
      </c>
      <c r="D48" s="1146"/>
      <c r="E48" s="1147"/>
      <c r="F48" s="15">
        <v>2.92</v>
      </c>
      <c r="G48" s="16">
        <v>6.68</v>
      </c>
      <c r="H48" s="16">
        <v>4.8099999999999996</v>
      </c>
      <c r="I48" s="16">
        <v>4.58</v>
      </c>
      <c r="J48" s="17">
        <v>3.98</v>
      </c>
    </row>
    <row r="49" spans="2:10" ht="57.75" customHeight="1" thickBot="1">
      <c r="B49" s="18"/>
      <c r="C49" s="1148" t="s">
        <v>5</v>
      </c>
      <c r="D49" s="1148"/>
      <c r="E49" s="1149"/>
      <c r="F49" s="19">
        <v>2.69</v>
      </c>
      <c r="G49" s="20">
        <v>3.9</v>
      </c>
      <c r="H49" s="20" t="s">
        <v>533</v>
      </c>
      <c r="I49" s="20" t="s">
        <v>534</v>
      </c>
      <c r="J49" s="21" t="s">
        <v>535</v>
      </c>
    </row>
    <row r="50" spans="2:10"/>
  </sheetData>
  <sheetProtection algorithmName="SHA-512" hashValue="B1oB5bcWB8k+sZAXr42I3NDVt9YRVIMgdNAD+Qe2VIXSRTD1RHeJkGaDlS//HLIFezt2C0y4PRLzwWIqLGN/CA==" saltValue="F8W9hhaCuA/a3sOlAKXbn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細江　満里奈</cp:lastModifiedBy>
  <cp:lastPrinted>2026-03-31T05:44:47Z</cp:lastPrinted>
  <dcterms:created xsi:type="dcterms:W3CDTF">2026-02-23T07:55:47Z</dcterms:created>
  <dcterms:modified xsi:type="dcterms:W3CDTF">2026-03-31T05:45:04Z</dcterms:modified>
  <cp:category/>
</cp:coreProperties>
</file>