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ls-fil001\共有\300600保護課\例規制定改廃\令和３年度\日常生活支援住居施設に係る事務処理の手引き\●申請様式\"/>
    </mc:Choice>
  </mc:AlternateContent>
  <bookViews>
    <workbookView xWindow="0" yWindow="0" windowWidth="28800" windowHeight="12210"/>
  </bookViews>
  <sheets>
    <sheet name="施設用作成シート" sheetId="1" r:id="rId1"/>
    <sheet name="【様式７】請求額通知書" sheetId="2" r:id="rId2"/>
    <sheet name="【様式７別添】委託入所者一覧表" sheetId="6" r:id="rId3"/>
    <sheet name="リスト" sheetId="3" r:id="rId4"/>
  </sheets>
  <definedNames>
    <definedName name="_xlnm._FilterDatabase" localSheetId="2" hidden="1">【様式７別添】委託入所者一覧表!$C$11:$C$11</definedName>
    <definedName name="_xlnm._FilterDatabase" localSheetId="0" hidden="1">施設用作成シート!$A$17:$O$117</definedName>
    <definedName name="_xlnm.Print_Area" localSheetId="1">【様式７】請求額通知書!$A$1:$M$42</definedName>
    <definedName name="_xlnm.Print_Area" localSheetId="2">【様式７別添】委託入所者一覧表!$D$6:$O$111</definedName>
    <definedName name="_xlnm.Print_Area" localSheetId="0">施設用作成シート!$A$1:$Q$118</definedName>
    <definedName name="名簿一覧">施設用作成シート!$B$17:$M$117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1" l="1"/>
  <c r="I30" i="2"/>
  <c r="I13" i="1"/>
  <c r="G30" i="2"/>
  <c r="F8" i="6" l="1"/>
  <c r="I7" i="2"/>
  <c r="K18" i="1"/>
  <c r="E7" i="1" l="1"/>
  <c r="D12" i="6" l="1" a="1"/>
  <c r="D12" i="6" s="1"/>
  <c r="H11" i="1"/>
  <c r="O8" i="6"/>
  <c r="K22" i="6" l="1" a="1"/>
  <c r="K22" i="6" s="1"/>
  <c r="O111" i="6" a="1"/>
  <c r="O111" i="6" s="1"/>
  <c r="N111" i="6" a="1"/>
  <c r="N111" i="6" s="1"/>
  <c r="M111" i="6" a="1"/>
  <c r="M111" i="6" s="1"/>
  <c r="L111" i="6" a="1"/>
  <c r="L111" i="6" s="1"/>
  <c r="K111" i="6" a="1"/>
  <c r="K111" i="6" s="1"/>
  <c r="J111" i="6" a="1"/>
  <c r="J111" i="6" s="1"/>
  <c r="I111" i="6" a="1"/>
  <c r="I111" i="6" s="1"/>
  <c r="H111" i="6" a="1"/>
  <c r="H111" i="6" s="1"/>
  <c r="G111" i="6" a="1"/>
  <c r="G111" i="6" s="1"/>
  <c r="F111" i="6" a="1"/>
  <c r="F111" i="6" s="1"/>
  <c r="E111" i="6" a="1"/>
  <c r="E111" i="6" s="1"/>
  <c r="D111" i="6" a="1"/>
  <c r="D111" i="6" s="1"/>
  <c r="C111" i="6" a="1"/>
  <c r="C111" i="6" s="1"/>
  <c r="B111" i="6" a="1"/>
  <c r="B111" i="6" s="1"/>
  <c r="O110" i="6" a="1"/>
  <c r="O110" i="6" s="1"/>
  <c r="N110" i="6" a="1"/>
  <c r="N110" i="6" s="1"/>
  <c r="M110" i="6" a="1"/>
  <c r="M110" i="6" s="1"/>
  <c r="L110" i="6" a="1"/>
  <c r="L110" i="6" s="1"/>
  <c r="K110" i="6" a="1"/>
  <c r="K110" i="6" s="1"/>
  <c r="J110" i="6" a="1"/>
  <c r="J110" i="6" s="1"/>
  <c r="I110" i="6" a="1"/>
  <c r="I110" i="6" s="1"/>
  <c r="H110" i="6" a="1"/>
  <c r="H110" i="6" s="1"/>
  <c r="G110" i="6" a="1"/>
  <c r="G110" i="6" s="1"/>
  <c r="F110" i="6" a="1"/>
  <c r="F110" i="6" s="1"/>
  <c r="E110" i="6" a="1"/>
  <c r="E110" i="6" s="1"/>
  <c r="D110" i="6" a="1"/>
  <c r="D110" i="6" s="1"/>
  <c r="C110" i="6" a="1"/>
  <c r="C110" i="6" s="1"/>
  <c r="B110" i="6" a="1"/>
  <c r="B110" i="6" s="1"/>
  <c r="O109" i="6" a="1"/>
  <c r="O109" i="6" s="1"/>
  <c r="N109" i="6" a="1"/>
  <c r="N109" i="6" s="1"/>
  <c r="M109" i="6" a="1"/>
  <c r="M109" i="6" s="1"/>
  <c r="L109" i="6" a="1"/>
  <c r="L109" i="6" s="1"/>
  <c r="K109" i="6" a="1"/>
  <c r="K109" i="6" s="1"/>
  <c r="J109" i="6" a="1"/>
  <c r="J109" i="6" s="1"/>
  <c r="I109" i="6" a="1"/>
  <c r="I109" i="6" s="1"/>
  <c r="H109" i="6" a="1"/>
  <c r="H109" i="6" s="1"/>
  <c r="G109" i="6" a="1"/>
  <c r="G109" i="6" s="1"/>
  <c r="F109" i="6" a="1"/>
  <c r="F109" i="6" s="1"/>
  <c r="E109" i="6" a="1"/>
  <c r="E109" i="6" s="1"/>
  <c r="D109" i="6" a="1"/>
  <c r="D109" i="6" s="1"/>
  <c r="C109" i="6" a="1"/>
  <c r="C109" i="6" s="1"/>
  <c r="B109" i="6" a="1"/>
  <c r="B109" i="6" s="1"/>
  <c r="O108" i="6" a="1"/>
  <c r="O108" i="6" s="1"/>
  <c r="N108" i="6" a="1"/>
  <c r="N108" i="6" s="1"/>
  <c r="M108" i="6" a="1"/>
  <c r="M108" i="6" s="1"/>
  <c r="L108" i="6" a="1"/>
  <c r="L108" i="6" s="1"/>
  <c r="K108" i="6" a="1"/>
  <c r="K108" i="6" s="1"/>
  <c r="J108" i="6" a="1"/>
  <c r="J108" i="6" s="1"/>
  <c r="I108" i="6" a="1"/>
  <c r="I108" i="6" s="1"/>
  <c r="H108" i="6" a="1"/>
  <c r="H108" i="6" s="1"/>
  <c r="G108" i="6" a="1"/>
  <c r="G108" i="6" s="1"/>
  <c r="F108" i="6" a="1"/>
  <c r="F108" i="6" s="1"/>
  <c r="E108" i="6" a="1"/>
  <c r="E108" i="6" s="1"/>
  <c r="D108" i="6" a="1"/>
  <c r="D108" i="6" s="1"/>
  <c r="C108" i="6" a="1"/>
  <c r="C108" i="6" s="1"/>
  <c r="B108" i="6" a="1"/>
  <c r="B108" i="6" s="1"/>
  <c r="O107" i="6" a="1"/>
  <c r="O107" i="6" s="1"/>
  <c r="N107" i="6" a="1"/>
  <c r="N107" i="6" s="1"/>
  <c r="M107" i="6" a="1"/>
  <c r="M107" i="6" s="1"/>
  <c r="L107" i="6" a="1"/>
  <c r="L107" i="6" s="1"/>
  <c r="K107" i="6" a="1"/>
  <c r="K107" i="6" s="1"/>
  <c r="J107" i="6" a="1"/>
  <c r="J107" i="6" s="1"/>
  <c r="I107" i="6" a="1"/>
  <c r="I107" i="6" s="1"/>
  <c r="H107" i="6" a="1"/>
  <c r="H107" i="6" s="1"/>
  <c r="G107" i="6" a="1"/>
  <c r="G107" i="6" s="1"/>
  <c r="F107" i="6" a="1"/>
  <c r="F107" i="6" s="1"/>
  <c r="E107" i="6" a="1"/>
  <c r="E107" i="6" s="1"/>
  <c r="D107" i="6" a="1"/>
  <c r="D107" i="6" s="1"/>
  <c r="C107" i="6" a="1"/>
  <c r="C107" i="6" s="1"/>
  <c r="B107" i="6" a="1"/>
  <c r="B107" i="6" s="1"/>
  <c r="O106" i="6" a="1"/>
  <c r="O106" i="6" s="1"/>
  <c r="N106" i="6" a="1"/>
  <c r="N106" i="6" s="1"/>
  <c r="M106" i="6" a="1"/>
  <c r="M106" i="6" s="1"/>
  <c r="L106" i="6" a="1"/>
  <c r="L106" i="6" s="1"/>
  <c r="K106" i="6" a="1"/>
  <c r="K106" i="6" s="1"/>
  <c r="J106" i="6" a="1"/>
  <c r="J106" i="6" s="1"/>
  <c r="I106" i="6" a="1"/>
  <c r="I106" i="6" s="1"/>
  <c r="H106" i="6" a="1"/>
  <c r="H106" i="6" s="1"/>
  <c r="G106" i="6" a="1"/>
  <c r="G106" i="6" s="1"/>
  <c r="F106" i="6" a="1"/>
  <c r="F106" i="6" s="1"/>
  <c r="E106" i="6" a="1"/>
  <c r="E106" i="6" s="1"/>
  <c r="D106" i="6" a="1"/>
  <c r="D106" i="6" s="1"/>
  <c r="C106" i="6" a="1"/>
  <c r="C106" i="6" s="1"/>
  <c r="B106" i="6" a="1"/>
  <c r="B106" i="6" s="1"/>
  <c r="O105" i="6" a="1"/>
  <c r="O105" i="6" s="1"/>
  <c r="N105" i="6" a="1"/>
  <c r="N105" i="6" s="1"/>
  <c r="M105" i="6" a="1"/>
  <c r="M105" i="6" s="1"/>
  <c r="L105" i="6" a="1"/>
  <c r="L105" i="6" s="1"/>
  <c r="K105" i="6" a="1"/>
  <c r="K105" i="6" s="1"/>
  <c r="J105" i="6" a="1"/>
  <c r="J105" i="6" s="1"/>
  <c r="I105" i="6" a="1"/>
  <c r="I105" i="6" s="1"/>
  <c r="H105" i="6" a="1"/>
  <c r="H105" i="6" s="1"/>
  <c r="G105" i="6" a="1"/>
  <c r="G105" i="6" s="1"/>
  <c r="F105" i="6" a="1"/>
  <c r="F105" i="6" s="1"/>
  <c r="E105" i="6" a="1"/>
  <c r="E105" i="6" s="1"/>
  <c r="D105" i="6" a="1"/>
  <c r="D105" i="6" s="1"/>
  <c r="C105" i="6" a="1"/>
  <c r="C105" i="6" s="1"/>
  <c r="B105" i="6" a="1"/>
  <c r="B105" i="6" s="1"/>
  <c r="O104" i="6" a="1"/>
  <c r="O104" i="6" s="1"/>
  <c r="N104" i="6" a="1"/>
  <c r="N104" i="6" s="1"/>
  <c r="M104" i="6" a="1"/>
  <c r="M104" i="6" s="1"/>
  <c r="L104" i="6" a="1"/>
  <c r="L104" i="6" s="1"/>
  <c r="K104" i="6" a="1"/>
  <c r="K104" i="6" s="1"/>
  <c r="J104" i="6" a="1"/>
  <c r="J104" i="6" s="1"/>
  <c r="I104" i="6" a="1"/>
  <c r="I104" i="6" s="1"/>
  <c r="H104" i="6" a="1"/>
  <c r="H104" i="6" s="1"/>
  <c r="G104" i="6" a="1"/>
  <c r="G104" i="6" s="1"/>
  <c r="F104" i="6" a="1"/>
  <c r="F104" i="6" s="1"/>
  <c r="E104" i="6" a="1"/>
  <c r="E104" i="6" s="1"/>
  <c r="D104" i="6" a="1"/>
  <c r="D104" i="6" s="1"/>
  <c r="C104" i="6" a="1"/>
  <c r="C104" i="6" s="1"/>
  <c r="B104" i="6" a="1"/>
  <c r="B104" i="6" s="1"/>
  <c r="O103" i="6" a="1"/>
  <c r="O103" i="6" s="1"/>
  <c r="N103" i="6" a="1"/>
  <c r="N103" i="6" s="1"/>
  <c r="M103" i="6" a="1"/>
  <c r="M103" i="6" s="1"/>
  <c r="L103" i="6" a="1"/>
  <c r="L103" i="6" s="1"/>
  <c r="K103" i="6" a="1"/>
  <c r="K103" i="6" s="1"/>
  <c r="J103" i="6" a="1"/>
  <c r="J103" i="6" s="1"/>
  <c r="I103" i="6" a="1"/>
  <c r="I103" i="6" s="1"/>
  <c r="H103" i="6" a="1"/>
  <c r="H103" i="6" s="1"/>
  <c r="G103" i="6" a="1"/>
  <c r="G103" i="6" s="1"/>
  <c r="F103" i="6" a="1"/>
  <c r="F103" i="6" s="1"/>
  <c r="E103" i="6" a="1"/>
  <c r="E103" i="6" s="1"/>
  <c r="D103" i="6" a="1"/>
  <c r="D103" i="6" s="1"/>
  <c r="C103" i="6" a="1"/>
  <c r="C103" i="6" s="1"/>
  <c r="B103" i="6" a="1"/>
  <c r="B103" i="6" s="1"/>
  <c r="O102" i="6" a="1"/>
  <c r="O102" i="6" s="1"/>
  <c r="N102" i="6" a="1"/>
  <c r="N102" i="6" s="1"/>
  <c r="M102" i="6" a="1"/>
  <c r="M102" i="6" s="1"/>
  <c r="L102" i="6" a="1"/>
  <c r="L102" i="6" s="1"/>
  <c r="K102" i="6" a="1"/>
  <c r="K102" i="6" s="1"/>
  <c r="J102" i="6" a="1"/>
  <c r="J102" i="6" s="1"/>
  <c r="I102" i="6" a="1"/>
  <c r="I102" i="6" s="1"/>
  <c r="H102" i="6" a="1"/>
  <c r="H102" i="6" s="1"/>
  <c r="G102" i="6" a="1"/>
  <c r="G102" i="6" s="1"/>
  <c r="F102" i="6" a="1"/>
  <c r="F102" i="6" s="1"/>
  <c r="E102" i="6" a="1"/>
  <c r="E102" i="6" s="1"/>
  <c r="D102" i="6" a="1"/>
  <c r="D102" i="6" s="1"/>
  <c r="C102" i="6" a="1"/>
  <c r="C102" i="6" s="1"/>
  <c r="B102" i="6" a="1"/>
  <c r="B102" i="6" s="1"/>
  <c r="O101" i="6" a="1"/>
  <c r="O101" i="6" s="1"/>
  <c r="N101" i="6" a="1"/>
  <c r="N101" i="6" s="1"/>
  <c r="M101" i="6" a="1"/>
  <c r="M101" i="6" s="1"/>
  <c r="L101" i="6" a="1"/>
  <c r="L101" i="6" s="1"/>
  <c r="K101" i="6" a="1"/>
  <c r="K101" i="6" s="1"/>
  <c r="J101" i="6" a="1"/>
  <c r="J101" i="6" s="1"/>
  <c r="I101" i="6" a="1"/>
  <c r="I101" i="6" s="1"/>
  <c r="H101" i="6" a="1"/>
  <c r="H101" i="6" s="1"/>
  <c r="G101" i="6" a="1"/>
  <c r="G101" i="6" s="1"/>
  <c r="F101" i="6" a="1"/>
  <c r="F101" i="6" s="1"/>
  <c r="E101" i="6" a="1"/>
  <c r="E101" i="6" s="1"/>
  <c r="D101" i="6" a="1"/>
  <c r="D101" i="6" s="1"/>
  <c r="C101" i="6" a="1"/>
  <c r="C101" i="6" s="1"/>
  <c r="B101" i="6" a="1"/>
  <c r="B101" i="6" s="1"/>
  <c r="O100" i="6" a="1"/>
  <c r="O100" i="6" s="1"/>
  <c r="N100" i="6" a="1"/>
  <c r="N100" i="6" s="1"/>
  <c r="M100" i="6" a="1"/>
  <c r="M100" i="6" s="1"/>
  <c r="L100" i="6" a="1"/>
  <c r="L100" i="6" s="1"/>
  <c r="K100" i="6" a="1"/>
  <c r="K100" i="6" s="1"/>
  <c r="J100" i="6" a="1"/>
  <c r="J100" i="6" s="1"/>
  <c r="I100" i="6" a="1"/>
  <c r="I100" i="6" s="1"/>
  <c r="H100" i="6" a="1"/>
  <c r="H100" i="6" s="1"/>
  <c r="G100" i="6" a="1"/>
  <c r="G100" i="6" s="1"/>
  <c r="F100" i="6" a="1"/>
  <c r="F100" i="6" s="1"/>
  <c r="E100" i="6" a="1"/>
  <c r="E100" i="6" s="1"/>
  <c r="D100" i="6" a="1"/>
  <c r="D100" i="6" s="1"/>
  <c r="C100" i="6" a="1"/>
  <c r="C100" i="6" s="1"/>
  <c r="B100" i="6" a="1"/>
  <c r="B100" i="6" s="1"/>
  <c r="O99" i="6" a="1"/>
  <c r="O99" i="6" s="1"/>
  <c r="N99" i="6" a="1"/>
  <c r="N99" i="6" s="1"/>
  <c r="M99" i="6" a="1"/>
  <c r="M99" i="6" s="1"/>
  <c r="L99" i="6" a="1"/>
  <c r="L99" i="6" s="1"/>
  <c r="K99" i="6" a="1"/>
  <c r="K99" i="6" s="1"/>
  <c r="J99" i="6" a="1"/>
  <c r="J99" i="6" s="1"/>
  <c r="I99" i="6" a="1"/>
  <c r="I99" i="6" s="1"/>
  <c r="H99" i="6" a="1"/>
  <c r="H99" i="6" s="1"/>
  <c r="G99" i="6" a="1"/>
  <c r="G99" i="6" s="1"/>
  <c r="F99" i="6" a="1"/>
  <c r="F99" i="6" s="1"/>
  <c r="E99" i="6" a="1"/>
  <c r="E99" i="6" s="1"/>
  <c r="D99" i="6" a="1"/>
  <c r="D99" i="6" s="1"/>
  <c r="C99" i="6" a="1"/>
  <c r="C99" i="6" s="1"/>
  <c r="B99" i="6" a="1"/>
  <c r="B99" i="6" s="1"/>
  <c r="O98" i="6" a="1"/>
  <c r="O98" i="6" s="1"/>
  <c r="N98" i="6" a="1"/>
  <c r="N98" i="6" s="1"/>
  <c r="M98" i="6" a="1"/>
  <c r="M98" i="6" s="1"/>
  <c r="L98" i="6" a="1"/>
  <c r="L98" i="6" s="1"/>
  <c r="K98" i="6" a="1"/>
  <c r="K98" i="6" s="1"/>
  <c r="J98" i="6" a="1"/>
  <c r="J98" i="6" s="1"/>
  <c r="I98" i="6" a="1"/>
  <c r="I98" i="6" s="1"/>
  <c r="H98" i="6" a="1"/>
  <c r="H98" i="6" s="1"/>
  <c r="G98" i="6" a="1"/>
  <c r="G98" i="6" s="1"/>
  <c r="F98" i="6" a="1"/>
  <c r="F98" i="6" s="1"/>
  <c r="E98" i="6" a="1"/>
  <c r="E98" i="6" s="1"/>
  <c r="D98" i="6" a="1"/>
  <c r="D98" i="6" s="1"/>
  <c r="C98" i="6" a="1"/>
  <c r="C98" i="6" s="1"/>
  <c r="B98" i="6" a="1"/>
  <c r="B98" i="6" s="1"/>
  <c r="O97" i="6" a="1"/>
  <c r="O97" i="6" s="1"/>
  <c r="N97" i="6" a="1"/>
  <c r="N97" i="6" s="1"/>
  <c r="M97" i="6" a="1"/>
  <c r="M97" i="6" s="1"/>
  <c r="L97" i="6" a="1"/>
  <c r="L97" i="6" s="1"/>
  <c r="K97" i="6" a="1"/>
  <c r="K97" i="6" s="1"/>
  <c r="J97" i="6" a="1"/>
  <c r="J97" i="6" s="1"/>
  <c r="I97" i="6" a="1"/>
  <c r="I97" i="6" s="1"/>
  <c r="H97" i="6" a="1"/>
  <c r="H97" i="6" s="1"/>
  <c r="G97" i="6" a="1"/>
  <c r="G97" i="6" s="1"/>
  <c r="E97" i="6" a="1"/>
  <c r="E97" i="6" s="1"/>
  <c r="D97" i="6" a="1"/>
  <c r="D97" i="6" s="1"/>
  <c r="C97" i="6" a="1"/>
  <c r="C97" i="6" s="1"/>
  <c r="B97" i="6" a="1"/>
  <c r="B97" i="6" s="1"/>
  <c r="O96" i="6" a="1"/>
  <c r="O96" i="6" s="1"/>
  <c r="N96" i="6" a="1"/>
  <c r="N96" i="6" s="1"/>
  <c r="M96" i="6" a="1"/>
  <c r="M96" i="6" s="1"/>
  <c r="L96" i="6" a="1"/>
  <c r="L96" i="6" s="1"/>
  <c r="K96" i="6" a="1"/>
  <c r="K96" i="6" s="1"/>
  <c r="J96" i="6" a="1"/>
  <c r="J96" i="6" s="1"/>
  <c r="I96" i="6" a="1"/>
  <c r="I96" i="6" s="1"/>
  <c r="H96" i="6" a="1"/>
  <c r="H96" i="6" s="1"/>
  <c r="G96" i="6" a="1"/>
  <c r="G96" i="6" s="1"/>
  <c r="F96" i="6" a="1"/>
  <c r="F96" i="6" s="1"/>
  <c r="E96" i="6" a="1"/>
  <c r="E96" i="6" s="1"/>
  <c r="D96" i="6" a="1"/>
  <c r="D96" i="6" s="1"/>
  <c r="C96" i="6" a="1"/>
  <c r="C96" i="6" s="1"/>
  <c r="B96" i="6" a="1"/>
  <c r="B96" i="6" s="1"/>
  <c r="O95" i="6" a="1"/>
  <c r="O95" i="6" s="1"/>
  <c r="N95" i="6" a="1"/>
  <c r="N95" i="6" s="1"/>
  <c r="M95" i="6" a="1"/>
  <c r="M95" i="6" s="1"/>
  <c r="L95" i="6" a="1"/>
  <c r="L95" i="6" s="1"/>
  <c r="K95" i="6" a="1"/>
  <c r="K95" i="6" s="1"/>
  <c r="J95" i="6" a="1"/>
  <c r="J95" i="6" s="1"/>
  <c r="I95" i="6" a="1"/>
  <c r="I95" i="6" s="1"/>
  <c r="H95" i="6" a="1"/>
  <c r="H95" i="6" s="1"/>
  <c r="G95" i="6" a="1"/>
  <c r="G95" i="6" s="1"/>
  <c r="F95" i="6" a="1"/>
  <c r="F95" i="6" s="1"/>
  <c r="E95" i="6" a="1"/>
  <c r="E95" i="6" s="1"/>
  <c r="D95" i="6" a="1"/>
  <c r="D95" i="6" s="1"/>
  <c r="C95" i="6" a="1"/>
  <c r="C95" i="6" s="1"/>
  <c r="B95" i="6" a="1"/>
  <c r="B95" i="6" s="1"/>
  <c r="O94" i="6" a="1"/>
  <c r="O94" i="6" s="1"/>
  <c r="N94" i="6" a="1"/>
  <c r="N94" i="6" s="1"/>
  <c r="M94" i="6" a="1"/>
  <c r="M94" i="6" s="1"/>
  <c r="L94" i="6" a="1"/>
  <c r="L94" i="6" s="1"/>
  <c r="K94" i="6" a="1"/>
  <c r="K94" i="6" s="1"/>
  <c r="J94" i="6" a="1"/>
  <c r="J94" i="6" s="1"/>
  <c r="I94" i="6" a="1"/>
  <c r="I94" i="6" s="1"/>
  <c r="H94" i="6" a="1"/>
  <c r="H94" i="6" s="1"/>
  <c r="G94" i="6" a="1"/>
  <c r="G94" i="6" s="1"/>
  <c r="F94" i="6" a="1"/>
  <c r="F94" i="6" s="1"/>
  <c r="E94" i="6" a="1"/>
  <c r="E94" i="6" s="1"/>
  <c r="D94" i="6" a="1"/>
  <c r="D94" i="6" s="1"/>
  <c r="C94" i="6" a="1"/>
  <c r="C94" i="6" s="1"/>
  <c r="B94" i="6" a="1"/>
  <c r="B94" i="6" s="1"/>
  <c r="O93" i="6" a="1"/>
  <c r="O93" i="6" s="1"/>
  <c r="N93" i="6" a="1"/>
  <c r="N93" i="6" s="1"/>
  <c r="M93" i="6" a="1"/>
  <c r="M93" i="6" s="1"/>
  <c r="L93" i="6" a="1"/>
  <c r="L93" i="6" s="1"/>
  <c r="K93" i="6" a="1"/>
  <c r="K93" i="6" s="1"/>
  <c r="J93" i="6" a="1"/>
  <c r="J93" i="6" s="1"/>
  <c r="I93" i="6" a="1"/>
  <c r="I93" i="6" s="1"/>
  <c r="H93" i="6" a="1"/>
  <c r="H93" i="6" s="1"/>
  <c r="G93" i="6" a="1"/>
  <c r="G93" i="6" s="1"/>
  <c r="F93" i="6" a="1"/>
  <c r="F93" i="6" s="1"/>
  <c r="E93" i="6" a="1"/>
  <c r="E93" i="6" s="1"/>
  <c r="D93" i="6" a="1"/>
  <c r="D93" i="6" s="1"/>
  <c r="C93" i="6" a="1"/>
  <c r="C93" i="6" s="1"/>
  <c r="B93" i="6" a="1"/>
  <c r="B93" i="6" s="1"/>
  <c r="O92" i="6" a="1"/>
  <c r="O92" i="6" s="1"/>
  <c r="N92" i="6" a="1"/>
  <c r="N92" i="6" s="1"/>
  <c r="M92" i="6" a="1"/>
  <c r="M92" i="6" s="1"/>
  <c r="L92" i="6" a="1"/>
  <c r="L92" i="6" s="1"/>
  <c r="K92" i="6" a="1"/>
  <c r="K92" i="6" s="1"/>
  <c r="J92" i="6" a="1"/>
  <c r="J92" i="6" s="1"/>
  <c r="I92" i="6" a="1"/>
  <c r="I92" i="6" s="1"/>
  <c r="H92" i="6" a="1"/>
  <c r="H92" i="6" s="1"/>
  <c r="G92" i="6" a="1"/>
  <c r="G92" i="6" s="1"/>
  <c r="F92" i="6" a="1"/>
  <c r="F92" i="6" s="1"/>
  <c r="E92" i="6" a="1"/>
  <c r="E92" i="6" s="1"/>
  <c r="D92" i="6" a="1"/>
  <c r="D92" i="6" s="1"/>
  <c r="C92" i="6" a="1"/>
  <c r="C92" i="6" s="1"/>
  <c r="B92" i="6" a="1"/>
  <c r="B92" i="6" s="1"/>
  <c r="O91" i="6" a="1"/>
  <c r="O91" i="6" s="1"/>
  <c r="N91" i="6" a="1"/>
  <c r="N91" i="6" s="1"/>
  <c r="M91" i="6" a="1"/>
  <c r="M91" i="6" s="1"/>
  <c r="L91" i="6" a="1"/>
  <c r="L91" i="6" s="1"/>
  <c r="K91" i="6" a="1"/>
  <c r="K91" i="6" s="1"/>
  <c r="J91" i="6" a="1"/>
  <c r="J91" i="6" s="1"/>
  <c r="I91" i="6" a="1"/>
  <c r="I91" i="6" s="1"/>
  <c r="H91" i="6" a="1"/>
  <c r="H91" i="6" s="1"/>
  <c r="G91" i="6" a="1"/>
  <c r="G91" i="6" s="1"/>
  <c r="F91" i="6" a="1"/>
  <c r="F91" i="6" s="1"/>
  <c r="E91" i="6" a="1"/>
  <c r="E91" i="6" s="1"/>
  <c r="D91" i="6" a="1"/>
  <c r="D91" i="6" s="1"/>
  <c r="C91" i="6" a="1"/>
  <c r="C91" i="6" s="1"/>
  <c r="B91" i="6" a="1"/>
  <c r="B91" i="6" s="1"/>
  <c r="O90" i="6" a="1"/>
  <c r="O90" i="6" s="1"/>
  <c r="N90" i="6" a="1"/>
  <c r="N90" i="6" s="1"/>
  <c r="M90" i="6" a="1"/>
  <c r="M90" i="6" s="1"/>
  <c r="L90" i="6" a="1"/>
  <c r="L90" i="6" s="1"/>
  <c r="K90" i="6" a="1"/>
  <c r="K90" i="6" s="1"/>
  <c r="J90" i="6" a="1"/>
  <c r="J90" i="6" s="1"/>
  <c r="I90" i="6" a="1"/>
  <c r="I90" i="6" s="1"/>
  <c r="H90" i="6" a="1"/>
  <c r="H90" i="6" s="1"/>
  <c r="G90" i="6" a="1"/>
  <c r="G90" i="6" s="1"/>
  <c r="F90" i="6" a="1"/>
  <c r="F90" i="6" s="1"/>
  <c r="E90" i="6" a="1"/>
  <c r="E90" i="6" s="1"/>
  <c r="D90" i="6" a="1"/>
  <c r="D90" i="6" s="1"/>
  <c r="C90" i="6" a="1"/>
  <c r="C90" i="6" s="1"/>
  <c r="B90" i="6" a="1"/>
  <c r="B90" i="6" s="1"/>
  <c r="O89" i="6" a="1"/>
  <c r="O89" i="6" s="1"/>
  <c r="N89" i="6" a="1"/>
  <c r="N89" i="6" s="1"/>
  <c r="M89" i="6" a="1"/>
  <c r="M89" i="6" s="1"/>
  <c r="L89" i="6" a="1"/>
  <c r="L89" i="6" s="1"/>
  <c r="K89" i="6" a="1"/>
  <c r="K89" i="6" s="1"/>
  <c r="J89" i="6" a="1"/>
  <c r="J89" i="6" s="1"/>
  <c r="I89" i="6" a="1"/>
  <c r="I89" i="6" s="1"/>
  <c r="H89" i="6" a="1"/>
  <c r="H89" i="6" s="1"/>
  <c r="G89" i="6" a="1"/>
  <c r="G89" i="6" s="1"/>
  <c r="F89" i="6" a="1"/>
  <c r="F89" i="6" s="1"/>
  <c r="E89" i="6" a="1"/>
  <c r="E89" i="6" s="1"/>
  <c r="D89" i="6" a="1"/>
  <c r="D89" i="6" s="1"/>
  <c r="C89" i="6" a="1"/>
  <c r="C89" i="6" s="1"/>
  <c r="B89" i="6" a="1"/>
  <c r="B89" i="6" s="1"/>
  <c r="O88" i="6" a="1"/>
  <c r="O88" i="6" s="1"/>
  <c r="N88" i="6" a="1"/>
  <c r="N88" i="6" s="1"/>
  <c r="M88" i="6" a="1"/>
  <c r="M88" i="6" s="1"/>
  <c r="L88" i="6" a="1"/>
  <c r="L88" i="6" s="1"/>
  <c r="K88" i="6" a="1"/>
  <c r="K88" i="6" s="1"/>
  <c r="J88" i="6" a="1"/>
  <c r="J88" i="6" s="1"/>
  <c r="I88" i="6" a="1"/>
  <c r="I88" i="6" s="1"/>
  <c r="H88" i="6" a="1"/>
  <c r="H88" i="6" s="1"/>
  <c r="G88" i="6" a="1"/>
  <c r="G88" i="6" s="1"/>
  <c r="F88" i="6" a="1"/>
  <c r="F88" i="6" s="1"/>
  <c r="E88" i="6" a="1"/>
  <c r="E88" i="6" s="1"/>
  <c r="D88" i="6" a="1"/>
  <c r="D88" i="6" s="1"/>
  <c r="C88" i="6" a="1"/>
  <c r="C88" i="6" s="1"/>
  <c r="B88" i="6" a="1"/>
  <c r="B88" i="6" s="1"/>
  <c r="O87" i="6" a="1"/>
  <c r="O87" i="6" s="1"/>
  <c r="N87" i="6" a="1"/>
  <c r="N87" i="6" s="1"/>
  <c r="M87" i="6" a="1"/>
  <c r="M87" i="6" s="1"/>
  <c r="L87" i="6" a="1"/>
  <c r="L87" i="6" s="1"/>
  <c r="K87" i="6" a="1"/>
  <c r="K87" i="6" s="1"/>
  <c r="J87" i="6" a="1"/>
  <c r="J87" i="6" s="1"/>
  <c r="I87" i="6" a="1"/>
  <c r="I87" i="6" s="1"/>
  <c r="H87" i="6" a="1"/>
  <c r="H87" i="6" s="1"/>
  <c r="G87" i="6" a="1"/>
  <c r="G87" i="6" s="1"/>
  <c r="F87" i="6" a="1"/>
  <c r="F87" i="6" s="1"/>
  <c r="E87" i="6" a="1"/>
  <c r="E87" i="6" s="1"/>
  <c r="D87" i="6" a="1"/>
  <c r="D87" i="6" s="1"/>
  <c r="C87" i="6" a="1"/>
  <c r="C87" i="6" s="1"/>
  <c r="B87" i="6" a="1"/>
  <c r="B87" i="6" s="1"/>
  <c r="O86" i="6" a="1"/>
  <c r="O86" i="6" s="1"/>
  <c r="N86" i="6" a="1"/>
  <c r="N86" i="6" s="1"/>
  <c r="M86" i="6" a="1"/>
  <c r="M86" i="6" s="1"/>
  <c r="L86" i="6" a="1"/>
  <c r="L86" i="6" s="1"/>
  <c r="K86" i="6" a="1"/>
  <c r="K86" i="6" s="1"/>
  <c r="J86" i="6" a="1"/>
  <c r="J86" i="6" s="1"/>
  <c r="I86" i="6" a="1"/>
  <c r="I86" i="6" s="1"/>
  <c r="H86" i="6" a="1"/>
  <c r="H86" i="6" s="1"/>
  <c r="G86" i="6" a="1"/>
  <c r="G86" i="6" s="1"/>
  <c r="F86" i="6" a="1"/>
  <c r="F86" i="6" s="1"/>
  <c r="E86" i="6" a="1"/>
  <c r="E86" i="6" s="1"/>
  <c r="D86" i="6" a="1"/>
  <c r="D86" i="6" s="1"/>
  <c r="C86" i="6" a="1"/>
  <c r="C86" i="6" s="1"/>
  <c r="B86" i="6" a="1"/>
  <c r="B86" i="6" s="1"/>
  <c r="O85" i="6" a="1"/>
  <c r="O85" i="6" s="1"/>
  <c r="N85" i="6" a="1"/>
  <c r="N85" i="6" s="1"/>
  <c r="M85" i="6" a="1"/>
  <c r="M85" i="6" s="1"/>
  <c r="L85" i="6" a="1"/>
  <c r="L85" i="6" s="1"/>
  <c r="K85" i="6" a="1"/>
  <c r="K85" i="6" s="1"/>
  <c r="J85" i="6" a="1"/>
  <c r="J85" i="6" s="1"/>
  <c r="I85" i="6" a="1"/>
  <c r="I85" i="6" s="1"/>
  <c r="H85" i="6" a="1"/>
  <c r="H85" i="6" s="1"/>
  <c r="G85" i="6" a="1"/>
  <c r="G85" i="6" s="1"/>
  <c r="F85" i="6" a="1"/>
  <c r="F85" i="6" s="1"/>
  <c r="E85" i="6" a="1"/>
  <c r="E85" i="6" s="1"/>
  <c r="D85" i="6" a="1"/>
  <c r="D85" i="6" s="1"/>
  <c r="C85" i="6" a="1"/>
  <c r="C85" i="6" s="1"/>
  <c r="B85" i="6" a="1"/>
  <c r="B85" i="6" s="1"/>
  <c r="O84" i="6" a="1"/>
  <c r="O84" i="6" s="1"/>
  <c r="N84" i="6" a="1"/>
  <c r="N84" i="6" s="1"/>
  <c r="M84" i="6" a="1"/>
  <c r="M84" i="6" s="1"/>
  <c r="L84" i="6" a="1"/>
  <c r="L84" i="6" s="1"/>
  <c r="K84" i="6" a="1"/>
  <c r="K84" i="6" s="1"/>
  <c r="J84" i="6" a="1"/>
  <c r="J84" i="6" s="1"/>
  <c r="I84" i="6" a="1"/>
  <c r="I84" i="6" s="1"/>
  <c r="H84" i="6" a="1"/>
  <c r="H84" i="6" s="1"/>
  <c r="G84" i="6" a="1"/>
  <c r="G84" i="6" s="1"/>
  <c r="F84" i="6" a="1"/>
  <c r="F84" i="6" s="1"/>
  <c r="E84" i="6" a="1"/>
  <c r="E84" i="6" s="1"/>
  <c r="D84" i="6" a="1"/>
  <c r="D84" i="6" s="1"/>
  <c r="C84" i="6" a="1"/>
  <c r="C84" i="6" s="1"/>
  <c r="B84" i="6" a="1"/>
  <c r="B84" i="6" s="1"/>
  <c r="O83" i="6" a="1"/>
  <c r="O83" i="6" s="1"/>
  <c r="N83" i="6" a="1"/>
  <c r="N83" i="6" s="1"/>
  <c r="M83" i="6" a="1"/>
  <c r="M83" i="6" s="1"/>
  <c r="L83" i="6" a="1"/>
  <c r="L83" i="6" s="1"/>
  <c r="K83" i="6" a="1"/>
  <c r="K83" i="6" s="1"/>
  <c r="J83" i="6" a="1"/>
  <c r="J83" i="6" s="1"/>
  <c r="I83" i="6" a="1"/>
  <c r="I83" i="6" s="1"/>
  <c r="H83" i="6" a="1"/>
  <c r="H83" i="6" s="1"/>
  <c r="G83" i="6" a="1"/>
  <c r="G83" i="6" s="1"/>
  <c r="F83" i="6" a="1"/>
  <c r="F83" i="6" s="1"/>
  <c r="E83" i="6" a="1"/>
  <c r="E83" i="6" s="1"/>
  <c r="D83" i="6" a="1"/>
  <c r="D83" i="6" s="1"/>
  <c r="C83" i="6" a="1"/>
  <c r="C83" i="6" s="1"/>
  <c r="B83" i="6" a="1"/>
  <c r="B83" i="6" s="1"/>
  <c r="O82" i="6" a="1"/>
  <c r="O82" i="6" s="1"/>
  <c r="N82" i="6" a="1"/>
  <c r="N82" i="6" s="1"/>
  <c r="M82" i="6" a="1"/>
  <c r="M82" i="6" s="1"/>
  <c r="L82" i="6" a="1"/>
  <c r="L82" i="6" s="1"/>
  <c r="K82" i="6" a="1"/>
  <c r="K82" i="6" s="1"/>
  <c r="J82" i="6" a="1"/>
  <c r="J82" i="6" s="1"/>
  <c r="I82" i="6" a="1"/>
  <c r="I82" i="6" s="1"/>
  <c r="H82" i="6" a="1"/>
  <c r="H82" i="6" s="1"/>
  <c r="G82" i="6" a="1"/>
  <c r="G82" i="6" s="1"/>
  <c r="F82" i="6" a="1"/>
  <c r="F82" i="6" s="1"/>
  <c r="E82" i="6" a="1"/>
  <c r="E82" i="6" s="1"/>
  <c r="D82" i="6" a="1"/>
  <c r="D82" i="6" s="1"/>
  <c r="C82" i="6" a="1"/>
  <c r="C82" i="6" s="1"/>
  <c r="B82" i="6" a="1"/>
  <c r="B82" i="6" s="1"/>
  <c r="O81" i="6" a="1"/>
  <c r="O81" i="6" s="1"/>
  <c r="N81" i="6" a="1"/>
  <c r="N81" i="6" s="1"/>
  <c r="M81" i="6" a="1"/>
  <c r="M81" i="6" s="1"/>
  <c r="L81" i="6" a="1"/>
  <c r="L81" i="6" s="1"/>
  <c r="K81" i="6" a="1"/>
  <c r="K81" i="6" s="1"/>
  <c r="J81" i="6" a="1"/>
  <c r="J81" i="6" s="1"/>
  <c r="I81" i="6" a="1"/>
  <c r="I81" i="6" s="1"/>
  <c r="H81" i="6" a="1"/>
  <c r="H81" i="6" s="1"/>
  <c r="G81" i="6" a="1"/>
  <c r="G81" i="6" s="1"/>
  <c r="F81" i="6" a="1"/>
  <c r="F81" i="6" s="1"/>
  <c r="E81" i="6" a="1"/>
  <c r="E81" i="6" s="1"/>
  <c r="D81" i="6" a="1"/>
  <c r="D81" i="6" s="1"/>
  <c r="C81" i="6" a="1"/>
  <c r="C81" i="6" s="1"/>
  <c r="B81" i="6" a="1"/>
  <c r="B81" i="6" s="1"/>
  <c r="O80" i="6" a="1"/>
  <c r="O80" i="6" s="1"/>
  <c r="N80" i="6" a="1"/>
  <c r="N80" i="6" s="1"/>
  <c r="M80" i="6" a="1"/>
  <c r="M80" i="6" s="1"/>
  <c r="L80" i="6" a="1"/>
  <c r="L80" i="6" s="1"/>
  <c r="K80" i="6" a="1"/>
  <c r="K80" i="6" s="1"/>
  <c r="J80" i="6" a="1"/>
  <c r="J80" i="6" s="1"/>
  <c r="I80" i="6" a="1"/>
  <c r="I80" i="6" s="1"/>
  <c r="H80" i="6" a="1"/>
  <c r="H80" i="6" s="1"/>
  <c r="G80" i="6" a="1"/>
  <c r="G80" i="6" s="1"/>
  <c r="F80" i="6" a="1"/>
  <c r="F80" i="6" s="1"/>
  <c r="E80" i="6" a="1"/>
  <c r="E80" i="6" s="1"/>
  <c r="D80" i="6" a="1"/>
  <c r="D80" i="6" s="1"/>
  <c r="C80" i="6" a="1"/>
  <c r="C80" i="6" s="1"/>
  <c r="B80" i="6" a="1"/>
  <c r="B80" i="6" s="1"/>
  <c r="O79" i="6" a="1"/>
  <c r="O79" i="6" s="1"/>
  <c r="N79" i="6" a="1"/>
  <c r="N79" i="6" s="1"/>
  <c r="M79" i="6" a="1"/>
  <c r="M79" i="6" s="1"/>
  <c r="L79" i="6" a="1"/>
  <c r="L79" i="6" s="1"/>
  <c r="K79" i="6" a="1"/>
  <c r="K79" i="6" s="1"/>
  <c r="J79" i="6" a="1"/>
  <c r="J79" i="6" s="1"/>
  <c r="I79" i="6" a="1"/>
  <c r="I79" i="6" s="1"/>
  <c r="H79" i="6" a="1"/>
  <c r="H79" i="6" s="1"/>
  <c r="G79" i="6" a="1"/>
  <c r="G79" i="6" s="1"/>
  <c r="F79" i="6" a="1"/>
  <c r="F79" i="6" s="1"/>
  <c r="E79" i="6" a="1"/>
  <c r="E79" i="6" s="1"/>
  <c r="D79" i="6" a="1"/>
  <c r="D79" i="6" s="1"/>
  <c r="C79" i="6" a="1"/>
  <c r="C79" i="6" s="1"/>
  <c r="B79" i="6" a="1"/>
  <c r="B79" i="6" s="1"/>
  <c r="O78" i="6" a="1"/>
  <c r="O78" i="6" s="1"/>
  <c r="N78" i="6" a="1"/>
  <c r="N78" i="6" s="1"/>
  <c r="M78" i="6" a="1"/>
  <c r="M78" i="6" s="1"/>
  <c r="L78" i="6" a="1"/>
  <c r="L78" i="6" s="1"/>
  <c r="K78" i="6" a="1"/>
  <c r="K78" i="6" s="1"/>
  <c r="J78" i="6" a="1"/>
  <c r="J78" i="6" s="1"/>
  <c r="I78" i="6" a="1"/>
  <c r="I78" i="6" s="1"/>
  <c r="H78" i="6" a="1"/>
  <c r="H78" i="6" s="1"/>
  <c r="G78" i="6" a="1"/>
  <c r="G78" i="6" s="1"/>
  <c r="F78" i="6" a="1"/>
  <c r="F78" i="6" s="1"/>
  <c r="E78" i="6" a="1"/>
  <c r="E78" i="6" s="1"/>
  <c r="D78" i="6" a="1"/>
  <c r="D78" i="6" s="1"/>
  <c r="C78" i="6" a="1"/>
  <c r="C78" i="6" s="1"/>
  <c r="B78" i="6" a="1"/>
  <c r="B78" i="6" s="1"/>
  <c r="O77" i="6" a="1"/>
  <c r="O77" i="6" s="1"/>
  <c r="N77" i="6" a="1"/>
  <c r="N77" i="6" s="1"/>
  <c r="M77" i="6" a="1"/>
  <c r="M77" i="6" s="1"/>
  <c r="L77" i="6" a="1"/>
  <c r="L77" i="6" s="1"/>
  <c r="K77" i="6" a="1"/>
  <c r="K77" i="6" s="1"/>
  <c r="J77" i="6" a="1"/>
  <c r="J77" i="6" s="1"/>
  <c r="I77" i="6" a="1"/>
  <c r="I77" i="6" s="1"/>
  <c r="H77" i="6" a="1"/>
  <c r="H77" i="6" s="1"/>
  <c r="G77" i="6" a="1"/>
  <c r="G77" i="6" s="1"/>
  <c r="F77" i="6" a="1"/>
  <c r="F77" i="6" s="1"/>
  <c r="E77" i="6" a="1"/>
  <c r="E77" i="6" s="1"/>
  <c r="D77" i="6" a="1"/>
  <c r="D77" i="6" s="1"/>
  <c r="C77" i="6" a="1"/>
  <c r="C77" i="6" s="1"/>
  <c r="B77" i="6" a="1"/>
  <c r="B77" i="6" s="1"/>
  <c r="O76" i="6" a="1"/>
  <c r="O76" i="6" s="1"/>
  <c r="N76" i="6" a="1"/>
  <c r="N76" i="6" s="1"/>
  <c r="M76" i="6" a="1"/>
  <c r="M76" i="6" s="1"/>
  <c r="L76" i="6" a="1"/>
  <c r="L76" i="6" s="1"/>
  <c r="K76" i="6" a="1"/>
  <c r="K76" i="6" s="1"/>
  <c r="J76" i="6" a="1"/>
  <c r="J76" i="6" s="1"/>
  <c r="I76" i="6" a="1"/>
  <c r="I76" i="6" s="1"/>
  <c r="H76" i="6" a="1"/>
  <c r="H76" i="6" s="1"/>
  <c r="G76" i="6" a="1"/>
  <c r="G76" i="6" s="1"/>
  <c r="F76" i="6" a="1"/>
  <c r="F76" i="6" s="1"/>
  <c r="E76" i="6" a="1"/>
  <c r="E76" i="6" s="1"/>
  <c r="D76" i="6" a="1"/>
  <c r="D76" i="6" s="1"/>
  <c r="C76" i="6" a="1"/>
  <c r="C76" i="6" s="1"/>
  <c r="B76" i="6" a="1"/>
  <c r="B76" i="6" s="1"/>
  <c r="O75" i="6" a="1"/>
  <c r="O75" i="6" s="1"/>
  <c r="N75" i="6" a="1"/>
  <c r="N75" i="6" s="1"/>
  <c r="M75" i="6" a="1"/>
  <c r="M75" i="6" s="1"/>
  <c r="L75" i="6" a="1"/>
  <c r="L75" i="6" s="1"/>
  <c r="K75" i="6" a="1"/>
  <c r="K75" i="6" s="1"/>
  <c r="J75" i="6" a="1"/>
  <c r="J75" i="6" s="1"/>
  <c r="I75" i="6" a="1"/>
  <c r="I75" i="6" s="1"/>
  <c r="H75" i="6" a="1"/>
  <c r="H75" i="6" s="1"/>
  <c r="G75" i="6" a="1"/>
  <c r="G75" i="6" s="1"/>
  <c r="F75" i="6" a="1"/>
  <c r="F75" i="6" s="1"/>
  <c r="E75" i="6" a="1"/>
  <c r="E75" i="6" s="1"/>
  <c r="D75" i="6" a="1"/>
  <c r="D75" i="6" s="1"/>
  <c r="C75" i="6" a="1"/>
  <c r="C75" i="6" s="1"/>
  <c r="B75" i="6" a="1"/>
  <c r="B75" i="6" s="1"/>
  <c r="O74" i="6" a="1"/>
  <c r="O74" i="6" s="1"/>
  <c r="N74" i="6" a="1"/>
  <c r="N74" i="6" s="1"/>
  <c r="M74" i="6" a="1"/>
  <c r="M74" i="6" s="1"/>
  <c r="L74" i="6" a="1"/>
  <c r="L74" i="6" s="1"/>
  <c r="K74" i="6" a="1"/>
  <c r="K74" i="6" s="1"/>
  <c r="J74" i="6" a="1"/>
  <c r="J74" i="6" s="1"/>
  <c r="I74" i="6" a="1"/>
  <c r="I74" i="6" s="1"/>
  <c r="H74" i="6" a="1"/>
  <c r="H74" i="6" s="1"/>
  <c r="G74" i="6" a="1"/>
  <c r="G74" i="6" s="1"/>
  <c r="F74" i="6" a="1"/>
  <c r="F74" i="6" s="1"/>
  <c r="E74" i="6" a="1"/>
  <c r="E74" i="6" s="1"/>
  <c r="D74" i="6" a="1"/>
  <c r="D74" i="6" s="1"/>
  <c r="C74" i="6" a="1"/>
  <c r="C74" i="6" s="1"/>
  <c r="B74" i="6" a="1"/>
  <c r="B74" i="6" s="1"/>
  <c r="O73" i="6" a="1"/>
  <c r="O73" i="6" s="1"/>
  <c r="N73" i="6" a="1"/>
  <c r="N73" i="6" s="1"/>
  <c r="M73" i="6" a="1"/>
  <c r="M73" i="6" s="1"/>
  <c r="L73" i="6" a="1"/>
  <c r="L73" i="6" s="1"/>
  <c r="K73" i="6" a="1"/>
  <c r="K73" i="6" s="1"/>
  <c r="J73" i="6" a="1"/>
  <c r="J73" i="6" s="1"/>
  <c r="I73" i="6" a="1"/>
  <c r="I73" i="6" s="1"/>
  <c r="H73" i="6" a="1"/>
  <c r="H73" i="6" s="1"/>
  <c r="G73" i="6" a="1"/>
  <c r="G73" i="6" s="1"/>
  <c r="F73" i="6" a="1"/>
  <c r="F73" i="6" s="1"/>
  <c r="E73" i="6" a="1"/>
  <c r="E73" i="6" s="1"/>
  <c r="D73" i="6" a="1"/>
  <c r="D73" i="6" s="1"/>
  <c r="C73" i="6" a="1"/>
  <c r="C73" i="6" s="1"/>
  <c r="B73" i="6" a="1"/>
  <c r="B73" i="6" s="1"/>
  <c r="O72" i="6" a="1"/>
  <c r="O72" i="6" s="1"/>
  <c r="N72" i="6" a="1"/>
  <c r="N72" i="6" s="1"/>
  <c r="M72" i="6" a="1"/>
  <c r="M72" i="6" s="1"/>
  <c r="L72" i="6" a="1"/>
  <c r="L72" i="6" s="1"/>
  <c r="K72" i="6" a="1"/>
  <c r="K72" i="6" s="1"/>
  <c r="J72" i="6" a="1"/>
  <c r="J72" i="6" s="1"/>
  <c r="I72" i="6" a="1"/>
  <c r="I72" i="6" s="1"/>
  <c r="H72" i="6" a="1"/>
  <c r="H72" i="6" s="1"/>
  <c r="G72" i="6" a="1"/>
  <c r="G72" i="6" s="1"/>
  <c r="F72" i="6" a="1"/>
  <c r="F72" i="6" s="1"/>
  <c r="E72" i="6" a="1"/>
  <c r="E72" i="6" s="1"/>
  <c r="D72" i="6" a="1"/>
  <c r="D72" i="6" s="1"/>
  <c r="C72" i="6" a="1"/>
  <c r="C72" i="6" s="1"/>
  <c r="B72" i="6" a="1"/>
  <c r="B72" i="6" s="1"/>
  <c r="O71" i="6" a="1"/>
  <c r="O71" i="6" s="1"/>
  <c r="N71" i="6" a="1"/>
  <c r="N71" i="6" s="1"/>
  <c r="M71" i="6" a="1"/>
  <c r="M71" i="6" s="1"/>
  <c r="L71" i="6" a="1"/>
  <c r="L71" i="6" s="1"/>
  <c r="K71" i="6" a="1"/>
  <c r="K71" i="6" s="1"/>
  <c r="J71" i="6" a="1"/>
  <c r="J71" i="6" s="1"/>
  <c r="I71" i="6" a="1"/>
  <c r="I71" i="6" s="1"/>
  <c r="H71" i="6" a="1"/>
  <c r="H71" i="6" s="1"/>
  <c r="G71" i="6" a="1"/>
  <c r="G71" i="6" s="1"/>
  <c r="F71" i="6" a="1"/>
  <c r="F71" i="6" s="1"/>
  <c r="E71" i="6" a="1"/>
  <c r="E71" i="6" s="1"/>
  <c r="D71" i="6" a="1"/>
  <c r="D71" i="6" s="1"/>
  <c r="C71" i="6" a="1"/>
  <c r="C71" i="6" s="1"/>
  <c r="B71" i="6" a="1"/>
  <c r="B71" i="6" s="1"/>
  <c r="O70" i="6" a="1"/>
  <c r="O70" i="6" s="1"/>
  <c r="N70" i="6" a="1"/>
  <c r="N70" i="6" s="1"/>
  <c r="M70" i="6" a="1"/>
  <c r="M70" i="6" s="1"/>
  <c r="L70" i="6" a="1"/>
  <c r="L70" i="6" s="1"/>
  <c r="K70" i="6" a="1"/>
  <c r="K70" i="6" s="1"/>
  <c r="J70" i="6" a="1"/>
  <c r="J70" i="6" s="1"/>
  <c r="I70" i="6" a="1"/>
  <c r="I70" i="6" s="1"/>
  <c r="H70" i="6" a="1"/>
  <c r="H70" i="6" s="1"/>
  <c r="G70" i="6" a="1"/>
  <c r="G70" i="6" s="1"/>
  <c r="F70" i="6" a="1"/>
  <c r="F70" i="6" s="1"/>
  <c r="E70" i="6" a="1"/>
  <c r="E70" i="6" s="1"/>
  <c r="D70" i="6" a="1"/>
  <c r="D70" i="6" s="1"/>
  <c r="C70" i="6" a="1"/>
  <c r="C70" i="6" s="1"/>
  <c r="B70" i="6" a="1"/>
  <c r="B70" i="6" s="1"/>
  <c r="O69" i="6" a="1"/>
  <c r="O69" i="6" s="1"/>
  <c r="N69" i="6" a="1"/>
  <c r="N69" i="6" s="1"/>
  <c r="M69" i="6" a="1"/>
  <c r="M69" i="6" s="1"/>
  <c r="L69" i="6" a="1"/>
  <c r="L69" i="6" s="1"/>
  <c r="K69" i="6" a="1"/>
  <c r="K69" i="6" s="1"/>
  <c r="J69" i="6" a="1"/>
  <c r="J69" i="6" s="1"/>
  <c r="I69" i="6" a="1"/>
  <c r="I69" i="6" s="1"/>
  <c r="H69" i="6" a="1"/>
  <c r="H69" i="6" s="1"/>
  <c r="G69" i="6" a="1"/>
  <c r="G69" i="6" s="1"/>
  <c r="F69" i="6" a="1"/>
  <c r="F69" i="6" s="1"/>
  <c r="E69" i="6" a="1"/>
  <c r="E69" i="6" s="1"/>
  <c r="D69" i="6" a="1"/>
  <c r="D69" i="6" s="1"/>
  <c r="C69" i="6" a="1"/>
  <c r="C69" i="6" s="1"/>
  <c r="B69" i="6" a="1"/>
  <c r="B69" i="6" s="1"/>
  <c r="O68" i="6" a="1"/>
  <c r="O68" i="6" s="1"/>
  <c r="N68" i="6" a="1"/>
  <c r="N68" i="6" s="1"/>
  <c r="M68" i="6" a="1"/>
  <c r="M68" i="6" s="1"/>
  <c r="L68" i="6" a="1"/>
  <c r="L68" i="6" s="1"/>
  <c r="K68" i="6" a="1"/>
  <c r="K68" i="6" s="1"/>
  <c r="J68" i="6" a="1"/>
  <c r="J68" i="6" s="1"/>
  <c r="I68" i="6" a="1"/>
  <c r="I68" i="6" s="1"/>
  <c r="H68" i="6" a="1"/>
  <c r="H68" i="6" s="1"/>
  <c r="G68" i="6" a="1"/>
  <c r="G68" i="6" s="1"/>
  <c r="F68" i="6" a="1"/>
  <c r="F68" i="6" s="1"/>
  <c r="E68" i="6" a="1"/>
  <c r="E68" i="6" s="1"/>
  <c r="D68" i="6" a="1"/>
  <c r="D68" i="6" s="1"/>
  <c r="C68" i="6" a="1"/>
  <c r="C68" i="6" s="1"/>
  <c r="B68" i="6" a="1"/>
  <c r="B68" i="6" s="1"/>
  <c r="O67" i="6" a="1"/>
  <c r="O67" i="6" s="1"/>
  <c r="N67" i="6" a="1"/>
  <c r="N67" i="6" s="1"/>
  <c r="M67" i="6" a="1"/>
  <c r="M67" i="6" s="1"/>
  <c r="L67" i="6" a="1"/>
  <c r="L67" i="6" s="1"/>
  <c r="K67" i="6" a="1"/>
  <c r="K67" i="6" s="1"/>
  <c r="J67" i="6" a="1"/>
  <c r="J67" i="6" s="1"/>
  <c r="I67" i="6" a="1"/>
  <c r="I67" i="6" s="1"/>
  <c r="H67" i="6" a="1"/>
  <c r="H67" i="6" s="1"/>
  <c r="G67" i="6" a="1"/>
  <c r="G67" i="6" s="1"/>
  <c r="F67" i="6" a="1"/>
  <c r="F67" i="6" s="1"/>
  <c r="E67" i="6" a="1"/>
  <c r="E67" i="6" s="1"/>
  <c r="D67" i="6" a="1"/>
  <c r="D67" i="6" s="1"/>
  <c r="C67" i="6" a="1"/>
  <c r="C67" i="6" s="1"/>
  <c r="B67" i="6" a="1"/>
  <c r="B67" i="6" s="1"/>
  <c r="O66" i="6" a="1"/>
  <c r="O66" i="6" s="1"/>
  <c r="N66" i="6" a="1"/>
  <c r="N66" i="6" s="1"/>
  <c r="M66" i="6" a="1"/>
  <c r="M66" i="6" s="1"/>
  <c r="L66" i="6" a="1"/>
  <c r="L66" i="6" s="1"/>
  <c r="K66" i="6" a="1"/>
  <c r="K66" i="6" s="1"/>
  <c r="J66" i="6" a="1"/>
  <c r="J66" i="6" s="1"/>
  <c r="I66" i="6" a="1"/>
  <c r="I66" i="6" s="1"/>
  <c r="H66" i="6" a="1"/>
  <c r="H66" i="6" s="1"/>
  <c r="G66" i="6" a="1"/>
  <c r="G66" i="6" s="1"/>
  <c r="F66" i="6" a="1"/>
  <c r="F66" i="6" s="1"/>
  <c r="E66" i="6" a="1"/>
  <c r="E66" i="6" s="1"/>
  <c r="D66" i="6" a="1"/>
  <c r="D66" i="6" s="1"/>
  <c r="C66" i="6" a="1"/>
  <c r="C66" i="6" s="1"/>
  <c r="B66" i="6" a="1"/>
  <c r="B66" i="6" s="1"/>
  <c r="O65" i="6" a="1"/>
  <c r="O65" i="6" s="1"/>
  <c r="N65" i="6" a="1"/>
  <c r="N65" i="6" s="1"/>
  <c r="M65" i="6" a="1"/>
  <c r="M65" i="6" s="1"/>
  <c r="L65" i="6" a="1"/>
  <c r="L65" i="6" s="1"/>
  <c r="K65" i="6" a="1"/>
  <c r="K65" i="6" s="1"/>
  <c r="J65" i="6" a="1"/>
  <c r="J65" i="6" s="1"/>
  <c r="I65" i="6" a="1"/>
  <c r="I65" i="6" s="1"/>
  <c r="H65" i="6" a="1"/>
  <c r="H65" i="6" s="1"/>
  <c r="G65" i="6" a="1"/>
  <c r="G65" i="6" s="1"/>
  <c r="F65" i="6" a="1"/>
  <c r="F65" i="6" s="1"/>
  <c r="E65" i="6" a="1"/>
  <c r="E65" i="6" s="1"/>
  <c r="D65" i="6" a="1"/>
  <c r="D65" i="6" s="1"/>
  <c r="C65" i="6" a="1"/>
  <c r="C65" i="6" s="1"/>
  <c r="B65" i="6" a="1"/>
  <c r="B65" i="6" s="1"/>
  <c r="O64" i="6" a="1"/>
  <c r="O64" i="6" s="1"/>
  <c r="N64" i="6" a="1"/>
  <c r="N64" i="6" s="1"/>
  <c r="M64" i="6" a="1"/>
  <c r="M64" i="6" s="1"/>
  <c r="L64" i="6" a="1"/>
  <c r="L64" i="6" s="1"/>
  <c r="K64" i="6" a="1"/>
  <c r="K64" i="6" s="1"/>
  <c r="J64" i="6" a="1"/>
  <c r="J64" i="6" s="1"/>
  <c r="I64" i="6" a="1"/>
  <c r="I64" i="6" s="1"/>
  <c r="H64" i="6" a="1"/>
  <c r="H64" i="6" s="1"/>
  <c r="G64" i="6" a="1"/>
  <c r="G64" i="6" s="1"/>
  <c r="F64" i="6" a="1"/>
  <c r="F64" i="6" s="1"/>
  <c r="E64" i="6" a="1"/>
  <c r="E64" i="6" s="1"/>
  <c r="D64" i="6" a="1"/>
  <c r="D64" i="6" s="1"/>
  <c r="C64" i="6" a="1"/>
  <c r="C64" i="6" s="1"/>
  <c r="B64" i="6" a="1"/>
  <c r="B64" i="6" s="1"/>
  <c r="O63" i="6" a="1"/>
  <c r="O63" i="6" s="1"/>
  <c r="N63" i="6" a="1"/>
  <c r="N63" i="6" s="1"/>
  <c r="M63" i="6" a="1"/>
  <c r="M63" i="6" s="1"/>
  <c r="L63" i="6" a="1"/>
  <c r="L63" i="6" s="1"/>
  <c r="K63" i="6" a="1"/>
  <c r="K63" i="6" s="1"/>
  <c r="J63" i="6" a="1"/>
  <c r="J63" i="6" s="1"/>
  <c r="I63" i="6" a="1"/>
  <c r="I63" i="6" s="1"/>
  <c r="H63" i="6" a="1"/>
  <c r="H63" i="6" s="1"/>
  <c r="G63" i="6" a="1"/>
  <c r="G63" i="6" s="1"/>
  <c r="F63" i="6" a="1"/>
  <c r="F63" i="6" s="1"/>
  <c r="E63" i="6" a="1"/>
  <c r="E63" i="6" s="1"/>
  <c r="D63" i="6" a="1"/>
  <c r="D63" i="6" s="1"/>
  <c r="C63" i="6" a="1"/>
  <c r="C63" i="6" s="1"/>
  <c r="B63" i="6" a="1"/>
  <c r="B63" i="6" s="1"/>
  <c r="O62" i="6" a="1"/>
  <c r="O62" i="6" s="1"/>
  <c r="N62" i="6" a="1"/>
  <c r="N62" i="6" s="1"/>
  <c r="M62" i="6" a="1"/>
  <c r="M62" i="6" s="1"/>
  <c r="L62" i="6" a="1"/>
  <c r="L62" i="6" s="1"/>
  <c r="K62" i="6" a="1"/>
  <c r="K62" i="6" s="1"/>
  <c r="J62" i="6" a="1"/>
  <c r="J62" i="6" s="1"/>
  <c r="I62" i="6" a="1"/>
  <c r="I62" i="6" s="1"/>
  <c r="H62" i="6" a="1"/>
  <c r="H62" i="6" s="1"/>
  <c r="G62" i="6" a="1"/>
  <c r="G62" i="6" s="1"/>
  <c r="F62" i="6" a="1"/>
  <c r="F62" i="6" s="1"/>
  <c r="E62" i="6" a="1"/>
  <c r="E62" i="6" s="1"/>
  <c r="D62" i="6" a="1"/>
  <c r="D62" i="6" s="1"/>
  <c r="C62" i="6" a="1"/>
  <c r="C62" i="6" s="1"/>
  <c r="B62" i="6" a="1"/>
  <c r="B62" i="6" s="1"/>
  <c r="O61" i="6" a="1"/>
  <c r="O61" i="6" s="1"/>
  <c r="N61" i="6" a="1"/>
  <c r="N61" i="6" s="1"/>
  <c r="M61" i="6" a="1"/>
  <c r="M61" i="6" s="1"/>
  <c r="L61" i="6" a="1"/>
  <c r="L61" i="6" s="1"/>
  <c r="K61" i="6" a="1"/>
  <c r="K61" i="6" s="1"/>
  <c r="J61" i="6" a="1"/>
  <c r="J61" i="6" s="1"/>
  <c r="I61" i="6" a="1"/>
  <c r="I61" i="6" s="1"/>
  <c r="H61" i="6" a="1"/>
  <c r="H61" i="6" s="1"/>
  <c r="G61" i="6" a="1"/>
  <c r="G61" i="6" s="1"/>
  <c r="F61" i="6" a="1"/>
  <c r="F61" i="6" s="1"/>
  <c r="E61" i="6" a="1"/>
  <c r="E61" i="6" s="1"/>
  <c r="D61" i="6" a="1"/>
  <c r="D61" i="6" s="1"/>
  <c r="C61" i="6" a="1"/>
  <c r="C61" i="6" s="1"/>
  <c r="B61" i="6" a="1"/>
  <c r="B61" i="6" s="1"/>
  <c r="O60" i="6" a="1"/>
  <c r="O60" i="6" s="1"/>
  <c r="N60" i="6" a="1"/>
  <c r="N60" i="6" s="1"/>
  <c r="M60" i="6" a="1"/>
  <c r="M60" i="6" s="1"/>
  <c r="L60" i="6" a="1"/>
  <c r="L60" i="6" s="1"/>
  <c r="K60" i="6" a="1"/>
  <c r="K60" i="6" s="1"/>
  <c r="J60" i="6" a="1"/>
  <c r="J60" i="6" s="1"/>
  <c r="I60" i="6" a="1"/>
  <c r="I60" i="6" s="1"/>
  <c r="H60" i="6" a="1"/>
  <c r="H60" i="6" s="1"/>
  <c r="G60" i="6" a="1"/>
  <c r="G60" i="6" s="1"/>
  <c r="F60" i="6" a="1"/>
  <c r="F60" i="6" s="1"/>
  <c r="E60" i="6" a="1"/>
  <c r="E60" i="6" s="1"/>
  <c r="D60" i="6" a="1"/>
  <c r="D60" i="6" s="1"/>
  <c r="C60" i="6" a="1"/>
  <c r="C60" i="6" s="1"/>
  <c r="B60" i="6" a="1"/>
  <c r="B60" i="6" s="1"/>
  <c r="O59" i="6" a="1"/>
  <c r="O59" i="6" s="1"/>
  <c r="N59" i="6" a="1"/>
  <c r="N59" i="6" s="1"/>
  <c r="M59" i="6" a="1"/>
  <c r="M59" i="6" s="1"/>
  <c r="L59" i="6" a="1"/>
  <c r="L59" i="6" s="1"/>
  <c r="K59" i="6" a="1"/>
  <c r="K59" i="6" s="1"/>
  <c r="J59" i="6" a="1"/>
  <c r="J59" i="6" s="1"/>
  <c r="I59" i="6" a="1"/>
  <c r="I59" i="6" s="1"/>
  <c r="H59" i="6" a="1"/>
  <c r="H59" i="6" s="1"/>
  <c r="G59" i="6" a="1"/>
  <c r="G59" i="6" s="1"/>
  <c r="F59" i="6" a="1"/>
  <c r="F59" i="6" s="1"/>
  <c r="E59" i="6" a="1"/>
  <c r="E59" i="6" s="1"/>
  <c r="D59" i="6" a="1"/>
  <c r="D59" i="6" s="1"/>
  <c r="C59" i="6" a="1"/>
  <c r="C59" i="6" s="1"/>
  <c r="B59" i="6" a="1"/>
  <c r="B59" i="6" s="1"/>
  <c r="O58" i="6" a="1"/>
  <c r="O58" i="6" s="1"/>
  <c r="N58" i="6" a="1"/>
  <c r="N58" i="6" s="1"/>
  <c r="M58" i="6" a="1"/>
  <c r="M58" i="6" s="1"/>
  <c r="L58" i="6" a="1"/>
  <c r="L58" i="6" s="1"/>
  <c r="K58" i="6" a="1"/>
  <c r="K58" i="6" s="1"/>
  <c r="J58" i="6" a="1"/>
  <c r="J58" i="6" s="1"/>
  <c r="I58" i="6" a="1"/>
  <c r="I58" i="6" s="1"/>
  <c r="H58" i="6" a="1"/>
  <c r="H58" i="6" s="1"/>
  <c r="G58" i="6" a="1"/>
  <c r="G58" i="6" s="1"/>
  <c r="F58" i="6" a="1"/>
  <c r="F58" i="6" s="1"/>
  <c r="E58" i="6" a="1"/>
  <c r="E58" i="6" s="1"/>
  <c r="D58" i="6" a="1"/>
  <c r="D58" i="6" s="1"/>
  <c r="C58" i="6" a="1"/>
  <c r="C58" i="6" s="1"/>
  <c r="B58" i="6" a="1"/>
  <c r="B58" i="6" s="1"/>
  <c r="O57" i="6" a="1"/>
  <c r="O57" i="6" s="1"/>
  <c r="N57" i="6" a="1"/>
  <c r="N57" i="6" s="1"/>
  <c r="M57" i="6" a="1"/>
  <c r="M57" i="6" s="1"/>
  <c r="L57" i="6" a="1"/>
  <c r="L57" i="6" s="1"/>
  <c r="K57" i="6" a="1"/>
  <c r="K57" i="6" s="1"/>
  <c r="J57" i="6" a="1"/>
  <c r="J57" i="6" s="1"/>
  <c r="I57" i="6" a="1"/>
  <c r="I57" i="6" s="1"/>
  <c r="H57" i="6" a="1"/>
  <c r="H57" i="6" s="1"/>
  <c r="G57" i="6" a="1"/>
  <c r="G57" i="6" s="1"/>
  <c r="F57" i="6" a="1"/>
  <c r="F57" i="6" s="1"/>
  <c r="E57" i="6" a="1"/>
  <c r="E57" i="6" s="1"/>
  <c r="D57" i="6" a="1"/>
  <c r="D57" i="6" s="1"/>
  <c r="C57" i="6" a="1"/>
  <c r="C57" i="6" s="1"/>
  <c r="B57" i="6" a="1"/>
  <c r="B57" i="6" s="1"/>
  <c r="O56" i="6" a="1"/>
  <c r="O56" i="6" s="1"/>
  <c r="N56" i="6" a="1"/>
  <c r="N56" i="6" s="1"/>
  <c r="M56" i="6" a="1"/>
  <c r="M56" i="6" s="1"/>
  <c r="L56" i="6" a="1"/>
  <c r="L56" i="6" s="1"/>
  <c r="K56" i="6" a="1"/>
  <c r="K56" i="6" s="1"/>
  <c r="J56" i="6" a="1"/>
  <c r="J56" i="6" s="1"/>
  <c r="I56" i="6" a="1"/>
  <c r="I56" i="6" s="1"/>
  <c r="H56" i="6" a="1"/>
  <c r="H56" i="6" s="1"/>
  <c r="G56" i="6" a="1"/>
  <c r="G56" i="6" s="1"/>
  <c r="F56" i="6" a="1"/>
  <c r="F56" i="6" s="1"/>
  <c r="E56" i="6" a="1"/>
  <c r="E56" i="6" s="1"/>
  <c r="D56" i="6" a="1"/>
  <c r="D56" i="6" s="1"/>
  <c r="C56" i="6" a="1"/>
  <c r="C56" i="6" s="1"/>
  <c r="B56" i="6" a="1"/>
  <c r="B56" i="6" s="1"/>
  <c r="O55" i="6" a="1"/>
  <c r="O55" i="6" s="1"/>
  <c r="N55" i="6" a="1"/>
  <c r="N55" i="6" s="1"/>
  <c r="M55" i="6" a="1"/>
  <c r="M55" i="6" s="1"/>
  <c r="L55" i="6" a="1"/>
  <c r="L55" i="6" s="1"/>
  <c r="K55" i="6" a="1"/>
  <c r="K55" i="6" s="1"/>
  <c r="J55" i="6" a="1"/>
  <c r="J55" i="6" s="1"/>
  <c r="I55" i="6" a="1"/>
  <c r="I55" i="6" s="1"/>
  <c r="H55" i="6" a="1"/>
  <c r="H55" i="6" s="1"/>
  <c r="G55" i="6" a="1"/>
  <c r="G55" i="6" s="1"/>
  <c r="F55" i="6" a="1"/>
  <c r="F55" i="6" s="1"/>
  <c r="E55" i="6" a="1"/>
  <c r="E55" i="6" s="1"/>
  <c r="D55" i="6" a="1"/>
  <c r="D55" i="6" s="1"/>
  <c r="C55" i="6" a="1"/>
  <c r="C55" i="6" s="1"/>
  <c r="B55" i="6" a="1"/>
  <c r="B55" i="6" s="1"/>
  <c r="O54" i="6" a="1"/>
  <c r="O54" i="6" s="1"/>
  <c r="N54" i="6" a="1"/>
  <c r="N54" i="6" s="1"/>
  <c r="M54" i="6" a="1"/>
  <c r="M54" i="6" s="1"/>
  <c r="L54" i="6" a="1"/>
  <c r="L54" i="6" s="1"/>
  <c r="K54" i="6" a="1"/>
  <c r="K54" i="6" s="1"/>
  <c r="J54" i="6" a="1"/>
  <c r="J54" i="6" s="1"/>
  <c r="I54" i="6" a="1"/>
  <c r="I54" i="6" s="1"/>
  <c r="H54" i="6" a="1"/>
  <c r="H54" i="6" s="1"/>
  <c r="G54" i="6" a="1"/>
  <c r="G54" i="6" s="1"/>
  <c r="F54" i="6" a="1"/>
  <c r="F54" i="6" s="1"/>
  <c r="E54" i="6" a="1"/>
  <c r="E54" i="6" s="1"/>
  <c r="D54" i="6" a="1"/>
  <c r="D54" i="6" s="1"/>
  <c r="C54" i="6" a="1"/>
  <c r="C54" i="6" s="1"/>
  <c r="B54" i="6" a="1"/>
  <c r="B54" i="6" s="1"/>
  <c r="O53" i="6" a="1"/>
  <c r="O53" i="6" s="1"/>
  <c r="N53" i="6" a="1"/>
  <c r="N53" i="6" s="1"/>
  <c r="M53" i="6" a="1"/>
  <c r="M53" i="6" s="1"/>
  <c r="L53" i="6" a="1"/>
  <c r="L53" i="6" s="1"/>
  <c r="K53" i="6" a="1"/>
  <c r="K53" i="6" s="1"/>
  <c r="J53" i="6" a="1"/>
  <c r="J53" i="6" s="1"/>
  <c r="I53" i="6" a="1"/>
  <c r="I53" i="6" s="1"/>
  <c r="H53" i="6" a="1"/>
  <c r="H53" i="6" s="1"/>
  <c r="G53" i="6" a="1"/>
  <c r="G53" i="6" s="1"/>
  <c r="F53" i="6" a="1"/>
  <c r="F53" i="6" s="1"/>
  <c r="E53" i="6" a="1"/>
  <c r="E53" i="6" s="1"/>
  <c r="D53" i="6" a="1"/>
  <c r="D53" i="6" s="1"/>
  <c r="C53" i="6" a="1"/>
  <c r="C53" i="6" s="1"/>
  <c r="B53" i="6" a="1"/>
  <c r="B53" i="6" s="1"/>
  <c r="O52" i="6" a="1"/>
  <c r="O52" i="6" s="1"/>
  <c r="N52" i="6" a="1"/>
  <c r="N52" i="6" s="1"/>
  <c r="M52" i="6" a="1"/>
  <c r="M52" i="6" s="1"/>
  <c r="L52" i="6" a="1"/>
  <c r="L52" i="6" s="1"/>
  <c r="K52" i="6" a="1"/>
  <c r="K52" i="6" s="1"/>
  <c r="J52" i="6" a="1"/>
  <c r="J52" i="6" s="1"/>
  <c r="I52" i="6" a="1"/>
  <c r="I52" i="6" s="1"/>
  <c r="H52" i="6" a="1"/>
  <c r="H52" i="6" s="1"/>
  <c r="G52" i="6" a="1"/>
  <c r="G52" i="6" s="1"/>
  <c r="F52" i="6" a="1"/>
  <c r="F52" i="6" s="1"/>
  <c r="E52" i="6" a="1"/>
  <c r="E52" i="6" s="1"/>
  <c r="D52" i="6" a="1"/>
  <c r="D52" i="6" s="1"/>
  <c r="C52" i="6" a="1"/>
  <c r="C52" i="6" s="1"/>
  <c r="B52" i="6" a="1"/>
  <c r="B52" i="6" s="1"/>
  <c r="O51" i="6" a="1"/>
  <c r="O51" i="6" s="1"/>
  <c r="N51" i="6" a="1"/>
  <c r="N51" i="6" s="1"/>
  <c r="M51" i="6" a="1"/>
  <c r="M51" i="6" s="1"/>
  <c r="L51" i="6" a="1"/>
  <c r="L51" i="6" s="1"/>
  <c r="K51" i="6" a="1"/>
  <c r="K51" i="6" s="1"/>
  <c r="J51" i="6" a="1"/>
  <c r="J51" i="6" s="1"/>
  <c r="I51" i="6" a="1"/>
  <c r="I51" i="6" s="1"/>
  <c r="H51" i="6" a="1"/>
  <c r="H51" i="6" s="1"/>
  <c r="G51" i="6" a="1"/>
  <c r="G51" i="6" s="1"/>
  <c r="F51" i="6" a="1"/>
  <c r="F51" i="6" s="1"/>
  <c r="E51" i="6" a="1"/>
  <c r="E51" i="6" s="1"/>
  <c r="D51" i="6" a="1"/>
  <c r="D51" i="6" s="1"/>
  <c r="C51" i="6" a="1"/>
  <c r="C51" i="6" s="1"/>
  <c r="B51" i="6" a="1"/>
  <c r="B51" i="6" s="1"/>
  <c r="O50" i="6" a="1"/>
  <c r="O50" i="6" s="1"/>
  <c r="N50" i="6" a="1"/>
  <c r="N50" i="6" s="1"/>
  <c r="M50" i="6" a="1"/>
  <c r="M50" i="6" s="1"/>
  <c r="L50" i="6" a="1"/>
  <c r="L50" i="6" s="1"/>
  <c r="K50" i="6" a="1"/>
  <c r="K50" i="6" s="1"/>
  <c r="J50" i="6" a="1"/>
  <c r="J50" i="6" s="1"/>
  <c r="I50" i="6" a="1"/>
  <c r="I50" i="6" s="1"/>
  <c r="H50" i="6" a="1"/>
  <c r="H50" i="6" s="1"/>
  <c r="G50" i="6" a="1"/>
  <c r="G50" i="6" s="1"/>
  <c r="F50" i="6" a="1"/>
  <c r="F50" i="6" s="1"/>
  <c r="E50" i="6" a="1"/>
  <c r="E50" i="6" s="1"/>
  <c r="D50" i="6" a="1"/>
  <c r="D50" i="6" s="1"/>
  <c r="C50" i="6" a="1"/>
  <c r="C50" i="6" s="1"/>
  <c r="B50" i="6" a="1"/>
  <c r="B50" i="6" s="1"/>
  <c r="O49" i="6" a="1"/>
  <c r="O49" i="6" s="1"/>
  <c r="N49" i="6" a="1"/>
  <c r="N49" i="6" s="1"/>
  <c r="M49" i="6" a="1"/>
  <c r="M49" i="6" s="1"/>
  <c r="L49" i="6" a="1"/>
  <c r="L49" i="6" s="1"/>
  <c r="K49" i="6" a="1"/>
  <c r="K49" i="6" s="1"/>
  <c r="J49" i="6" a="1"/>
  <c r="J49" i="6" s="1"/>
  <c r="I49" i="6" a="1"/>
  <c r="I49" i="6" s="1"/>
  <c r="H49" i="6" a="1"/>
  <c r="H49" i="6" s="1"/>
  <c r="G49" i="6" a="1"/>
  <c r="G49" i="6" s="1"/>
  <c r="F49" i="6" a="1"/>
  <c r="F49" i="6" s="1"/>
  <c r="E49" i="6" a="1"/>
  <c r="E49" i="6" s="1"/>
  <c r="D49" i="6" a="1"/>
  <c r="D49" i="6" s="1"/>
  <c r="C49" i="6" a="1"/>
  <c r="C49" i="6" s="1"/>
  <c r="B49" i="6" a="1"/>
  <c r="B49" i="6" s="1"/>
  <c r="O48" i="6" a="1"/>
  <c r="O48" i="6" s="1"/>
  <c r="N48" i="6" a="1"/>
  <c r="N48" i="6" s="1"/>
  <c r="M48" i="6" a="1"/>
  <c r="M48" i="6" s="1"/>
  <c r="L48" i="6" a="1"/>
  <c r="L48" i="6" s="1"/>
  <c r="K48" i="6" a="1"/>
  <c r="K48" i="6" s="1"/>
  <c r="J48" i="6" a="1"/>
  <c r="J48" i="6" s="1"/>
  <c r="I48" i="6" a="1"/>
  <c r="I48" i="6" s="1"/>
  <c r="H48" i="6" a="1"/>
  <c r="H48" i="6" s="1"/>
  <c r="G48" i="6" a="1"/>
  <c r="G48" i="6" s="1"/>
  <c r="F48" i="6" a="1"/>
  <c r="F48" i="6" s="1"/>
  <c r="E48" i="6" a="1"/>
  <c r="E48" i="6" s="1"/>
  <c r="D48" i="6" a="1"/>
  <c r="D48" i="6" s="1"/>
  <c r="C48" i="6" a="1"/>
  <c r="C48" i="6" s="1"/>
  <c r="B48" i="6" a="1"/>
  <c r="B48" i="6" s="1"/>
  <c r="O47" i="6" a="1"/>
  <c r="O47" i="6" s="1"/>
  <c r="N47" i="6" a="1"/>
  <c r="N47" i="6" s="1"/>
  <c r="M47" i="6" a="1"/>
  <c r="M47" i="6" s="1"/>
  <c r="L47" i="6" a="1"/>
  <c r="L47" i="6" s="1"/>
  <c r="K47" i="6" a="1"/>
  <c r="K47" i="6" s="1"/>
  <c r="J47" i="6" a="1"/>
  <c r="J47" i="6" s="1"/>
  <c r="I47" i="6" a="1"/>
  <c r="I47" i="6" s="1"/>
  <c r="H47" i="6" a="1"/>
  <c r="H47" i="6" s="1"/>
  <c r="G47" i="6" a="1"/>
  <c r="G47" i="6" s="1"/>
  <c r="F47" i="6" a="1"/>
  <c r="F47" i="6" s="1"/>
  <c r="E47" i="6" a="1"/>
  <c r="E47" i="6" s="1"/>
  <c r="D47" i="6" a="1"/>
  <c r="D47" i="6" s="1"/>
  <c r="C47" i="6" a="1"/>
  <c r="C47" i="6" s="1"/>
  <c r="B47" i="6" a="1"/>
  <c r="B47" i="6" s="1"/>
  <c r="O46" i="6" a="1"/>
  <c r="O46" i="6" s="1"/>
  <c r="N46" i="6" a="1"/>
  <c r="N46" i="6" s="1"/>
  <c r="M46" i="6" a="1"/>
  <c r="M46" i="6" s="1"/>
  <c r="L46" i="6" a="1"/>
  <c r="L46" i="6" s="1"/>
  <c r="K46" i="6" a="1"/>
  <c r="K46" i="6" s="1"/>
  <c r="J46" i="6" a="1"/>
  <c r="J46" i="6" s="1"/>
  <c r="I46" i="6" a="1"/>
  <c r="I46" i="6" s="1"/>
  <c r="H46" i="6" a="1"/>
  <c r="H46" i="6" s="1"/>
  <c r="G46" i="6" a="1"/>
  <c r="G46" i="6" s="1"/>
  <c r="F46" i="6" a="1"/>
  <c r="F46" i="6" s="1"/>
  <c r="E46" i="6" a="1"/>
  <c r="E46" i="6" s="1"/>
  <c r="D46" i="6" a="1"/>
  <c r="D46" i="6" s="1"/>
  <c r="C46" i="6" a="1"/>
  <c r="C46" i="6" s="1"/>
  <c r="B46" i="6" a="1"/>
  <c r="B46" i="6" s="1"/>
  <c r="O45" i="6" a="1"/>
  <c r="O45" i="6" s="1"/>
  <c r="N45" i="6" a="1"/>
  <c r="N45" i="6" s="1"/>
  <c r="M45" i="6" a="1"/>
  <c r="M45" i="6" s="1"/>
  <c r="L45" i="6" a="1"/>
  <c r="L45" i="6" s="1"/>
  <c r="K45" i="6" a="1"/>
  <c r="K45" i="6" s="1"/>
  <c r="J45" i="6" a="1"/>
  <c r="J45" i="6" s="1"/>
  <c r="I45" i="6" a="1"/>
  <c r="I45" i="6" s="1"/>
  <c r="H45" i="6" a="1"/>
  <c r="H45" i="6" s="1"/>
  <c r="G45" i="6" a="1"/>
  <c r="G45" i="6" s="1"/>
  <c r="F45" i="6" a="1"/>
  <c r="F45" i="6" s="1"/>
  <c r="E45" i="6" a="1"/>
  <c r="E45" i="6" s="1"/>
  <c r="D45" i="6" a="1"/>
  <c r="D45" i="6" s="1"/>
  <c r="C45" i="6" a="1"/>
  <c r="C45" i="6" s="1"/>
  <c r="B45" i="6" a="1"/>
  <c r="B45" i="6" s="1"/>
  <c r="O44" i="6" a="1"/>
  <c r="O44" i="6" s="1"/>
  <c r="N44" i="6" a="1"/>
  <c r="N44" i="6" s="1"/>
  <c r="M44" i="6" a="1"/>
  <c r="M44" i="6" s="1"/>
  <c r="L44" i="6" a="1"/>
  <c r="L44" i="6" s="1"/>
  <c r="K44" i="6" a="1"/>
  <c r="K44" i="6" s="1"/>
  <c r="J44" i="6" a="1"/>
  <c r="J44" i="6" s="1"/>
  <c r="I44" i="6" a="1"/>
  <c r="I44" i="6" s="1"/>
  <c r="H44" i="6" a="1"/>
  <c r="H44" i="6" s="1"/>
  <c r="G44" i="6" a="1"/>
  <c r="G44" i="6" s="1"/>
  <c r="F44" i="6" a="1"/>
  <c r="F44" i="6" s="1"/>
  <c r="E44" i="6" a="1"/>
  <c r="E44" i="6" s="1"/>
  <c r="D44" i="6" a="1"/>
  <c r="D44" i="6" s="1"/>
  <c r="C44" i="6" a="1"/>
  <c r="C44" i="6" s="1"/>
  <c r="B44" i="6" a="1"/>
  <c r="B44" i="6" s="1"/>
  <c r="O43" i="6" a="1"/>
  <c r="O43" i="6" s="1"/>
  <c r="N43" i="6" a="1"/>
  <c r="N43" i="6" s="1"/>
  <c r="M43" i="6" a="1"/>
  <c r="M43" i="6" s="1"/>
  <c r="L43" i="6" a="1"/>
  <c r="L43" i="6" s="1"/>
  <c r="K43" i="6" a="1"/>
  <c r="K43" i="6" s="1"/>
  <c r="J43" i="6" a="1"/>
  <c r="J43" i="6" s="1"/>
  <c r="I43" i="6" a="1"/>
  <c r="I43" i="6" s="1"/>
  <c r="H43" i="6" a="1"/>
  <c r="H43" i="6" s="1"/>
  <c r="G43" i="6" a="1"/>
  <c r="G43" i="6" s="1"/>
  <c r="F43" i="6" a="1"/>
  <c r="F43" i="6" s="1"/>
  <c r="E43" i="6" a="1"/>
  <c r="E43" i="6" s="1"/>
  <c r="D43" i="6" a="1"/>
  <c r="D43" i="6" s="1"/>
  <c r="C43" i="6" a="1"/>
  <c r="C43" i="6" s="1"/>
  <c r="B43" i="6" a="1"/>
  <c r="B43" i="6" s="1"/>
  <c r="O42" i="6" a="1"/>
  <c r="O42" i="6" s="1"/>
  <c r="N42" i="6" a="1"/>
  <c r="N42" i="6" s="1"/>
  <c r="M42" i="6" a="1"/>
  <c r="M42" i="6" s="1"/>
  <c r="L42" i="6" a="1"/>
  <c r="L42" i="6" s="1"/>
  <c r="K42" i="6" a="1"/>
  <c r="K42" i="6" s="1"/>
  <c r="J42" i="6" a="1"/>
  <c r="J42" i="6" s="1"/>
  <c r="I42" i="6" a="1"/>
  <c r="I42" i="6" s="1"/>
  <c r="H42" i="6" a="1"/>
  <c r="H42" i="6" s="1"/>
  <c r="G42" i="6" a="1"/>
  <c r="G42" i="6" s="1"/>
  <c r="F42" i="6" a="1"/>
  <c r="F42" i="6" s="1"/>
  <c r="E42" i="6" a="1"/>
  <c r="E42" i="6" s="1"/>
  <c r="D42" i="6" a="1"/>
  <c r="D42" i="6" s="1"/>
  <c r="C42" i="6" a="1"/>
  <c r="C42" i="6" s="1"/>
  <c r="B42" i="6" a="1"/>
  <c r="B42" i="6" s="1"/>
  <c r="O41" i="6" a="1"/>
  <c r="O41" i="6" s="1"/>
  <c r="N41" i="6" a="1"/>
  <c r="N41" i="6" s="1"/>
  <c r="M41" i="6" a="1"/>
  <c r="M41" i="6" s="1"/>
  <c r="L41" i="6" a="1"/>
  <c r="L41" i="6" s="1"/>
  <c r="K41" i="6" a="1"/>
  <c r="K41" i="6" s="1"/>
  <c r="J41" i="6" a="1"/>
  <c r="J41" i="6" s="1"/>
  <c r="I41" i="6" a="1"/>
  <c r="I41" i="6" s="1"/>
  <c r="H41" i="6" a="1"/>
  <c r="H41" i="6" s="1"/>
  <c r="G41" i="6" a="1"/>
  <c r="G41" i="6" s="1"/>
  <c r="F41" i="6" a="1"/>
  <c r="F41" i="6" s="1"/>
  <c r="E41" i="6" a="1"/>
  <c r="E41" i="6" s="1"/>
  <c r="D41" i="6" a="1"/>
  <c r="D41" i="6" s="1"/>
  <c r="C41" i="6" a="1"/>
  <c r="C41" i="6" s="1"/>
  <c r="B41" i="6" a="1"/>
  <c r="B41" i="6" s="1"/>
  <c r="O40" i="6" a="1"/>
  <c r="O40" i="6" s="1"/>
  <c r="N40" i="6" a="1"/>
  <c r="N40" i="6" s="1"/>
  <c r="M40" i="6" a="1"/>
  <c r="M40" i="6" s="1"/>
  <c r="L40" i="6" a="1"/>
  <c r="L40" i="6" s="1"/>
  <c r="K40" i="6" a="1"/>
  <c r="K40" i="6" s="1"/>
  <c r="J40" i="6" a="1"/>
  <c r="J40" i="6" s="1"/>
  <c r="I40" i="6" a="1"/>
  <c r="I40" i="6" s="1"/>
  <c r="H40" i="6" a="1"/>
  <c r="H40" i="6" s="1"/>
  <c r="G40" i="6" a="1"/>
  <c r="G40" i="6" s="1"/>
  <c r="F40" i="6" a="1"/>
  <c r="F40" i="6" s="1"/>
  <c r="E40" i="6" a="1"/>
  <c r="E40" i="6" s="1"/>
  <c r="D40" i="6" a="1"/>
  <c r="D40" i="6" s="1"/>
  <c r="C40" i="6" a="1"/>
  <c r="C40" i="6" s="1"/>
  <c r="B40" i="6" a="1"/>
  <c r="B40" i="6" s="1"/>
  <c r="O39" i="6" a="1"/>
  <c r="O39" i="6" s="1"/>
  <c r="N39" i="6" a="1"/>
  <c r="N39" i="6" s="1"/>
  <c r="M39" i="6" a="1"/>
  <c r="M39" i="6" s="1"/>
  <c r="L39" i="6" a="1"/>
  <c r="L39" i="6" s="1"/>
  <c r="K39" i="6" a="1"/>
  <c r="K39" i="6" s="1"/>
  <c r="J39" i="6" a="1"/>
  <c r="J39" i="6" s="1"/>
  <c r="I39" i="6" a="1"/>
  <c r="I39" i="6" s="1"/>
  <c r="H39" i="6" a="1"/>
  <c r="H39" i="6" s="1"/>
  <c r="G39" i="6" a="1"/>
  <c r="G39" i="6" s="1"/>
  <c r="F39" i="6" a="1"/>
  <c r="F39" i="6" s="1"/>
  <c r="E39" i="6" a="1"/>
  <c r="E39" i="6" s="1"/>
  <c r="D39" i="6" a="1"/>
  <c r="D39" i="6" s="1"/>
  <c r="C39" i="6" a="1"/>
  <c r="C39" i="6" s="1"/>
  <c r="B39" i="6" a="1"/>
  <c r="B39" i="6" s="1"/>
  <c r="O38" i="6" a="1"/>
  <c r="O38" i="6" s="1"/>
  <c r="N38" i="6" a="1"/>
  <c r="N38" i="6" s="1"/>
  <c r="M38" i="6" a="1"/>
  <c r="M38" i="6" s="1"/>
  <c r="L38" i="6" a="1"/>
  <c r="L38" i="6" s="1"/>
  <c r="K38" i="6" a="1"/>
  <c r="K38" i="6" s="1"/>
  <c r="J38" i="6" a="1"/>
  <c r="J38" i="6" s="1"/>
  <c r="I38" i="6" a="1"/>
  <c r="I38" i="6" s="1"/>
  <c r="H38" i="6" a="1"/>
  <c r="H38" i="6" s="1"/>
  <c r="G38" i="6" a="1"/>
  <c r="G38" i="6" s="1"/>
  <c r="F38" i="6" a="1"/>
  <c r="F38" i="6" s="1"/>
  <c r="E38" i="6" a="1"/>
  <c r="E38" i="6" s="1"/>
  <c r="D38" i="6" a="1"/>
  <c r="D38" i="6" s="1"/>
  <c r="C38" i="6" a="1"/>
  <c r="C38" i="6" s="1"/>
  <c r="B38" i="6" a="1"/>
  <c r="B38" i="6" s="1"/>
  <c r="O37" i="6" a="1"/>
  <c r="O37" i="6" s="1"/>
  <c r="N37" i="6" a="1"/>
  <c r="N37" i="6" s="1"/>
  <c r="M37" i="6" a="1"/>
  <c r="M37" i="6" s="1"/>
  <c r="L37" i="6" a="1"/>
  <c r="L37" i="6" s="1"/>
  <c r="K37" i="6" a="1"/>
  <c r="K37" i="6" s="1"/>
  <c r="J37" i="6" a="1"/>
  <c r="J37" i="6" s="1"/>
  <c r="I37" i="6" a="1"/>
  <c r="I37" i="6" s="1"/>
  <c r="H37" i="6" a="1"/>
  <c r="H37" i="6" s="1"/>
  <c r="G37" i="6" a="1"/>
  <c r="G37" i="6" s="1"/>
  <c r="F37" i="6" a="1"/>
  <c r="F37" i="6" s="1"/>
  <c r="E37" i="6" a="1"/>
  <c r="E37" i="6" s="1"/>
  <c r="D37" i="6" a="1"/>
  <c r="D37" i="6" s="1"/>
  <c r="C37" i="6" a="1"/>
  <c r="C37" i="6" s="1"/>
  <c r="B37" i="6" a="1"/>
  <c r="B37" i="6" s="1"/>
  <c r="O36" i="6" a="1"/>
  <c r="O36" i="6" s="1"/>
  <c r="N36" i="6" a="1"/>
  <c r="N36" i="6" s="1"/>
  <c r="M36" i="6" a="1"/>
  <c r="M36" i="6" s="1"/>
  <c r="L36" i="6" a="1"/>
  <c r="L36" i="6" s="1"/>
  <c r="K36" i="6" a="1"/>
  <c r="K36" i="6" s="1"/>
  <c r="J36" i="6" a="1"/>
  <c r="J36" i="6" s="1"/>
  <c r="I36" i="6" a="1"/>
  <c r="I36" i="6" s="1"/>
  <c r="H36" i="6" a="1"/>
  <c r="H36" i="6" s="1"/>
  <c r="G36" i="6" a="1"/>
  <c r="G36" i="6" s="1"/>
  <c r="F36" i="6" a="1"/>
  <c r="F36" i="6" s="1"/>
  <c r="E36" i="6" a="1"/>
  <c r="E36" i="6" s="1"/>
  <c r="D36" i="6" a="1"/>
  <c r="D36" i="6" s="1"/>
  <c r="C36" i="6" a="1"/>
  <c r="C36" i="6" s="1"/>
  <c r="B36" i="6" a="1"/>
  <c r="B36" i="6" s="1"/>
  <c r="O35" i="6" a="1"/>
  <c r="O35" i="6" s="1"/>
  <c r="N35" i="6" a="1"/>
  <c r="N35" i="6" s="1"/>
  <c r="M35" i="6" a="1"/>
  <c r="M35" i="6" s="1"/>
  <c r="L35" i="6" a="1"/>
  <c r="L35" i="6" s="1"/>
  <c r="K35" i="6" a="1"/>
  <c r="K35" i="6" s="1"/>
  <c r="J35" i="6" a="1"/>
  <c r="J35" i="6" s="1"/>
  <c r="I35" i="6" a="1"/>
  <c r="I35" i="6" s="1"/>
  <c r="H35" i="6" a="1"/>
  <c r="H35" i="6" s="1"/>
  <c r="G35" i="6" a="1"/>
  <c r="G35" i="6" s="1"/>
  <c r="F35" i="6" a="1"/>
  <c r="F35" i="6" s="1"/>
  <c r="E35" i="6" a="1"/>
  <c r="E35" i="6" s="1"/>
  <c r="D35" i="6" a="1"/>
  <c r="D35" i="6" s="1"/>
  <c r="C35" i="6" a="1"/>
  <c r="C35" i="6" s="1"/>
  <c r="B35" i="6" a="1"/>
  <c r="B35" i="6" s="1"/>
  <c r="O34" i="6" a="1"/>
  <c r="O34" i="6" s="1"/>
  <c r="N34" i="6" a="1"/>
  <c r="N34" i="6" s="1"/>
  <c r="M34" i="6" a="1"/>
  <c r="M34" i="6" s="1"/>
  <c r="L34" i="6" a="1"/>
  <c r="L34" i="6" s="1"/>
  <c r="K34" i="6" a="1"/>
  <c r="K34" i="6" s="1"/>
  <c r="J34" i="6" a="1"/>
  <c r="J34" i="6" s="1"/>
  <c r="I34" i="6" a="1"/>
  <c r="I34" i="6" s="1"/>
  <c r="H34" i="6" a="1"/>
  <c r="H34" i="6" s="1"/>
  <c r="G34" i="6" a="1"/>
  <c r="G34" i="6" s="1"/>
  <c r="F34" i="6" a="1"/>
  <c r="F34" i="6" s="1"/>
  <c r="E34" i="6" a="1"/>
  <c r="E34" i="6" s="1"/>
  <c r="D34" i="6" a="1"/>
  <c r="D34" i="6" s="1"/>
  <c r="C34" i="6" a="1"/>
  <c r="C34" i="6" s="1"/>
  <c r="B34" i="6" a="1"/>
  <c r="B34" i="6" s="1"/>
  <c r="O33" i="6" a="1"/>
  <c r="O33" i="6" s="1"/>
  <c r="N33" i="6" a="1"/>
  <c r="N33" i="6" s="1"/>
  <c r="M33" i="6" a="1"/>
  <c r="M33" i="6" s="1"/>
  <c r="L33" i="6" a="1"/>
  <c r="L33" i="6" s="1"/>
  <c r="K33" i="6" a="1"/>
  <c r="K33" i="6" s="1"/>
  <c r="J33" i="6" a="1"/>
  <c r="J33" i="6" s="1"/>
  <c r="I33" i="6" a="1"/>
  <c r="I33" i="6" s="1"/>
  <c r="H33" i="6" a="1"/>
  <c r="H33" i="6" s="1"/>
  <c r="G33" i="6" a="1"/>
  <c r="G33" i="6" s="1"/>
  <c r="F33" i="6" a="1"/>
  <c r="F33" i="6" s="1"/>
  <c r="E33" i="6" a="1"/>
  <c r="E33" i="6" s="1"/>
  <c r="D33" i="6" a="1"/>
  <c r="D33" i="6" s="1"/>
  <c r="C33" i="6" a="1"/>
  <c r="C33" i="6" s="1"/>
  <c r="B33" i="6" a="1"/>
  <c r="B33" i="6" s="1"/>
  <c r="O32" i="6" a="1"/>
  <c r="O32" i="6" s="1"/>
  <c r="N32" i="6" a="1"/>
  <c r="N32" i="6" s="1"/>
  <c r="M32" i="6" a="1"/>
  <c r="M32" i="6" s="1"/>
  <c r="L32" i="6" a="1"/>
  <c r="L32" i="6" s="1"/>
  <c r="K32" i="6" a="1"/>
  <c r="K32" i="6" s="1"/>
  <c r="J32" i="6" a="1"/>
  <c r="J32" i="6" s="1"/>
  <c r="I32" i="6" a="1"/>
  <c r="I32" i="6" s="1"/>
  <c r="H32" i="6" a="1"/>
  <c r="H32" i="6" s="1"/>
  <c r="G32" i="6" a="1"/>
  <c r="G32" i="6" s="1"/>
  <c r="F32" i="6" a="1"/>
  <c r="F32" i="6" s="1"/>
  <c r="E32" i="6" a="1"/>
  <c r="E32" i="6" s="1"/>
  <c r="D32" i="6" a="1"/>
  <c r="D32" i="6" s="1"/>
  <c r="C32" i="6" a="1"/>
  <c r="C32" i="6" s="1"/>
  <c r="B32" i="6" a="1"/>
  <c r="B32" i="6" s="1"/>
  <c r="O31" i="6" a="1"/>
  <c r="O31" i="6" s="1"/>
  <c r="N31" i="6" a="1"/>
  <c r="N31" i="6" s="1"/>
  <c r="M31" i="6" a="1"/>
  <c r="M31" i="6" s="1"/>
  <c r="L31" i="6" a="1"/>
  <c r="L31" i="6" s="1"/>
  <c r="K31" i="6" a="1"/>
  <c r="K31" i="6" s="1"/>
  <c r="J31" i="6" a="1"/>
  <c r="J31" i="6" s="1"/>
  <c r="I31" i="6" a="1"/>
  <c r="I31" i="6" s="1"/>
  <c r="H31" i="6" a="1"/>
  <c r="H31" i="6" s="1"/>
  <c r="G31" i="6" a="1"/>
  <c r="G31" i="6" s="1"/>
  <c r="F31" i="6" a="1"/>
  <c r="F31" i="6" s="1"/>
  <c r="E31" i="6" a="1"/>
  <c r="E31" i="6" s="1"/>
  <c r="D31" i="6" a="1"/>
  <c r="D31" i="6" s="1"/>
  <c r="C31" i="6" a="1"/>
  <c r="C31" i="6" s="1"/>
  <c r="B31" i="6" a="1"/>
  <c r="B31" i="6" s="1"/>
  <c r="O30" i="6" a="1"/>
  <c r="O30" i="6" s="1"/>
  <c r="N30" i="6" a="1"/>
  <c r="N30" i="6" s="1"/>
  <c r="M30" i="6" a="1"/>
  <c r="M30" i="6" s="1"/>
  <c r="L30" i="6" a="1"/>
  <c r="L30" i="6" s="1"/>
  <c r="K30" i="6" a="1"/>
  <c r="K30" i="6" s="1"/>
  <c r="J30" i="6" a="1"/>
  <c r="J30" i="6" s="1"/>
  <c r="I30" i="6" a="1"/>
  <c r="I30" i="6" s="1"/>
  <c r="H30" i="6" a="1"/>
  <c r="H30" i="6" s="1"/>
  <c r="G30" i="6" a="1"/>
  <c r="G30" i="6" s="1"/>
  <c r="F30" i="6" a="1"/>
  <c r="F30" i="6" s="1"/>
  <c r="E30" i="6" a="1"/>
  <c r="E30" i="6" s="1"/>
  <c r="D30" i="6" a="1"/>
  <c r="D30" i="6" s="1"/>
  <c r="C30" i="6" a="1"/>
  <c r="C30" i="6" s="1"/>
  <c r="B30" i="6" a="1"/>
  <c r="B30" i="6" s="1"/>
  <c r="O29" i="6" a="1"/>
  <c r="O29" i="6" s="1"/>
  <c r="N29" i="6" a="1"/>
  <c r="N29" i="6" s="1"/>
  <c r="M29" i="6" a="1"/>
  <c r="M29" i="6" s="1"/>
  <c r="L29" i="6" a="1"/>
  <c r="L29" i="6" s="1"/>
  <c r="K29" i="6" a="1"/>
  <c r="K29" i="6" s="1"/>
  <c r="J29" i="6" a="1"/>
  <c r="J29" i="6" s="1"/>
  <c r="I29" i="6" a="1"/>
  <c r="I29" i="6" s="1"/>
  <c r="H29" i="6" a="1"/>
  <c r="H29" i="6" s="1"/>
  <c r="G29" i="6" a="1"/>
  <c r="G29" i="6" s="1"/>
  <c r="F29" i="6" a="1"/>
  <c r="F29" i="6" s="1"/>
  <c r="E29" i="6" a="1"/>
  <c r="E29" i="6" s="1"/>
  <c r="D29" i="6" a="1"/>
  <c r="D29" i="6" s="1"/>
  <c r="C29" i="6" a="1"/>
  <c r="C29" i="6" s="1"/>
  <c r="B29" i="6" a="1"/>
  <c r="B29" i="6" s="1"/>
  <c r="O28" i="6" a="1"/>
  <c r="O28" i="6" s="1"/>
  <c r="N28" i="6" a="1"/>
  <c r="N28" i="6" s="1"/>
  <c r="M28" i="6" a="1"/>
  <c r="M28" i="6" s="1"/>
  <c r="L28" i="6" a="1"/>
  <c r="L28" i="6" s="1"/>
  <c r="K28" i="6" a="1"/>
  <c r="K28" i="6" s="1"/>
  <c r="J28" i="6" a="1"/>
  <c r="J28" i="6" s="1"/>
  <c r="I28" i="6" a="1"/>
  <c r="I28" i="6" s="1"/>
  <c r="H28" i="6" a="1"/>
  <c r="H28" i="6" s="1"/>
  <c r="G28" i="6" a="1"/>
  <c r="G28" i="6" s="1"/>
  <c r="F28" i="6" a="1"/>
  <c r="F28" i="6" s="1"/>
  <c r="E28" i="6" a="1"/>
  <c r="E28" i="6" s="1"/>
  <c r="D28" i="6" a="1"/>
  <c r="D28" i="6" s="1"/>
  <c r="C28" i="6" a="1"/>
  <c r="C28" i="6" s="1"/>
  <c r="B28" i="6" a="1"/>
  <c r="B28" i="6" s="1"/>
  <c r="O27" i="6" a="1"/>
  <c r="O27" i="6" s="1"/>
  <c r="N27" i="6" a="1"/>
  <c r="N27" i="6" s="1"/>
  <c r="M27" i="6" a="1"/>
  <c r="M27" i="6" s="1"/>
  <c r="L27" i="6" a="1"/>
  <c r="L27" i="6" s="1"/>
  <c r="K27" i="6" a="1"/>
  <c r="K27" i="6" s="1"/>
  <c r="J27" i="6" a="1"/>
  <c r="J27" i="6" s="1"/>
  <c r="I27" i="6" a="1"/>
  <c r="I27" i="6" s="1"/>
  <c r="H27" i="6" a="1"/>
  <c r="H27" i="6" s="1"/>
  <c r="G27" i="6" a="1"/>
  <c r="G27" i="6" s="1"/>
  <c r="F27" i="6" a="1"/>
  <c r="F27" i="6" s="1"/>
  <c r="E27" i="6" a="1"/>
  <c r="E27" i="6" s="1"/>
  <c r="D27" i="6" a="1"/>
  <c r="D27" i="6" s="1"/>
  <c r="C27" i="6" a="1"/>
  <c r="C27" i="6" s="1"/>
  <c r="B27" i="6" a="1"/>
  <c r="B27" i="6" s="1"/>
  <c r="O26" i="6" a="1"/>
  <c r="O26" i="6" s="1"/>
  <c r="N26" i="6" a="1"/>
  <c r="N26" i="6" s="1"/>
  <c r="M26" i="6" a="1"/>
  <c r="M26" i="6" s="1"/>
  <c r="L26" i="6" a="1"/>
  <c r="L26" i="6" s="1"/>
  <c r="K26" i="6" a="1"/>
  <c r="K26" i="6" s="1"/>
  <c r="J26" i="6" a="1"/>
  <c r="J26" i="6" s="1"/>
  <c r="I26" i="6" a="1"/>
  <c r="I26" i="6" s="1"/>
  <c r="H26" i="6" a="1"/>
  <c r="H26" i="6" s="1"/>
  <c r="G26" i="6" a="1"/>
  <c r="G26" i="6" s="1"/>
  <c r="F26" i="6" a="1"/>
  <c r="F26" i="6" s="1"/>
  <c r="E26" i="6" a="1"/>
  <c r="E26" i="6" s="1"/>
  <c r="D26" i="6" a="1"/>
  <c r="D26" i="6" s="1"/>
  <c r="C26" i="6" a="1"/>
  <c r="C26" i="6" s="1"/>
  <c r="B26" i="6" a="1"/>
  <c r="B26" i="6" s="1"/>
  <c r="O25" i="6" a="1"/>
  <c r="O25" i="6" s="1"/>
  <c r="N25" i="6" a="1"/>
  <c r="N25" i="6" s="1"/>
  <c r="M25" i="6" a="1"/>
  <c r="M25" i="6" s="1"/>
  <c r="L25" i="6" a="1"/>
  <c r="L25" i="6" s="1"/>
  <c r="K25" i="6" a="1"/>
  <c r="K25" i="6" s="1"/>
  <c r="J25" i="6" a="1"/>
  <c r="J25" i="6" s="1"/>
  <c r="I25" i="6" a="1"/>
  <c r="I25" i="6" s="1"/>
  <c r="H25" i="6" a="1"/>
  <c r="H25" i="6" s="1"/>
  <c r="G25" i="6" a="1"/>
  <c r="G25" i="6" s="1"/>
  <c r="F25" i="6" a="1"/>
  <c r="F25" i="6" s="1"/>
  <c r="E25" i="6" a="1"/>
  <c r="E25" i="6" s="1"/>
  <c r="D25" i="6" a="1"/>
  <c r="D25" i="6" s="1"/>
  <c r="C25" i="6" a="1"/>
  <c r="C25" i="6" s="1"/>
  <c r="B25" i="6" a="1"/>
  <c r="B25" i="6" s="1"/>
  <c r="O24" i="6" a="1"/>
  <c r="O24" i="6" s="1"/>
  <c r="N24" i="6" a="1"/>
  <c r="N24" i="6" s="1"/>
  <c r="M24" i="6" a="1"/>
  <c r="M24" i="6" s="1"/>
  <c r="L24" i="6" a="1"/>
  <c r="L24" i="6" s="1"/>
  <c r="K24" i="6" a="1"/>
  <c r="K24" i="6" s="1"/>
  <c r="J24" i="6" a="1"/>
  <c r="J24" i="6" s="1"/>
  <c r="I24" i="6" a="1"/>
  <c r="I24" i="6" s="1"/>
  <c r="H24" i="6" a="1"/>
  <c r="H24" i="6" s="1"/>
  <c r="G24" i="6" a="1"/>
  <c r="G24" i="6" s="1"/>
  <c r="F24" i="6" a="1"/>
  <c r="F24" i="6" s="1"/>
  <c r="E24" i="6" a="1"/>
  <c r="E24" i="6" s="1"/>
  <c r="D24" i="6" a="1"/>
  <c r="D24" i="6" s="1"/>
  <c r="C24" i="6" a="1"/>
  <c r="C24" i="6" s="1"/>
  <c r="B24" i="6" a="1"/>
  <c r="B24" i="6" s="1"/>
  <c r="O23" i="6" a="1"/>
  <c r="O23" i="6" s="1"/>
  <c r="N23" i="6" a="1"/>
  <c r="N23" i="6" s="1"/>
  <c r="M23" i="6" a="1"/>
  <c r="M23" i="6" s="1"/>
  <c r="L23" i="6" a="1"/>
  <c r="L23" i="6" s="1"/>
  <c r="K23" i="6" a="1"/>
  <c r="K23" i="6" s="1"/>
  <c r="J23" i="6" a="1"/>
  <c r="J23" i="6" s="1"/>
  <c r="I23" i="6" a="1"/>
  <c r="I23" i="6" s="1"/>
  <c r="H23" i="6" a="1"/>
  <c r="H23" i="6" s="1"/>
  <c r="G23" i="6" a="1"/>
  <c r="G23" i="6" s="1"/>
  <c r="F23" i="6" a="1"/>
  <c r="F23" i="6" s="1"/>
  <c r="E23" i="6" a="1"/>
  <c r="E23" i="6" s="1"/>
  <c r="D23" i="6" a="1"/>
  <c r="D23" i="6" s="1"/>
  <c r="C23" i="6" a="1"/>
  <c r="C23" i="6" s="1"/>
  <c r="B23" i="6" a="1"/>
  <c r="B23" i="6" s="1"/>
  <c r="O22" i="6" a="1"/>
  <c r="O22" i="6" s="1"/>
  <c r="N22" i="6" a="1"/>
  <c r="N22" i="6" s="1"/>
  <c r="M22" i="6" a="1"/>
  <c r="M22" i="6" s="1"/>
  <c r="L22" i="6" a="1"/>
  <c r="L22" i="6" s="1"/>
  <c r="J22" i="6" a="1"/>
  <c r="J22" i="6" s="1"/>
  <c r="I22" i="6" a="1"/>
  <c r="I22" i="6" s="1"/>
  <c r="H22" i="6" a="1"/>
  <c r="H22" i="6" s="1"/>
  <c r="G22" i="6" a="1"/>
  <c r="G22" i="6" s="1"/>
  <c r="F22" i="6" a="1"/>
  <c r="F22" i="6" s="1"/>
  <c r="E22" i="6" a="1"/>
  <c r="E22" i="6" s="1"/>
  <c r="D22" i="6" a="1"/>
  <c r="D22" i="6" s="1"/>
  <c r="C22" i="6" a="1"/>
  <c r="C22" i="6" s="1"/>
  <c r="B22" i="6" a="1"/>
  <c r="B22" i="6" s="1"/>
  <c r="O21" i="6" a="1"/>
  <c r="O21" i="6" s="1"/>
  <c r="N21" i="6" a="1"/>
  <c r="N21" i="6" s="1"/>
  <c r="L21" i="6" a="1"/>
  <c r="L21" i="6" s="1"/>
  <c r="J21" i="6" a="1"/>
  <c r="J21" i="6" s="1"/>
  <c r="H21" i="6" a="1"/>
  <c r="H21" i="6" s="1"/>
  <c r="G21" i="6" a="1"/>
  <c r="G21" i="6" s="1"/>
  <c r="F21" i="6" a="1"/>
  <c r="F21" i="6" s="1"/>
  <c r="E21" i="6" a="1"/>
  <c r="E21" i="6" s="1"/>
  <c r="D21" i="6" a="1"/>
  <c r="D21" i="6" s="1"/>
  <c r="C21" i="6" a="1"/>
  <c r="C21" i="6" s="1"/>
  <c r="B21" i="6" a="1"/>
  <c r="B21" i="6" s="1"/>
  <c r="O20" i="6" a="1"/>
  <c r="O20" i="6" s="1"/>
  <c r="N20" i="6" a="1"/>
  <c r="N20" i="6" s="1"/>
  <c r="L20" i="6" a="1"/>
  <c r="L20" i="6" s="1"/>
  <c r="J20" i="6" a="1"/>
  <c r="J20" i="6" s="1"/>
  <c r="H20" i="6" a="1"/>
  <c r="H20" i="6" s="1"/>
  <c r="G20" i="6" a="1"/>
  <c r="G20" i="6" s="1"/>
  <c r="F20" i="6" a="1"/>
  <c r="F20" i="6" s="1"/>
  <c r="E20" i="6" a="1"/>
  <c r="E20" i="6" s="1"/>
  <c r="D20" i="6" a="1"/>
  <c r="D20" i="6" s="1"/>
  <c r="C20" i="6" a="1"/>
  <c r="C20" i="6" s="1"/>
  <c r="B20" i="6" a="1"/>
  <c r="B20" i="6" s="1"/>
  <c r="O19" i="6" a="1"/>
  <c r="O19" i="6" s="1"/>
  <c r="N19" i="6" a="1"/>
  <c r="N19" i="6" s="1"/>
  <c r="L19" i="6" a="1"/>
  <c r="L19" i="6" s="1"/>
  <c r="J19" i="6" a="1"/>
  <c r="J19" i="6" s="1"/>
  <c r="H19" i="6" a="1"/>
  <c r="H19" i="6" s="1"/>
  <c r="G19" i="6" a="1"/>
  <c r="G19" i="6" s="1"/>
  <c r="F19" i="6" a="1"/>
  <c r="F19" i="6" s="1"/>
  <c r="E19" i="6" a="1"/>
  <c r="E19" i="6" s="1"/>
  <c r="D19" i="6" a="1"/>
  <c r="D19" i="6" s="1"/>
  <c r="C19" i="6" a="1"/>
  <c r="C19" i="6" s="1"/>
  <c r="B19" i="6" a="1"/>
  <c r="B19" i="6" s="1"/>
  <c r="O18" i="6" a="1"/>
  <c r="O18" i="6" s="1"/>
  <c r="N18" i="6" a="1"/>
  <c r="N18" i="6" s="1"/>
  <c r="L18" i="6" a="1"/>
  <c r="L18" i="6" s="1"/>
  <c r="J18" i="6" a="1"/>
  <c r="J18" i="6" s="1"/>
  <c r="H18" i="6" a="1"/>
  <c r="H18" i="6" s="1"/>
  <c r="G18" i="6" a="1"/>
  <c r="G18" i="6" s="1"/>
  <c r="F18" i="6" a="1"/>
  <c r="F18" i="6" s="1"/>
  <c r="E18" i="6" a="1"/>
  <c r="E18" i="6" s="1"/>
  <c r="D18" i="6" a="1"/>
  <c r="D18" i="6" s="1"/>
  <c r="C18" i="6" a="1"/>
  <c r="C18" i="6" s="1"/>
  <c r="B18" i="6" a="1"/>
  <c r="B18" i="6" s="1"/>
  <c r="O17" i="6" a="1"/>
  <c r="O17" i="6" s="1"/>
  <c r="N17" i="6" a="1"/>
  <c r="N17" i="6" s="1"/>
  <c r="L17" i="6" a="1"/>
  <c r="L17" i="6" s="1"/>
  <c r="J17" i="6" a="1"/>
  <c r="J17" i="6" s="1"/>
  <c r="H17" i="6" a="1"/>
  <c r="H17" i="6" s="1"/>
  <c r="G17" i="6" a="1"/>
  <c r="G17" i="6" s="1"/>
  <c r="F17" i="6" a="1"/>
  <c r="F17" i="6" s="1"/>
  <c r="E17" i="6" a="1"/>
  <c r="E17" i="6" s="1"/>
  <c r="D17" i="6" a="1"/>
  <c r="D17" i="6" s="1"/>
  <c r="C17" i="6" a="1"/>
  <c r="C17" i="6" s="1"/>
  <c r="B17" i="6" a="1"/>
  <c r="B17" i="6" s="1"/>
  <c r="O16" i="6" a="1"/>
  <c r="O16" i="6" s="1"/>
  <c r="N16" i="6" a="1"/>
  <c r="N16" i="6" s="1"/>
  <c r="L16" i="6" a="1"/>
  <c r="L16" i="6" s="1"/>
  <c r="J16" i="6" a="1"/>
  <c r="J16" i="6" s="1"/>
  <c r="H16" i="6" a="1"/>
  <c r="H16" i="6" s="1"/>
  <c r="G16" i="6" a="1"/>
  <c r="G16" i="6" s="1"/>
  <c r="F16" i="6" a="1"/>
  <c r="F16" i="6" s="1"/>
  <c r="E16" i="6" a="1"/>
  <c r="E16" i="6" s="1"/>
  <c r="D16" i="6" a="1"/>
  <c r="D16" i="6" s="1"/>
  <c r="C16" i="6" a="1"/>
  <c r="C16" i="6" s="1"/>
  <c r="B16" i="6" a="1"/>
  <c r="B16" i="6" s="1"/>
  <c r="O15" i="6" a="1"/>
  <c r="O15" i="6" s="1"/>
  <c r="N15" i="6" a="1"/>
  <c r="N15" i="6" s="1"/>
  <c r="L15" i="6" a="1"/>
  <c r="L15" i="6" s="1"/>
  <c r="J15" i="6" a="1"/>
  <c r="J15" i="6" s="1"/>
  <c r="H15" i="6" a="1"/>
  <c r="H15" i="6" s="1"/>
  <c r="G15" i="6" a="1"/>
  <c r="G15" i="6" s="1"/>
  <c r="F15" i="6" a="1"/>
  <c r="F15" i="6" s="1"/>
  <c r="E15" i="6" a="1"/>
  <c r="E15" i="6" s="1"/>
  <c r="D15" i="6" a="1"/>
  <c r="D15" i="6" s="1"/>
  <c r="C15" i="6" a="1"/>
  <c r="C15" i="6" s="1"/>
  <c r="B15" i="6" a="1"/>
  <c r="B15" i="6" s="1"/>
  <c r="O14" i="6" a="1"/>
  <c r="O14" i="6" s="1"/>
  <c r="N14" i="6" a="1"/>
  <c r="N14" i="6" s="1"/>
  <c r="L14" i="6" a="1"/>
  <c r="L14" i="6" s="1"/>
  <c r="J14" i="6" a="1"/>
  <c r="J14" i="6" s="1"/>
  <c r="H14" i="6" a="1"/>
  <c r="H14" i="6" s="1"/>
  <c r="G14" i="6" a="1"/>
  <c r="G14" i="6" s="1"/>
  <c r="F14" i="6" a="1"/>
  <c r="F14" i="6" s="1"/>
  <c r="E14" i="6" a="1"/>
  <c r="E14" i="6" s="1"/>
  <c r="D14" i="6" a="1"/>
  <c r="D14" i="6" s="1"/>
  <c r="C14" i="6" a="1"/>
  <c r="C14" i="6" s="1"/>
  <c r="B14" i="6" a="1"/>
  <c r="B14" i="6" s="1"/>
  <c r="O13" i="6" a="1"/>
  <c r="O13" i="6" s="1"/>
  <c r="N13" i="6" a="1"/>
  <c r="N13" i="6" s="1"/>
  <c r="L13" i="6" a="1"/>
  <c r="L13" i="6" s="1"/>
  <c r="J13" i="6" a="1"/>
  <c r="J13" i="6" s="1"/>
  <c r="H13" i="6" a="1"/>
  <c r="H13" i="6" s="1"/>
  <c r="G13" i="6" a="1"/>
  <c r="G13" i="6" s="1"/>
  <c r="F13" i="6" a="1"/>
  <c r="F13" i="6" s="1"/>
  <c r="E13" i="6" a="1"/>
  <c r="E13" i="6" s="1"/>
  <c r="D13" i="6" a="1"/>
  <c r="D13" i="6" s="1"/>
  <c r="C13" i="6" a="1"/>
  <c r="C13" i="6" s="1"/>
  <c r="B13" i="6" a="1"/>
  <c r="B13" i="6" s="1"/>
  <c r="O12" i="6" a="1"/>
  <c r="O12" i="6" s="1"/>
  <c r="N12" i="6" a="1"/>
  <c r="N12" i="6" s="1"/>
  <c r="L12" i="6" a="1"/>
  <c r="L12" i="6" s="1"/>
  <c r="J12" i="6" a="1"/>
  <c r="J12" i="6" s="1"/>
  <c r="H12" i="6" a="1"/>
  <c r="H12" i="6" s="1"/>
  <c r="G12" i="6" a="1"/>
  <c r="G12" i="6" s="1"/>
  <c r="F12" i="6" a="1"/>
  <c r="F12" i="6" s="1"/>
  <c r="E12" i="6" a="1"/>
  <c r="E12" i="6" s="1"/>
  <c r="C12" i="6" a="1"/>
  <c r="C12" i="6" s="1"/>
  <c r="B12" i="6" a="1"/>
  <c r="B12" i="6" s="1"/>
  <c r="N4" i="6" l="1"/>
  <c r="J4" i="6"/>
  <c r="K4" i="6"/>
  <c r="H4" i="6"/>
  <c r="L4" i="6"/>
  <c r="E30" i="2"/>
  <c r="L13" i="1"/>
  <c r="F30" i="2"/>
  <c r="B24" i="2"/>
  <c r="I15" i="2"/>
  <c r="I14" i="2"/>
  <c r="I13" i="2"/>
  <c r="I12" i="2"/>
  <c r="E39" i="2"/>
  <c r="E38" i="2"/>
  <c r="E37" i="2"/>
  <c r="E36" i="2"/>
  <c r="L24" i="2"/>
  <c r="G24" i="2"/>
  <c r="E24" i="2"/>
  <c r="C24" i="2"/>
  <c r="I19" i="1"/>
  <c r="I13" i="6" s="1" a="1"/>
  <c r="I13" i="6" s="1"/>
  <c r="I20" i="1"/>
  <c r="I14" i="6" s="1" a="1"/>
  <c r="I14" i="6" s="1"/>
  <c r="I21" i="1"/>
  <c r="I15" i="6" s="1" a="1"/>
  <c r="I15" i="6" s="1"/>
  <c r="I22" i="1"/>
  <c r="I16" i="6" s="1" a="1"/>
  <c r="I16" i="6" s="1"/>
  <c r="I23" i="1"/>
  <c r="I17" i="6" s="1" a="1"/>
  <c r="I17" i="6" s="1"/>
  <c r="I24" i="1"/>
  <c r="I18" i="6" s="1" a="1"/>
  <c r="I18" i="6" s="1"/>
  <c r="I25" i="1"/>
  <c r="I19" i="6" s="1" a="1"/>
  <c r="I19" i="6" s="1"/>
  <c r="I26" i="1"/>
  <c r="I20" i="6" s="1" a="1"/>
  <c r="I20" i="6" s="1"/>
  <c r="I27" i="1"/>
  <c r="I21" i="6" s="1" a="1"/>
  <c r="I21" i="6" s="1"/>
  <c r="I28" i="1"/>
  <c r="I29" i="1"/>
  <c r="I18" i="1"/>
  <c r="N11" i="1"/>
  <c r="J13"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N13" i="1"/>
  <c r="K13" i="1"/>
  <c r="H13" i="1" l="1"/>
  <c r="I12" i="6" a="1"/>
  <c r="I12" i="6" s="1"/>
  <c r="I4" i="6" s="1"/>
  <c r="B30" i="2"/>
  <c r="C30" i="2"/>
  <c r="M7" i="1" l="1"/>
  <c r="K7" i="1"/>
  <c r="I24" i="2" s="1"/>
  <c r="L11" i="1"/>
  <c r="K11" i="1"/>
  <c r="J11" i="1"/>
  <c r="K26" i="1"/>
  <c r="K20" i="6" l="1" a="1"/>
  <c r="K20" i="6" s="1"/>
  <c r="M26" i="1"/>
  <c r="M20" i="6" s="1" a="1"/>
  <c r="M20" i="6" s="1"/>
  <c r="O11" i="1"/>
  <c r="I11" i="1"/>
  <c r="K117" i="1" l="1"/>
  <c r="K34" i="1"/>
  <c r="M34" i="1" s="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9" i="1"/>
  <c r="K13" i="6" s="1" a="1"/>
  <c r="K13" i="6" s="1"/>
  <c r="K20" i="1"/>
  <c r="K14" i="6" s="1" a="1"/>
  <c r="K14" i="6" s="1"/>
  <c r="K21" i="1"/>
  <c r="K22" i="1"/>
  <c r="K23" i="1"/>
  <c r="K24" i="1"/>
  <c r="K25" i="1"/>
  <c r="K27" i="1"/>
  <c r="K28" i="1"/>
  <c r="M28" i="1" s="1"/>
  <c r="K29" i="1"/>
  <c r="M29" i="1" s="1"/>
  <c r="K30" i="1"/>
  <c r="M30" i="1" s="1"/>
  <c r="K31" i="1"/>
  <c r="M31" i="1" s="1"/>
  <c r="K32" i="1"/>
  <c r="M32" i="1" s="1"/>
  <c r="K33" i="1"/>
  <c r="M33" i="1" s="1"/>
  <c r="M24" i="1" l="1"/>
  <c r="M18" i="6" s="1" a="1"/>
  <c r="M18" i="6" s="1"/>
  <c r="K18" i="6" a="1"/>
  <c r="K18" i="6" s="1"/>
  <c r="M23" i="1"/>
  <c r="M17" i="6" s="1" a="1"/>
  <c r="M17" i="6" s="1"/>
  <c r="K17" i="6" a="1"/>
  <c r="K17" i="6" s="1"/>
  <c r="M27" i="1"/>
  <c r="M21" i="6" s="1" a="1"/>
  <c r="M21" i="6" s="1"/>
  <c r="K21" i="6" a="1"/>
  <c r="K21" i="6" s="1"/>
  <c r="M22" i="1"/>
  <c r="M16" i="6" s="1" a="1"/>
  <c r="M16" i="6" s="1"/>
  <c r="K16" i="6" a="1"/>
  <c r="K16" i="6" s="1"/>
  <c r="K12" i="6" a="1"/>
  <c r="K12" i="6" s="1"/>
  <c r="M18" i="1"/>
  <c r="M12" i="6" s="1" a="1"/>
  <c r="M12" i="6" s="1"/>
  <c r="K19" i="6" a="1"/>
  <c r="K19" i="6" s="1"/>
  <c r="M25" i="1"/>
  <c r="M19" i="6" s="1" a="1"/>
  <c r="M19" i="6" s="1"/>
  <c r="M21" i="1"/>
  <c r="M15" i="6" s="1" a="1"/>
  <c r="M15" i="6" s="1"/>
  <c r="K15" i="6" a="1"/>
  <c r="K15" i="6" s="1"/>
  <c r="M20" i="1"/>
  <c r="M14" i="6" s="1" a="1"/>
  <c r="M14" i="6" s="1"/>
  <c r="M19" i="1"/>
  <c r="M13" i="6" s="1" a="1"/>
  <c r="M13" i="6" s="1"/>
  <c r="M13" i="1" l="1"/>
  <c r="M4" i="6"/>
  <c r="M11" i="1"/>
  <c r="F19" i="2"/>
</calcChain>
</file>

<file path=xl/comments1.xml><?xml version="1.0" encoding="utf-8"?>
<comments xmlns="http://schemas.openxmlformats.org/spreadsheetml/2006/main">
  <authors>
    <author>厚生労働省ネットワークシステム</author>
  </authors>
  <commentList>
    <comment ref="H17" authorId="0" shapeId="0">
      <text>
        <r>
          <rPr>
            <b/>
            <sz val="10"/>
            <color indexed="81"/>
            <rFont val="MS P ゴシック"/>
            <family val="3"/>
            <charset val="128"/>
          </rPr>
          <t>入退院当日は含めず入力。最大６日間、委託事務費を算定。</t>
        </r>
      </text>
    </comment>
  </commentList>
</comments>
</file>

<file path=xl/sharedStrings.xml><?xml version="1.0" encoding="utf-8"?>
<sst xmlns="http://schemas.openxmlformats.org/spreadsheetml/2006/main" count="250" uniqueCount="151">
  <si>
    <t>施設名</t>
    <rPh sb="0" eb="3">
      <t>シセツメイ</t>
    </rPh>
    <phoneticPr fontId="2"/>
  </si>
  <si>
    <t>支援体制
加算</t>
    <rPh sb="0" eb="2">
      <t>シエン</t>
    </rPh>
    <rPh sb="2" eb="4">
      <t>タイセイ</t>
    </rPh>
    <rPh sb="5" eb="7">
      <t>カサン</t>
    </rPh>
    <phoneticPr fontId="2"/>
  </si>
  <si>
    <t>宿直体制
加算</t>
    <rPh sb="0" eb="2">
      <t>シュクチョク</t>
    </rPh>
    <rPh sb="2" eb="4">
      <t>タイセイ</t>
    </rPh>
    <rPh sb="5" eb="7">
      <t>カサン</t>
    </rPh>
    <phoneticPr fontId="2"/>
  </si>
  <si>
    <t>欠如（3月未満）</t>
    <rPh sb="0" eb="2">
      <t>ケツジョ</t>
    </rPh>
    <rPh sb="4" eb="5">
      <t>ツキ</t>
    </rPh>
    <rPh sb="5" eb="7">
      <t>ミマン</t>
    </rPh>
    <phoneticPr fontId="2"/>
  </si>
  <si>
    <t>充足</t>
    <rPh sb="0" eb="2">
      <t>ジュウソク</t>
    </rPh>
    <phoneticPr fontId="2"/>
  </si>
  <si>
    <t>該当</t>
    <rPh sb="0" eb="2">
      <t>ガイトウ</t>
    </rPh>
    <phoneticPr fontId="2"/>
  </si>
  <si>
    <t>未作成（3月未満）</t>
    <rPh sb="0" eb="3">
      <t>ミサクセイ</t>
    </rPh>
    <rPh sb="5" eb="6">
      <t>ツキ</t>
    </rPh>
    <rPh sb="6" eb="8">
      <t>ミマン</t>
    </rPh>
    <phoneticPr fontId="2"/>
  </si>
  <si>
    <t>非該当</t>
    <rPh sb="0" eb="1">
      <t>ヒ</t>
    </rPh>
    <rPh sb="1" eb="3">
      <t>ガイトウ</t>
    </rPh>
    <phoneticPr fontId="2"/>
  </si>
  <si>
    <t>年</t>
    <rPh sb="0" eb="1">
      <t>ネン</t>
    </rPh>
    <phoneticPr fontId="2"/>
  </si>
  <si>
    <t>月</t>
    <rPh sb="0" eb="1">
      <t>ツキ</t>
    </rPh>
    <phoneticPr fontId="2"/>
  </si>
  <si>
    <t>欠如（3月以上）</t>
    <rPh sb="0" eb="2">
      <t>ケツジョ</t>
    </rPh>
    <rPh sb="4" eb="5">
      <t>ツキ</t>
    </rPh>
    <rPh sb="5" eb="7">
      <t>イジョウ</t>
    </rPh>
    <phoneticPr fontId="2"/>
  </si>
  <si>
    <t>未作成（3月以上）</t>
    <rPh sb="0" eb="3">
      <t>ミサクセイ</t>
    </rPh>
    <rPh sb="5" eb="6">
      <t>ツキ</t>
    </rPh>
    <rPh sb="6" eb="8">
      <t>イジョウ</t>
    </rPh>
    <phoneticPr fontId="2"/>
  </si>
  <si>
    <t>NO.</t>
  </si>
  <si>
    <t>福祉事務所名</t>
    <rPh sb="0" eb="2">
      <t>フクシ</t>
    </rPh>
    <rPh sb="2" eb="5">
      <t>ジムショ</t>
    </rPh>
    <rPh sb="5" eb="6">
      <t>メイ</t>
    </rPh>
    <phoneticPr fontId="2"/>
  </si>
  <si>
    <t>氏名</t>
    <rPh sb="0" eb="2">
      <t>シメイ</t>
    </rPh>
    <phoneticPr fontId="2"/>
  </si>
  <si>
    <t>（かな）</t>
  </si>
  <si>
    <t>重点的要支援者</t>
    <rPh sb="0" eb="2">
      <t>ジュウテン</t>
    </rPh>
    <rPh sb="2" eb="3">
      <t>テキ</t>
    </rPh>
    <rPh sb="3" eb="7">
      <t>ヨウシエンシャ</t>
    </rPh>
    <phoneticPr fontId="2"/>
  </si>
  <si>
    <t>本人支払額</t>
    <rPh sb="0" eb="2">
      <t>ホンニン</t>
    </rPh>
    <rPh sb="2" eb="4">
      <t>シハラ</t>
    </rPh>
    <rPh sb="4" eb="5">
      <t>ガク</t>
    </rPh>
    <phoneticPr fontId="2"/>
  </si>
  <si>
    <t>委託事務費</t>
    <rPh sb="0" eb="2">
      <t>イタク</t>
    </rPh>
    <rPh sb="2" eb="5">
      <t>ジムヒ</t>
    </rPh>
    <phoneticPr fontId="2"/>
  </si>
  <si>
    <t>日常生活支援委託事務費　請求額通知書</t>
    <rPh sb="0" eb="11">
      <t>ニチジョウセイカツシエンイタクジムヒ</t>
    </rPh>
    <rPh sb="12" eb="14">
      <t>セイキュウ</t>
    </rPh>
    <rPh sb="14" eb="15">
      <t>ガク</t>
    </rPh>
    <rPh sb="15" eb="18">
      <t>ツウチショ</t>
    </rPh>
    <phoneticPr fontId="2"/>
  </si>
  <si>
    <t>御中</t>
    <rPh sb="0" eb="2">
      <t>オンチュウ</t>
    </rPh>
    <phoneticPr fontId="2"/>
  </si>
  <si>
    <t>法人名</t>
    <rPh sb="0" eb="2">
      <t>ホウジン</t>
    </rPh>
    <rPh sb="2" eb="3">
      <t>メイ</t>
    </rPh>
    <phoneticPr fontId="2"/>
  </si>
  <si>
    <t>所在地</t>
    <rPh sb="0" eb="3">
      <t>ショザイチ</t>
    </rPh>
    <phoneticPr fontId="2"/>
  </si>
  <si>
    <t>責任者</t>
    <rPh sb="0" eb="3">
      <t>セキニンシャ</t>
    </rPh>
    <phoneticPr fontId="2"/>
  </si>
  <si>
    <t>標記について、下記のとおり請求いたします。</t>
    <rPh sb="0" eb="2">
      <t>ヒョウキ</t>
    </rPh>
    <rPh sb="7" eb="9">
      <t>カキ</t>
    </rPh>
    <rPh sb="13" eb="15">
      <t>セイキュウ</t>
    </rPh>
    <phoneticPr fontId="2"/>
  </si>
  <si>
    <t xml:space="preserve"> </t>
    <phoneticPr fontId="2"/>
  </si>
  <si>
    <t>請求金額</t>
    <rPh sb="0" eb="2">
      <t>セイキュウ</t>
    </rPh>
    <rPh sb="2" eb="4">
      <t>キンガク</t>
    </rPh>
    <phoneticPr fontId="2"/>
  </si>
  <si>
    <t>円</t>
    <rPh sb="0" eb="1">
      <t>エン</t>
    </rPh>
    <phoneticPr fontId="2"/>
  </si>
  <si>
    <t>【事業所基本情報】</t>
    <rPh sb="1" eb="4">
      <t>ジギョウショ</t>
    </rPh>
    <rPh sb="4" eb="6">
      <t>キホン</t>
    </rPh>
    <rPh sb="6" eb="8">
      <t>ジョウホウ</t>
    </rPh>
    <phoneticPr fontId="2"/>
  </si>
  <si>
    <t>支援体制加算</t>
    <rPh sb="0" eb="2">
      <t>シエン</t>
    </rPh>
    <rPh sb="2" eb="4">
      <t>タイセイ</t>
    </rPh>
    <rPh sb="4" eb="6">
      <t>カサン</t>
    </rPh>
    <phoneticPr fontId="2"/>
  </si>
  <si>
    <t>宿直体制加算</t>
    <rPh sb="0" eb="2">
      <t>シュクチョク</t>
    </rPh>
    <rPh sb="2" eb="4">
      <t>タイセイ</t>
    </rPh>
    <rPh sb="4" eb="6">
      <t>カサン</t>
    </rPh>
    <phoneticPr fontId="2"/>
  </si>
  <si>
    <t>【事業実績】(貴福祉事務所分）</t>
    <rPh sb="1" eb="3">
      <t>ジギョウ</t>
    </rPh>
    <rPh sb="3" eb="5">
      <t>ジッセキ</t>
    </rPh>
    <rPh sb="7" eb="8">
      <t>キ</t>
    </rPh>
    <rPh sb="8" eb="10">
      <t>フクシ</t>
    </rPh>
    <rPh sb="10" eb="13">
      <t>ジムショ</t>
    </rPh>
    <rPh sb="13" eb="14">
      <t>ブン</t>
    </rPh>
    <phoneticPr fontId="2"/>
  </si>
  <si>
    <t>重点的
要支援者</t>
    <rPh sb="0" eb="2">
      <t>ジュウテン</t>
    </rPh>
    <rPh sb="2" eb="3">
      <t>テキ</t>
    </rPh>
    <rPh sb="4" eb="8">
      <t>ヨウシエンシャ</t>
    </rPh>
    <phoneticPr fontId="2"/>
  </si>
  <si>
    <t>3月未満</t>
    <rPh sb="1" eb="2">
      <t>ツキ</t>
    </rPh>
    <rPh sb="2" eb="4">
      <t>ミマン</t>
    </rPh>
    <phoneticPr fontId="2"/>
  </si>
  <si>
    <t>3月以上</t>
    <rPh sb="1" eb="2">
      <t>ツキ</t>
    </rPh>
    <rPh sb="2" eb="4">
      <t>イジョウ</t>
    </rPh>
    <phoneticPr fontId="2"/>
  </si>
  <si>
    <t>【振込先】</t>
    <rPh sb="1" eb="4">
      <t>フリコミサキ</t>
    </rPh>
    <phoneticPr fontId="2"/>
  </si>
  <si>
    <t>金融機関</t>
    <rPh sb="0" eb="2">
      <t>キンユウ</t>
    </rPh>
    <rPh sb="2" eb="4">
      <t>キカン</t>
    </rPh>
    <phoneticPr fontId="2"/>
  </si>
  <si>
    <t>支店名</t>
    <rPh sb="0" eb="3">
      <t>シテンメイ</t>
    </rPh>
    <phoneticPr fontId="2"/>
  </si>
  <si>
    <t>口座番号</t>
    <rPh sb="0" eb="2">
      <t>コウザ</t>
    </rPh>
    <rPh sb="2" eb="4">
      <t>バンゴウ</t>
    </rPh>
    <phoneticPr fontId="2"/>
  </si>
  <si>
    <t>口座名義</t>
    <rPh sb="0" eb="2">
      <t>コウザ</t>
    </rPh>
    <rPh sb="2" eb="4">
      <t>メイギ</t>
    </rPh>
    <phoneticPr fontId="2"/>
  </si>
  <si>
    <t>委託元
福祉事務所名</t>
    <rPh sb="0" eb="2">
      <t>イタク</t>
    </rPh>
    <rPh sb="2" eb="3">
      <t>モト</t>
    </rPh>
    <rPh sb="4" eb="6">
      <t>フクシ</t>
    </rPh>
    <rPh sb="6" eb="9">
      <t>ジムショ</t>
    </rPh>
    <rPh sb="9" eb="10">
      <t>メイ</t>
    </rPh>
    <phoneticPr fontId="2"/>
  </si>
  <si>
    <t>月途中での委託の開始及び終了</t>
    <rPh sb="0" eb="1">
      <t>ツキ</t>
    </rPh>
    <rPh sb="1" eb="3">
      <t>トチュウ</t>
    </rPh>
    <rPh sb="5" eb="7">
      <t>イタク</t>
    </rPh>
    <rPh sb="8" eb="10">
      <t>カイシ</t>
    </rPh>
    <rPh sb="10" eb="11">
      <t>オヨ</t>
    </rPh>
    <rPh sb="12" eb="14">
      <t>シュウリョウ</t>
    </rPh>
    <phoneticPr fontId="2"/>
  </si>
  <si>
    <t>一般事務費単価</t>
    <rPh sb="0" eb="7">
      <t>イッパンジムヒタンカ</t>
    </rPh>
    <phoneticPr fontId="2"/>
  </si>
  <si>
    <r>
      <t>口座</t>
    </r>
    <r>
      <rPr>
        <sz val="10"/>
        <color theme="1"/>
        <rFont val="游ゴシック"/>
        <family val="2"/>
        <charset val="128"/>
        <scheme val="minor"/>
      </rPr>
      <t>番号</t>
    </r>
    <rPh sb="0" eb="2">
      <t>コウザ</t>
    </rPh>
    <rPh sb="2" eb="4">
      <t>バンゴウ</t>
    </rPh>
    <phoneticPr fontId="2"/>
  </si>
  <si>
    <t>個別支援計画</t>
    <rPh sb="0" eb="2">
      <t>コベツ</t>
    </rPh>
    <rPh sb="2" eb="4">
      <t>シエン</t>
    </rPh>
    <rPh sb="4" eb="6">
      <t>ケイカク</t>
    </rPh>
    <phoneticPr fontId="2"/>
  </si>
  <si>
    <t>人員欠如の
状況</t>
    <rPh sb="0" eb="2">
      <t>ジンイン</t>
    </rPh>
    <rPh sb="2" eb="4">
      <t>ケツジョ</t>
    </rPh>
    <rPh sb="6" eb="8">
      <t>ジョウキョウ</t>
    </rPh>
    <phoneticPr fontId="2"/>
  </si>
  <si>
    <t>人員欠如の状況</t>
    <rPh sb="0" eb="2">
      <t>ジンイン</t>
    </rPh>
    <rPh sb="2" eb="4">
      <t>ケツジョ</t>
    </rPh>
    <rPh sb="5" eb="7">
      <t>ジョウキョウ</t>
    </rPh>
    <phoneticPr fontId="2"/>
  </si>
  <si>
    <t>職員欠如</t>
    <rPh sb="0" eb="2">
      <t>ショクイン</t>
    </rPh>
    <rPh sb="2" eb="4">
      <t>ケツジョ</t>
    </rPh>
    <phoneticPr fontId="2"/>
  </si>
  <si>
    <t>入院期間</t>
    <rPh sb="0" eb="2">
      <t>ニュウイン</t>
    </rPh>
    <rPh sb="2" eb="4">
      <t>キカン</t>
    </rPh>
    <phoneticPr fontId="2"/>
  </si>
  <si>
    <t>開始日</t>
    <rPh sb="0" eb="3">
      <t>カイシビ</t>
    </rPh>
    <phoneticPr fontId="2"/>
  </si>
  <si>
    <t>終了日</t>
    <rPh sb="0" eb="2">
      <t>シュウリョウ</t>
    </rPh>
    <rPh sb="2" eb="3">
      <t>ビ</t>
    </rPh>
    <phoneticPr fontId="2"/>
  </si>
  <si>
    <t>重点的要支援者</t>
    <rPh sb="0" eb="3">
      <t>ジュウテンテキ</t>
    </rPh>
    <rPh sb="3" eb="7">
      <t>ヨウシエンシャ</t>
    </rPh>
    <phoneticPr fontId="2"/>
  </si>
  <si>
    <t>ドロップダウンリスト</t>
    <phoneticPr fontId="2"/>
  </si>
  <si>
    <t>NPO法人ニチジュウ</t>
    <rPh sb="3" eb="5">
      <t>ホウジン</t>
    </rPh>
    <phoneticPr fontId="2"/>
  </si>
  <si>
    <t>　（普通）1234567</t>
    <rPh sb="2" eb="4">
      <t>フツウ</t>
    </rPh>
    <phoneticPr fontId="2"/>
  </si>
  <si>
    <t>個別支援計画未作成</t>
    <rPh sb="0" eb="2">
      <t>コベツ</t>
    </rPh>
    <rPh sb="2" eb="4">
      <t>シエン</t>
    </rPh>
    <rPh sb="4" eb="6">
      <t>ケイカク</t>
    </rPh>
    <rPh sb="6" eb="7">
      <t>ミ</t>
    </rPh>
    <rPh sb="7" eb="9">
      <t>サクセイ</t>
    </rPh>
    <phoneticPr fontId="2"/>
  </si>
  <si>
    <t>人員欠如の
減算掛率</t>
    <rPh sb="0" eb="2">
      <t>ジンイン</t>
    </rPh>
    <rPh sb="2" eb="4">
      <t>ケツジョ</t>
    </rPh>
    <rPh sb="6" eb="8">
      <t>ゲンサン</t>
    </rPh>
    <rPh sb="8" eb="10">
      <t>カケリツ</t>
    </rPh>
    <phoneticPr fontId="2"/>
  </si>
  <si>
    <t>未作成の減算掛率</t>
    <rPh sb="0" eb="3">
      <t>ミサクセイ</t>
    </rPh>
    <rPh sb="4" eb="5">
      <t>ゲン</t>
    </rPh>
    <rPh sb="5" eb="6">
      <t>サン</t>
    </rPh>
    <rPh sb="6" eb="8">
      <t>カケリツ</t>
    </rPh>
    <phoneticPr fontId="2"/>
  </si>
  <si>
    <t>の作成状況</t>
    <rPh sb="1" eb="3">
      <t>サクセイ</t>
    </rPh>
    <rPh sb="3" eb="5">
      <t>ジョウキョウ</t>
    </rPh>
    <phoneticPr fontId="2"/>
  </si>
  <si>
    <t>日常生活支援委託事務費　請求額通知書作成シート（施設用）</t>
    <rPh sb="12" eb="14">
      <t>セイキュウ</t>
    </rPh>
    <rPh sb="14" eb="15">
      <t>ガク</t>
    </rPh>
    <rPh sb="15" eb="17">
      <t>ツウチ</t>
    </rPh>
    <rPh sb="17" eb="18">
      <t>ショ</t>
    </rPh>
    <rPh sb="18" eb="20">
      <t>サクセイ</t>
    </rPh>
    <rPh sb="24" eb="27">
      <t>シセツヨウ</t>
    </rPh>
    <phoneticPr fontId="2"/>
  </si>
  <si>
    <t>備　考</t>
    <rPh sb="0" eb="1">
      <t>ビ</t>
    </rPh>
    <rPh sb="2" eb="3">
      <t>コウ</t>
    </rPh>
    <phoneticPr fontId="2"/>
  </si>
  <si>
    <t>重点的要支援者</t>
    <rPh sb="0" eb="3">
      <t>ジュウテンテキ</t>
    </rPh>
    <rPh sb="3" eb="4">
      <t>ヨウ</t>
    </rPh>
    <rPh sb="4" eb="7">
      <t>シエンシャ</t>
    </rPh>
    <phoneticPr fontId="2"/>
  </si>
  <si>
    <t>割合</t>
    <rPh sb="0" eb="2">
      <t>ワリアイ</t>
    </rPh>
    <phoneticPr fontId="2"/>
  </si>
  <si>
    <t>３月未満</t>
    <rPh sb="1" eb="2">
      <t>ツキ</t>
    </rPh>
    <rPh sb="2" eb="4">
      <t>ミマン</t>
    </rPh>
    <phoneticPr fontId="2"/>
  </si>
  <si>
    <t>一般事務費
単価</t>
    <rPh sb="0" eb="2">
      <t>イッパン</t>
    </rPh>
    <rPh sb="2" eb="4">
      <t>ジム</t>
    </rPh>
    <rPh sb="4" eb="5">
      <t>ヒ</t>
    </rPh>
    <rPh sb="6" eb="8">
      <t>タンカ</t>
    </rPh>
    <phoneticPr fontId="2"/>
  </si>
  <si>
    <t>本人支払額
合計</t>
    <rPh sb="0" eb="2">
      <t>ホンニン</t>
    </rPh>
    <rPh sb="2" eb="4">
      <t>シハラ</t>
    </rPh>
    <rPh sb="4" eb="5">
      <t>ガク</t>
    </rPh>
    <rPh sb="6" eb="8">
      <t>ゴウケイ</t>
    </rPh>
    <rPh sb="7" eb="8">
      <t>ケイ</t>
    </rPh>
    <phoneticPr fontId="2"/>
  </si>
  <si>
    <t>委託事務費
合計</t>
    <rPh sb="0" eb="2">
      <t>イタク</t>
    </rPh>
    <rPh sb="2" eb="5">
      <t>ジムヒ</t>
    </rPh>
    <rPh sb="6" eb="8">
      <t>ゴウケイ</t>
    </rPh>
    <phoneticPr fontId="2"/>
  </si>
  <si>
    <t>東京都千代田区麹町1-1-1</t>
    <rPh sb="0" eb="3">
      <t>トウキョウト</t>
    </rPh>
    <rPh sb="3" eb="7">
      <t>チヨダク</t>
    </rPh>
    <rPh sb="7" eb="9">
      <t>コウジマチ</t>
    </rPh>
    <phoneticPr fontId="2"/>
  </si>
  <si>
    <t>NPO法人ニチジュウ</t>
    <phoneticPr fontId="2"/>
  </si>
  <si>
    <t>作成済</t>
    <rPh sb="0" eb="2">
      <t>サクセイ</t>
    </rPh>
    <rPh sb="2" eb="3">
      <t>ズ</t>
    </rPh>
    <phoneticPr fontId="2"/>
  </si>
  <si>
    <t>定員世帯数</t>
    <rPh sb="0" eb="2">
      <t>テイイン</t>
    </rPh>
    <rPh sb="2" eb="4">
      <t>セタイ</t>
    </rPh>
    <rPh sb="4" eb="5">
      <t>スウ</t>
    </rPh>
    <phoneticPr fontId="2"/>
  </si>
  <si>
    <t>※委託対象外</t>
    <rPh sb="1" eb="3">
      <t>イタク</t>
    </rPh>
    <rPh sb="3" eb="5">
      <t>タイショウ</t>
    </rPh>
    <rPh sb="5" eb="6">
      <t>ガイ</t>
    </rPh>
    <phoneticPr fontId="2"/>
  </si>
  <si>
    <t>入居世帯数</t>
    <rPh sb="0" eb="2">
      <t>ニュウキョ</t>
    </rPh>
    <rPh sb="2" eb="5">
      <t>セタイスウ</t>
    </rPh>
    <phoneticPr fontId="2"/>
  </si>
  <si>
    <t>D福祉事務所</t>
    <phoneticPr fontId="2"/>
  </si>
  <si>
    <t>全世帯</t>
    <rPh sb="0" eb="1">
      <t>ゼン</t>
    </rPh>
    <rPh sb="1" eb="3">
      <t>セタイ</t>
    </rPh>
    <phoneticPr fontId="2"/>
  </si>
  <si>
    <t>うち委託対象</t>
    <rPh sb="2" eb="4">
      <t>イタク</t>
    </rPh>
    <rPh sb="4" eb="6">
      <t>タイショウ</t>
    </rPh>
    <phoneticPr fontId="2"/>
  </si>
  <si>
    <t>委託事務費
算定対象日数</t>
    <rPh sb="0" eb="2">
      <t>イタク</t>
    </rPh>
    <rPh sb="2" eb="5">
      <t>ジムヒ</t>
    </rPh>
    <rPh sb="6" eb="8">
      <t>サンテイ</t>
    </rPh>
    <rPh sb="8" eb="10">
      <t>タイショウ</t>
    </rPh>
    <rPh sb="10" eb="12">
      <t>ニッスウ</t>
    </rPh>
    <phoneticPr fontId="2"/>
  </si>
  <si>
    <t>Ver. R0206</t>
    <phoneticPr fontId="2"/>
  </si>
  <si>
    <t>該当世帯数</t>
    <rPh sb="0" eb="2">
      <t>ガイトウ</t>
    </rPh>
    <rPh sb="2" eb="5">
      <t>セタイスウ</t>
    </rPh>
    <phoneticPr fontId="2"/>
  </si>
  <si>
    <t>定員</t>
    <rPh sb="0" eb="2">
      <t>テイイン</t>
    </rPh>
    <phoneticPr fontId="2"/>
  </si>
  <si>
    <t>委託対象
世帯</t>
    <rPh sb="0" eb="2">
      <t>イタク</t>
    </rPh>
    <rPh sb="2" eb="4">
      <t>タイショウ</t>
    </rPh>
    <rPh sb="5" eb="7">
      <t>セタイ</t>
    </rPh>
    <phoneticPr fontId="2"/>
  </si>
  <si>
    <t>本人支払額
合計</t>
    <rPh sb="0" eb="2">
      <t>ホンニン</t>
    </rPh>
    <rPh sb="2" eb="5">
      <t>シハライガク</t>
    </rPh>
    <rPh sb="6" eb="8">
      <t>ゴウケイ</t>
    </rPh>
    <phoneticPr fontId="2"/>
  </si>
  <si>
    <t>令和　    年　　月　　日</t>
    <rPh sb="0" eb="2">
      <t>レイワ</t>
    </rPh>
    <rPh sb="7" eb="8">
      <t>ネン</t>
    </rPh>
    <rPh sb="10" eb="11">
      <t>ツキ</t>
    </rPh>
    <rPh sb="13" eb="14">
      <t>ヒ</t>
    </rPh>
    <phoneticPr fontId="2"/>
  </si>
  <si>
    <t>福祉事務所名</t>
    <rPh sb="0" eb="2">
      <t>フクシ</t>
    </rPh>
    <rPh sb="2" eb="4">
      <t>ジム</t>
    </rPh>
    <rPh sb="4" eb="5">
      <t>ショ</t>
    </rPh>
    <rPh sb="5" eb="6">
      <t>メイ</t>
    </rPh>
    <phoneticPr fontId="2"/>
  </si>
  <si>
    <t>算定対象日数</t>
  </si>
  <si>
    <t>委託事務費</t>
    <rPh sb="0" eb="2">
      <t>イタク</t>
    </rPh>
    <rPh sb="2" eb="4">
      <t>ジム</t>
    </rPh>
    <rPh sb="4" eb="5">
      <t>ヒ</t>
    </rPh>
    <phoneticPr fontId="2"/>
  </si>
  <si>
    <t>委託対象世帯数</t>
    <rPh sb="0" eb="2">
      <t>イタク</t>
    </rPh>
    <rPh sb="2" eb="4">
      <t>タイショウ</t>
    </rPh>
    <rPh sb="4" eb="6">
      <t>セタイ</t>
    </rPh>
    <rPh sb="6" eb="7">
      <t>スウ</t>
    </rPh>
    <phoneticPr fontId="2"/>
  </si>
  <si>
    <t>対象年月</t>
    <rPh sb="0" eb="2">
      <t>タイショウ</t>
    </rPh>
    <rPh sb="2" eb="4">
      <t>ネンゲツ</t>
    </rPh>
    <phoneticPr fontId="2"/>
  </si>
  <si>
    <t>A福祉事務所</t>
  </si>
  <si>
    <t>A福祉事務所</t>
    <phoneticPr fontId="2"/>
  </si>
  <si>
    <t>施設名</t>
    <rPh sb="0" eb="2">
      <t>シセツ</t>
    </rPh>
    <rPh sb="2" eb="3">
      <t>メイ</t>
    </rPh>
    <phoneticPr fontId="2"/>
  </si>
  <si>
    <t>委 託 入 所 者 一 覧 表</t>
    <phoneticPr fontId="2"/>
  </si>
  <si>
    <t>理事長　支援 太郎</t>
    <rPh sb="0" eb="3">
      <t>リジチョウ</t>
    </rPh>
    <rPh sb="4" eb="6">
      <t>シエン</t>
    </rPh>
    <rPh sb="7" eb="9">
      <t>タロウ</t>
    </rPh>
    <phoneticPr fontId="2"/>
  </si>
  <si>
    <t>スイカ銀行</t>
    <rPh sb="3" eb="5">
      <t>ギンコウ</t>
    </rPh>
    <phoneticPr fontId="2"/>
  </si>
  <si>
    <t>小玉西瓜支店</t>
    <rPh sb="0" eb="2">
      <t>コダマ</t>
    </rPh>
    <rPh sb="2" eb="4">
      <t>スイカ</t>
    </rPh>
    <rPh sb="4" eb="6">
      <t>シテン</t>
    </rPh>
    <phoneticPr fontId="2"/>
  </si>
  <si>
    <t>日住一番館</t>
    <rPh sb="0" eb="2">
      <t>ニチジュウ</t>
    </rPh>
    <rPh sb="2" eb="3">
      <t>イチ</t>
    </rPh>
    <rPh sb="3" eb="5">
      <t>バンカン</t>
    </rPh>
    <phoneticPr fontId="2"/>
  </si>
  <si>
    <r>
      <t>【内訳</t>
    </r>
    <r>
      <rPr>
        <sz val="16"/>
        <color theme="1"/>
        <rFont val="游ゴシック"/>
        <family val="3"/>
        <charset val="128"/>
        <scheme val="minor"/>
      </rPr>
      <t>】</t>
    </r>
    <rPh sb="1" eb="3">
      <t>ウチワケ</t>
    </rPh>
    <phoneticPr fontId="2"/>
  </si>
  <si>
    <t>　別添 委託入所者一覧表のとおり</t>
    <phoneticPr fontId="2"/>
  </si>
  <si>
    <t>A福祉事務所</t>
    <rPh sb="1" eb="3">
      <t>フクシ</t>
    </rPh>
    <rPh sb="3" eb="5">
      <t>ジム</t>
    </rPh>
    <rPh sb="5" eb="6">
      <t>ショ</t>
    </rPh>
    <phoneticPr fontId="19"/>
  </si>
  <si>
    <t>B福祉事務所</t>
    <rPh sb="1" eb="3">
      <t>フクシ</t>
    </rPh>
    <rPh sb="3" eb="5">
      <t>ジム</t>
    </rPh>
    <rPh sb="5" eb="6">
      <t>ショ</t>
    </rPh>
    <phoneticPr fontId="19"/>
  </si>
  <si>
    <t>C福祉事務所</t>
  </si>
  <si>
    <t>※委託対象外</t>
    <rPh sb="1" eb="3">
      <t>イタク</t>
    </rPh>
    <rPh sb="3" eb="5">
      <t>タイショウ</t>
    </rPh>
    <rPh sb="5" eb="6">
      <t>ガイ</t>
    </rPh>
    <phoneticPr fontId="19"/>
  </si>
  <si>
    <t>B福祉事務所</t>
    <phoneticPr fontId="2"/>
  </si>
  <si>
    <t>C福祉事務所</t>
    <phoneticPr fontId="2"/>
  </si>
  <si>
    <t>C福祉事務所</t>
    <phoneticPr fontId="2"/>
  </si>
  <si>
    <t>生業　五郎</t>
    <rPh sb="3" eb="5">
      <t>ゴロウ</t>
    </rPh>
    <phoneticPr fontId="19"/>
  </si>
  <si>
    <t>生業　六郎</t>
    <rPh sb="3" eb="5">
      <t>ロクロウ</t>
    </rPh>
    <phoneticPr fontId="19"/>
  </si>
  <si>
    <t>生業　七郎</t>
    <rPh sb="3" eb="5">
      <t>シチロウ</t>
    </rPh>
    <phoneticPr fontId="19"/>
  </si>
  <si>
    <t>生業　八郎</t>
    <rPh sb="3" eb="5">
      <t>ハチロウ</t>
    </rPh>
    <phoneticPr fontId="19"/>
  </si>
  <si>
    <t>生業　九郎</t>
    <rPh sb="3" eb="5">
      <t>クロウ</t>
    </rPh>
    <phoneticPr fontId="19"/>
  </si>
  <si>
    <t>生業　十郎</t>
    <rPh sb="3" eb="5">
      <t>ジュウロウ</t>
    </rPh>
    <phoneticPr fontId="19"/>
  </si>
  <si>
    <t>介護　朝夫</t>
    <rPh sb="0" eb="2">
      <t>カイゴ</t>
    </rPh>
    <rPh sb="3" eb="5">
      <t>アサオ</t>
    </rPh>
    <phoneticPr fontId="19"/>
  </si>
  <si>
    <t>介護　昼夫</t>
    <rPh sb="0" eb="2">
      <t>カイゴ</t>
    </rPh>
    <rPh sb="3" eb="4">
      <t>ヒル</t>
    </rPh>
    <rPh sb="4" eb="5">
      <t>オット</t>
    </rPh>
    <phoneticPr fontId="19"/>
  </si>
  <si>
    <t>介護　夜夫</t>
    <rPh sb="0" eb="2">
      <t>カイゴ</t>
    </rPh>
    <rPh sb="3" eb="4">
      <t>ヨル</t>
    </rPh>
    <rPh sb="4" eb="5">
      <t>オット</t>
    </rPh>
    <phoneticPr fontId="19"/>
  </si>
  <si>
    <t>教育　小彦</t>
    <rPh sb="0" eb="2">
      <t>キョウイク</t>
    </rPh>
    <rPh sb="3" eb="4">
      <t>チイ</t>
    </rPh>
    <rPh sb="4" eb="5">
      <t>ヒコ</t>
    </rPh>
    <phoneticPr fontId="19"/>
  </si>
  <si>
    <t>教育　中彦</t>
    <rPh sb="0" eb="2">
      <t>キョウイク</t>
    </rPh>
    <rPh sb="3" eb="4">
      <t>チュウ</t>
    </rPh>
    <rPh sb="4" eb="5">
      <t>ヒコ</t>
    </rPh>
    <phoneticPr fontId="19"/>
  </si>
  <si>
    <t>教育　高彦</t>
    <rPh sb="0" eb="2">
      <t>キョウイク</t>
    </rPh>
    <rPh sb="3" eb="5">
      <t>タカヒコ</t>
    </rPh>
    <phoneticPr fontId="19"/>
  </si>
  <si>
    <t>教育　大彦</t>
    <rPh sb="0" eb="2">
      <t>キョウイク</t>
    </rPh>
    <rPh sb="3" eb="5">
      <t>ダイヒコ</t>
    </rPh>
    <phoneticPr fontId="19"/>
  </si>
  <si>
    <t>困窮　甲太</t>
    <rPh sb="0" eb="2">
      <t>コンキュウ</t>
    </rPh>
    <rPh sb="3" eb="4">
      <t>コウ</t>
    </rPh>
    <rPh sb="4" eb="5">
      <t>フト</t>
    </rPh>
    <phoneticPr fontId="19"/>
  </si>
  <si>
    <t>困窮　乙太</t>
    <rPh sb="0" eb="2">
      <t>コンキュウ</t>
    </rPh>
    <rPh sb="3" eb="4">
      <t>オツ</t>
    </rPh>
    <rPh sb="4" eb="5">
      <t>フト</t>
    </rPh>
    <phoneticPr fontId="19"/>
  </si>
  <si>
    <t>困窮　丙太</t>
    <rPh sb="0" eb="2">
      <t>コンキュウ</t>
    </rPh>
    <rPh sb="3" eb="4">
      <t>ヘイ</t>
    </rPh>
    <rPh sb="4" eb="5">
      <t>フト</t>
    </rPh>
    <phoneticPr fontId="19"/>
  </si>
  <si>
    <t>困窮　丁太</t>
    <rPh sb="0" eb="2">
      <t>コンキュウ</t>
    </rPh>
    <rPh sb="3" eb="4">
      <t>テイ</t>
    </rPh>
    <rPh sb="4" eb="5">
      <t>フト</t>
    </rPh>
    <phoneticPr fontId="19"/>
  </si>
  <si>
    <t>生業　一郎</t>
    <rPh sb="3" eb="5">
      <t>イチロウ</t>
    </rPh>
    <phoneticPr fontId="19"/>
  </si>
  <si>
    <t>生業　二郎</t>
    <rPh sb="3" eb="5">
      <t>ジロウ</t>
    </rPh>
    <phoneticPr fontId="19"/>
  </si>
  <si>
    <t>生業　三郎</t>
    <rPh sb="3" eb="5">
      <t>サブロウ</t>
    </rPh>
    <phoneticPr fontId="19"/>
  </si>
  <si>
    <t>生業　四郎</t>
    <rPh sb="3" eb="5">
      <t>シロウ</t>
    </rPh>
    <phoneticPr fontId="19"/>
  </si>
  <si>
    <t>せいぎょう　いちろう</t>
  </si>
  <si>
    <t>せいぎょう　じろう</t>
  </si>
  <si>
    <t>せいぎょう　さぶろう</t>
  </si>
  <si>
    <t>せいぎょう　しろう</t>
  </si>
  <si>
    <t>せいぎょう　ごろう</t>
  </si>
  <si>
    <t>せいぎょう　ろくろう</t>
  </si>
  <si>
    <t>せいぎょう　はちろう</t>
  </si>
  <si>
    <t>せいぎょう　きゅうろう</t>
  </si>
  <si>
    <t>せいぎょう　じゅうろう</t>
  </si>
  <si>
    <t>かいご　あさお</t>
  </si>
  <si>
    <t>かいご　ひるお</t>
  </si>
  <si>
    <t>かいご　よるお</t>
  </si>
  <si>
    <t>こんきゅう　こうた</t>
  </si>
  <si>
    <t>こんきゅう　おつた</t>
  </si>
  <si>
    <t>こんきゅう　へいた</t>
  </si>
  <si>
    <t>こんきゅう　ていた</t>
  </si>
  <si>
    <t>きょういく　しょうひこ</t>
    <phoneticPr fontId="2"/>
  </si>
  <si>
    <t>きょういく　ちゅうひこ</t>
    <phoneticPr fontId="2"/>
  </si>
  <si>
    <t>きょういく　たかひこ</t>
    <phoneticPr fontId="2"/>
  </si>
  <si>
    <t>きょういく　だいひこ</t>
    <phoneticPr fontId="2"/>
  </si>
  <si>
    <t>（福祉事務所別確認）</t>
    <rPh sb="1" eb="3">
      <t>フクシ</t>
    </rPh>
    <rPh sb="3" eb="5">
      <t>ジム</t>
    </rPh>
    <rPh sb="5" eb="6">
      <t>ショ</t>
    </rPh>
    <rPh sb="6" eb="7">
      <t>ベツ</t>
    </rPh>
    <rPh sb="7" eb="9">
      <t>カクニン</t>
    </rPh>
    <phoneticPr fontId="2"/>
  </si>
  <si>
    <t>せいぎょう　しちろう</t>
    <phoneticPr fontId="2"/>
  </si>
  <si>
    <t>様式７</t>
    <rPh sb="0" eb="2">
      <t>ヨウシキ</t>
    </rPh>
    <phoneticPr fontId="2"/>
  </si>
  <si>
    <t>委託事務費
支弁基準額</t>
    <rPh sb="0" eb="2">
      <t>イタク</t>
    </rPh>
    <rPh sb="2" eb="5">
      <t>ジムヒ</t>
    </rPh>
    <rPh sb="6" eb="8">
      <t>シベン</t>
    </rPh>
    <rPh sb="8" eb="10">
      <t>キジュン</t>
    </rPh>
    <rPh sb="10" eb="11">
      <t>ガク</t>
    </rPh>
    <phoneticPr fontId="2"/>
  </si>
  <si>
    <t>（様式11を作成するためのもの）</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</si>
</sst>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quot;円&quot;"/>
    <numFmt numFmtId="177" formatCode="0&quot;月&quot;"/>
    <numFmt numFmtId="178" formatCode="0&quot;人&quot;"/>
    <numFmt numFmtId="179" formatCode="#,##0&quot;円&quot;"/>
    <numFmt numFmtId="180" formatCode="0&quot;日&quot;"/>
    <numFmt numFmtId="181" formatCode="yyyy&quot;年&quot;m&quot;月&quot;d&quot;日&quot;;@"/>
    <numFmt numFmtId="182" formatCode="&quot;金&quot;\ #,##0"/>
    <numFmt numFmtId="183" formatCode="\(General\)"/>
    <numFmt numFmtId="184" formatCode="0&quot;世帯&quot;"/>
    <numFmt numFmtId="185" formatCode="0&quot;日&quot;&quot;間&quot;"/>
    <numFmt numFmtId="186" formatCode="&quot;令&quot;&quot;和&quot;0&quot;年&quot;"/>
    <numFmt numFmtId="187" formatCode="0&quot;世&quot;&quot;帯&quot;"/>
    <numFmt numFmtId="188" formatCode="0.0_ "/>
    <numFmt numFmtId="189" formatCode="#"/>
  </numFmts>
  <fonts count="4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20"/>
      <color theme="1"/>
      <name val="游ゴシック"/>
      <family val="2"/>
      <charset val="128"/>
      <scheme val="minor"/>
    </font>
    <font>
      <sz val="20"/>
      <color theme="1"/>
      <name val="游ゴシック"/>
      <family val="3"/>
      <charset val="128"/>
      <scheme val="minor"/>
    </font>
    <font>
      <sz val="18"/>
      <color theme="1"/>
      <name val="游ゴシック"/>
      <family val="2"/>
      <charset val="128"/>
      <scheme val="minor"/>
    </font>
    <font>
      <b/>
      <sz val="18"/>
      <color theme="1"/>
      <name val="游ゴシック"/>
      <family val="3"/>
      <charset val="128"/>
      <scheme val="minor"/>
    </font>
    <font>
      <sz val="18"/>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9"/>
      <color theme="1"/>
      <name val="游ゴシック"/>
      <family val="3"/>
      <charset val="128"/>
      <scheme val="minor"/>
    </font>
    <font>
      <sz val="11"/>
      <name val="游ゴシック"/>
      <family val="2"/>
      <charset val="128"/>
      <scheme val="minor"/>
    </font>
    <font>
      <sz val="10"/>
      <name val="游ゴシック"/>
      <family val="2"/>
      <charset val="128"/>
      <scheme val="minor"/>
    </font>
    <font>
      <sz val="10"/>
      <name val="游ゴシック"/>
      <family val="3"/>
      <charset val="128"/>
      <scheme val="minor"/>
    </font>
    <font>
      <sz val="16"/>
      <name val="游ゴシック"/>
      <family val="3"/>
      <charset val="128"/>
      <scheme val="minor"/>
    </font>
    <font>
      <sz val="12"/>
      <name val="游ゴシック"/>
      <family val="3"/>
      <charset val="128"/>
      <scheme val="minor"/>
    </font>
    <font>
      <sz val="14"/>
      <name val="游ゴシック"/>
      <family val="3"/>
      <charset val="128"/>
      <scheme val="minor"/>
    </font>
    <font>
      <sz val="18"/>
      <name val="游ゴシック"/>
      <family val="3"/>
      <charset val="128"/>
      <scheme val="minor"/>
    </font>
    <font>
      <b/>
      <sz val="20"/>
      <color theme="1"/>
      <name val="游ゴシック"/>
      <family val="3"/>
      <charset val="128"/>
      <scheme val="minor"/>
    </font>
    <font>
      <sz val="12"/>
      <name val="游ゴシック"/>
      <family val="2"/>
      <charset val="128"/>
      <scheme val="minor"/>
    </font>
    <font>
      <sz val="14"/>
      <color theme="1"/>
      <name val="游ゴシック"/>
      <family val="3"/>
      <charset val="128"/>
      <scheme val="minor"/>
    </font>
    <font>
      <b/>
      <sz val="10"/>
      <color indexed="81"/>
      <name val="MS P ゴシック"/>
      <family val="3"/>
      <charset val="128"/>
    </font>
    <font>
      <b/>
      <sz val="12"/>
      <color theme="1"/>
      <name val="游ゴシック"/>
      <family val="3"/>
      <charset val="128"/>
      <scheme val="minor"/>
    </font>
    <font>
      <sz val="24"/>
      <color theme="1"/>
      <name val="游ゴシック"/>
      <family val="2"/>
      <charset val="128"/>
      <scheme val="minor"/>
    </font>
    <font>
      <sz val="24"/>
      <color theme="1"/>
      <name val="游ゴシック"/>
      <family val="3"/>
      <charset val="128"/>
      <scheme val="minor"/>
    </font>
    <font>
      <sz val="26"/>
      <color theme="1"/>
      <name val="游ゴシック"/>
      <family val="3"/>
      <charset val="128"/>
      <scheme val="minor"/>
    </font>
    <font>
      <sz val="8"/>
      <name val="游ゴシック"/>
      <family val="3"/>
      <charset val="128"/>
      <scheme val="minor"/>
    </font>
    <font>
      <sz val="8"/>
      <color theme="1"/>
      <name val="游ゴシック"/>
      <family val="2"/>
      <charset val="128"/>
      <scheme val="minor"/>
    </font>
    <font>
      <sz val="10"/>
      <color theme="1"/>
      <name val="游ゴシック"/>
      <family val="3"/>
      <charset val="128"/>
      <scheme val="minor"/>
    </font>
    <font>
      <sz val="22"/>
      <color theme="1"/>
      <name val="游ゴシック"/>
      <family val="2"/>
      <charset val="128"/>
      <scheme val="minor"/>
    </font>
    <font>
      <sz val="22"/>
      <color theme="1"/>
      <name val="游ゴシック"/>
      <family val="3"/>
      <charset val="128"/>
      <scheme val="minor"/>
    </font>
    <font>
      <sz val="7"/>
      <name val="游ゴシック"/>
      <family val="3"/>
      <charset val="128"/>
      <scheme val="minor"/>
    </font>
    <font>
      <b/>
      <sz val="14"/>
      <color theme="1"/>
      <name val="游ゴシック"/>
      <family val="3"/>
      <charset val="128"/>
      <scheme val="minor"/>
    </font>
    <font>
      <sz val="24"/>
      <color theme="1"/>
      <name val="ＭＳ ゴシック"/>
      <family val="3"/>
      <charset val="128"/>
    </font>
  </fonts>
  <fills count="13">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24997711111789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30">
    <xf numFmtId="0" fontId="0" fillId="0" borderId="0" xfId="0">
      <alignment vertical="center"/>
    </xf>
    <xf numFmtId="0" fontId="0" fillId="0" borderId="0" xfId="0" applyProtection="1">
      <alignment vertical="center"/>
      <protection locked="0"/>
    </xf>
    <xf numFmtId="0" fontId="0" fillId="0" borderId="0" xfId="0" applyFill="1" applyProtection="1">
      <alignment vertical="center"/>
      <protection locked="0"/>
    </xf>
    <xf numFmtId="0" fontId="0" fillId="3" borderId="1" xfId="0" applyFill="1" applyBorder="1" applyAlignment="1" applyProtection="1">
      <alignment horizontal="center" vertical="center"/>
      <protection locked="0"/>
    </xf>
    <xf numFmtId="0" fontId="0" fillId="0" borderId="0" xfId="0" applyProtection="1">
      <alignment vertical="center"/>
    </xf>
    <xf numFmtId="14" fontId="0" fillId="0" borderId="0" xfId="0" applyNumberFormat="1" applyProtection="1">
      <alignment vertical="center"/>
      <protection locked="0"/>
    </xf>
    <xf numFmtId="0" fontId="0" fillId="6" borderId="2"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center"/>
      <protection locked="0"/>
    </xf>
    <xf numFmtId="0" fontId="0" fillId="3" borderId="2" xfId="0" applyFill="1" applyBorder="1" applyAlignment="1" applyProtection="1">
      <alignment vertical="center" wrapText="1"/>
      <protection locked="0"/>
    </xf>
    <xf numFmtId="0" fontId="0" fillId="6" borderId="6" xfId="0" applyFill="1" applyBorder="1" applyAlignment="1" applyProtection="1">
      <alignment horizontal="center" vertical="top"/>
      <protection locked="0"/>
    </xf>
    <xf numFmtId="0" fontId="0" fillId="3" borderId="6" xfId="0" applyFill="1" applyBorder="1" applyAlignment="1" applyProtection="1">
      <alignment horizontal="center" vertical="top"/>
      <protection locked="0"/>
    </xf>
    <xf numFmtId="0" fontId="0" fillId="3" borderId="6"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protection locked="0"/>
    </xf>
    <xf numFmtId="0" fontId="4" fillId="5" borderId="1" xfId="0" applyFont="1" applyFill="1" applyBorder="1" applyProtection="1">
      <alignment vertical="center"/>
      <protection locked="0"/>
    </xf>
    <xf numFmtId="0" fontId="5" fillId="4" borderId="1" xfId="0" applyFont="1" applyFill="1" applyBorder="1" applyProtection="1">
      <alignment vertical="center"/>
      <protection locked="0"/>
    </xf>
    <xf numFmtId="180" fontId="5" fillId="4" borderId="1" xfId="0" applyNumberFormat="1" applyFont="1" applyFill="1" applyBorder="1" applyProtection="1">
      <alignment vertical="center"/>
      <protection locked="0"/>
    </xf>
    <xf numFmtId="179" fontId="5" fillId="4" borderId="1" xfId="0" applyNumberFormat="1" applyFont="1" applyFill="1" applyBorder="1" applyProtection="1">
      <alignment vertical="center"/>
      <protection locked="0"/>
    </xf>
    <xf numFmtId="0" fontId="4" fillId="4" borderId="7" xfId="0" applyFont="1"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4" fillId="0" borderId="0" xfId="0" applyFont="1" applyProtection="1">
      <alignment vertical="center"/>
      <protection locked="0"/>
    </xf>
    <xf numFmtId="181" fontId="6" fillId="0" borderId="0" xfId="0" applyNumberFormat="1" applyFont="1" applyBorder="1" applyAlignment="1" applyProtection="1">
      <alignment horizontal="center" vertical="center"/>
      <protection locked="0"/>
    </xf>
    <xf numFmtId="181" fontId="7" fillId="0" borderId="0" xfId="0" applyNumberFormat="1" applyFont="1" applyBorder="1" applyAlignment="1" applyProtection="1">
      <alignment horizontal="center" vertical="center"/>
      <protection locked="0"/>
    </xf>
    <xf numFmtId="181" fontId="4" fillId="0" borderId="0" xfId="0" applyNumberFormat="1" applyFont="1" applyProtection="1">
      <alignment vertical="center"/>
      <protection locked="0"/>
    </xf>
    <xf numFmtId="0" fontId="4" fillId="0" borderId="0" xfId="0" applyFont="1" applyAlignment="1" applyProtection="1">
      <alignment vertical="center"/>
      <protection locked="0"/>
    </xf>
    <xf numFmtId="0" fontId="10" fillId="0" borderId="0" xfId="0" applyFont="1" applyAlignment="1" applyProtection="1">
      <alignment vertical="center"/>
      <protection locked="0"/>
    </xf>
    <xf numFmtId="0" fontId="10" fillId="0" borderId="0" xfId="0" applyFont="1" applyProtection="1">
      <alignment vertical="center"/>
      <protection locked="0"/>
    </xf>
    <xf numFmtId="0" fontId="5" fillId="0" borderId="0" xfId="0" applyFont="1" applyAlignment="1" applyProtection="1">
      <alignment horizontal="center" vertical="center"/>
      <protection locked="0"/>
    </xf>
    <xf numFmtId="0" fontId="11" fillId="0" borderId="0" xfId="0" applyFont="1" applyBorder="1" applyAlignment="1" applyProtection="1">
      <alignment horizontal="center" vertical="center"/>
      <protection locked="0"/>
    </xf>
    <xf numFmtId="0" fontId="12" fillId="0" borderId="0" xfId="0" applyFont="1" applyBorder="1" applyProtection="1">
      <alignment vertical="center"/>
      <protection locked="0"/>
    </xf>
    <xf numFmtId="0" fontId="10" fillId="0" borderId="9" xfId="0" applyFont="1" applyBorder="1" applyProtection="1">
      <alignment vertical="center"/>
      <protection locked="0"/>
    </xf>
    <xf numFmtId="0" fontId="3" fillId="0" borderId="0" xfId="0" applyFont="1" applyProtection="1">
      <alignment vertical="center"/>
      <protection locked="0"/>
    </xf>
    <xf numFmtId="0" fontId="12" fillId="0" borderId="10" xfId="0" applyFont="1" applyBorder="1" applyProtection="1">
      <alignment vertical="center"/>
      <protection locked="0"/>
    </xf>
    <xf numFmtId="0" fontId="11" fillId="0" borderId="0" xfId="0" applyFont="1" applyBorder="1" applyAlignment="1" applyProtection="1">
      <alignment horizontal="right" vertical="center"/>
      <protection locked="0"/>
    </xf>
    <xf numFmtId="0" fontId="11" fillId="0" borderId="0" xfId="0" applyFont="1" applyBorder="1" applyProtection="1">
      <alignment vertical="center"/>
      <protection locked="0"/>
    </xf>
    <xf numFmtId="0" fontId="7" fillId="0" borderId="0" xfId="0" applyFont="1" applyBorder="1" applyAlignment="1" applyProtection="1">
      <alignment horizontal="right" vertical="center"/>
      <protection locked="0"/>
    </xf>
    <xf numFmtId="0" fontId="13" fillId="0" borderId="0" xfId="0" applyFont="1" applyBorder="1" applyAlignment="1" applyProtection="1">
      <alignment horizontal="center" vertical="center"/>
      <protection locked="0"/>
    </xf>
    <xf numFmtId="0" fontId="7" fillId="0" borderId="0" xfId="0" applyFont="1" applyBorder="1" applyProtection="1">
      <alignment vertical="center"/>
      <protection locked="0"/>
    </xf>
    <xf numFmtId="0" fontId="6" fillId="7" borderId="1" xfId="0" applyFont="1" applyFill="1" applyBorder="1" applyAlignment="1" applyProtection="1">
      <alignment horizontal="center" vertical="center"/>
      <protection locked="0"/>
    </xf>
    <xf numFmtId="0" fontId="7" fillId="0" borderId="0" xfId="0" applyFont="1" applyProtection="1">
      <alignment vertical="center"/>
      <protection locked="0"/>
    </xf>
    <xf numFmtId="178" fontId="7" fillId="0" borderId="0" xfId="0" applyNumberFormat="1" applyFont="1" applyBorder="1" applyAlignment="1" applyProtection="1">
      <alignment horizontal="right" vertical="center" indent="1"/>
      <protection locked="0"/>
    </xf>
    <xf numFmtId="176" fontId="7" fillId="0" borderId="0" xfId="0" applyNumberFormat="1" applyFont="1" applyBorder="1" applyAlignment="1" applyProtection="1">
      <alignment horizontal="right" vertical="center" indent="1"/>
      <protection locked="0"/>
    </xf>
    <xf numFmtId="0" fontId="7" fillId="0" borderId="0" xfId="0" applyFont="1" applyBorder="1" applyAlignment="1" applyProtection="1">
      <alignment horizontal="center" vertical="center"/>
      <protection locked="0"/>
    </xf>
    <xf numFmtId="0" fontId="0" fillId="0" borderId="0" xfId="0" applyBorder="1" applyProtection="1">
      <alignment vertical="center"/>
      <protection locked="0"/>
    </xf>
    <xf numFmtId="176" fontId="0" fillId="0" borderId="0" xfId="0" applyNumberFormat="1" applyBorder="1" applyProtection="1">
      <alignment vertical="center"/>
      <protection locked="0"/>
    </xf>
    <xf numFmtId="0" fontId="6" fillId="0" borderId="0" xfId="0" applyFont="1" applyProtection="1">
      <alignment vertical="center"/>
      <protection locked="0"/>
    </xf>
    <xf numFmtId="0" fontId="0" fillId="9" borderId="0" xfId="0" applyFill="1" applyBorder="1" applyAlignment="1" applyProtection="1">
      <alignment horizontal="center" vertical="center"/>
      <protection locked="0"/>
    </xf>
    <xf numFmtId="0" fontId="5" fillId="10" borderId="1" xfId="0" applyNumberFormat="1" applyFont="1" applyFill="1" applyBorder="1" applyAlignment="1" applyProtection="1">
      <alignment vertical="center" shrinkToFit="1"/>
      <protection locked="0"/>
    </xf>
    <xf numFmtId="0" fontId="5" fillId="10" borderId="1" xfId="0" applyFont="1" applyFill="1" applyBorder="1" applyAlignment="1" applyProtection="1">
      <alignment vertical="center" shrinkToFit="1"/>
      <protection locked="0"/>
    </xf>
    <xf numFmtId="0" fontId="5" fillId="10" borderId="1" xfId="0" applyFont="1" applyFill="1" applyBorder="1" applyProtection="1">
      <alignment vertical="center"/>
      <protection locked="0"/>
    </xf>
    <xf numFmtId="180" fontId="5" fillId="8" borderId="1" xfId="0" applyNumberFormat="1" applyFont="1" applyFill="1" applyBorder="1" applyProtection="1">
      <alignment vertical="center"/>
    </xf>
    <xf numFmtId="179" fontId="5" fillId="8" borderId="1" xfId="1" applyNumberFormat="1" applyFont="1" applyFill="1" applyBorder="1" applyProtection="1">
      <alignment vertical="center"/>
    </xf>
    <xf numFmtId="0" fontId="4" fillId="10" borderId="1" xfId="0" applyFont="1" applyFill="1" applyBorder="1" applyAlignment="1" applyProtection="1">
      <alignment horizontal="left" vertical="center" shrinkToFit="1"/>
      <protection locked="0"/>
    </xf>
    <xf numFmtId="49" fontId="0" fillId="4" borderId="1" xfId="0" applyNumberFormat="1" applyFill="1" applyBorder="1" applyAlignment="1" applyProtection="1">
      <alignment horizontal="left" vertical="center"/>
      <protection locked="0"/>
    </xf>
    <xf numFmtId="0" fontId="0" fillId="3" borderId="6" xfId="0" applyFont="1" applyFill="1" applyBorder="1" applyAlignment="1" applyProtection="1">
      <alignment horizontal="center" vertical="center"/>
      <protection locked="0"/>
    </xf>
    <xf numFmtId="0" fontId="14" fillId="3" borderId="6" xfId="0" applyFont="1" applyFill="1" applyBorder="1" applyAlignment="1" applyProtection="1">
      <alignment horizontal="center" vertical="center"/>
      <protection locked="0"/>
    </xf>
    <xf numFmtId="0" fontId="0" fillId="9" borderId="0" xfId="0" applyFill="1" applyProtection="1">
      <alignment vertical="center"/>
      <protection locked="0"/>
    </xf>
    <xf numFmtId="178" fontId="0" fillId="9" borderId="0" xfId="0" applyNumberFormat="1" applyFill="1" applyBorder="1" applyProtection="1">
      <alignment vertical="center"/>
    </xf>
    <xf numFmtId="180" fontId="5" fillId="9" borderId="0" xfId="0" applyNumberFormat="1" applyFont="1" applyFill="1" applyBorder="1" applyProtection="1">
      <alignment vertical="center"/>
    </xf>
    <xf numFmtId="179" fontId="5" fillId="9" borderId="0" xfId="1" applyNumberFormat="1" applyFont="1" applyFill="1" applyBorder="1" applyProtection="1">
      <alignment vertical="center"/>
    </xf>
    <xf numFmtId="0" fontId="0" fillId="9" borderId="0" xfId="0" applyFill="1" applyProtection="1">
      <alignment vertical="center"/>
    </xf>
    <xf numFmtId="0" fontId="0" fillId="0" borderId="9" xfId="0" applyBorder="1">
      <alignment vertical="center"/>
    </xf>
    <xf numFmtId="0" fontId="0" fillId="3" borderId="6" xfId="0" applyFill="1" applyBorder="1" applyAlignment="1" applyProtection="1">
      <alignment horizontal="center" vertical="center" shrinkToFit="1"/>
      <protection locked="0"/>
    </xf>
    <xf numFmtId="0" fontId="15" fillId="3" borderId="1" xfId="0" applyFont="1" applyFill="1" applyBorder="1" applyAlignment="1" applyProtection="1">
      <alignment horizontal="center" vertical="center" wrapText="1"/>
      <protection locked="0"/>
    </xf>
    <xf numFmtId="185" fontId="5" fillId="4" borderId="1" xfId="0" applyNumberFormat="1" applyFont="1" applyFill="1" applyBorder="1" applyProtection="1">
      <alignment vertical="center"/>
      <protection locked="0"/>
    </xf>
    <xf numFmtId="0" fontId="18" fillId="0" borderId="0" xfId="0" applyFont="1" applyProtection="1">
      <alignment vertical="center"/>
      <protection locked="0"/>
    </xf>
    <xf numFmtId="0" fontId="20" fillId="3" borderId="2" xfId="0" applyFont="1" applyFill="1" applyBorder="1" applyAlignment="1" applyProtection="1">
      <alignment horizontal="center" wrapText="1"/>
      <protection locked="0"/>
    </xf>
    <xf numFmtId="0" fontId="20" fillId="3" borderId="12"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wrapText="1"/>
      <protection locked="0"/>
    </xf>
    <xf numFmtId="0" fontId="0" fillId="0" borderId="0" xfId="0" applyFill="1">
      <alignment vertical="center"/>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0" xfId="0" applyFill="1" applyProtection="1">
      <alignment vertical="center"/>
    </xf>
    <xf numFmtId="14" fontId="0" fillId="0" borderId="0" xfId="0" applyNumberFormat="1" applyFill="1" applyProtection="1">
      <alignment vertical="center"/>
    </xf>
    <xf numFmtId="0" fontId="0" fillId="12" borderId="13" xfId="0" applyFill="1" applyBorder="1" applyProtection="1">
      <alignment vertical="center"/>
    </xf>
    <xf numFmtId="0" fontId="0" fillId="12" borderId="6" xfId="0" applyFill="1" applyBorder="1" applyProtection="1">
      <alignment vertical="center"/>
    </xf>
    <xf numFmtId="0" fontId="17" fillId="0" borderId="0" xfId="0" applyFont="1" applyAlignment="1" applyProtection="1">
      <alignment horizontal="left" vertical="top"/>
      <protection locked="0"/>
    </xf>
    <xf numFmtId="0" fontId="17" fillId="0" borderId="0" xfId="0" applyFont="1">
      <alignment vertical="center"/>
    </xf>
    <xf numFmtId="0" fontId="0" fillId="12" borderId="14" xfId="0" applyFill="1" applyBorder="1" applyProtection="1">
      <alignment vertical="center"/>
    </xf>
    <xf numFmtId="0" fontId="0" fillId="12" borderId="12" xfId="0" applyFill="1" applyBorder="1" applyProtection="1">
      <alignment vertical="center"/>
    </xf>
    <xf numFmtId="177" fontId="17" fillId="12" borderId="14" xfId="0" applyNumberFormat="1" applyFont="1" applyFill="1" applyBorder="1" applyAlignment="1" applyProtection="1">
      <alignment horizontal="left" vertical="top"/>
    </xf>
    <xf numFmtId="177" fontId="17" fillId="12" borderId="12" xfId="0" applyNumberFormat="1" applyFont="1" applyFill="1" applyBorder="1" applyAlignment="1" applyProtection="1">
      <alignment horizontal="left" vertical="top"/>
    </xf>
    <xf numFmtId="186" fontId="17" fillId="12" borderId="2" xfId="0" applyNumberFormat="1" applyFont="1" applyFill="1" applyBorder="1" applyAlignment="1" applyProtection="1">
      <alignment horizontal="left" vertical="top"/>
      <protection locked="0"/>
    </xf>
    <xf numFmtId="186" fontId="17" fillId="12" borderId="13" xfId="0" applyNumberFormat="1" applyFont="1" applyFill="1" applyBorder="1" applyAlignment="1" applyProtection="1">
      <alignment horizontal="left" vertical="top"/>
      <protection locked="0"/>
    </xf>
    <xf numFmtId="186" fontId="17" fillId="12" borderId="6" xfId="0" applyNumberFormat="1" applyFont="1" applyFill="1" applyBorder="1" applyAlignment="1" applyProtection="1">
      <alignment horizontal="left" vertical="top"/>
      <protection locked="0"/>
    </xf>
    <xf numFmtId="0" fontId="21" fillId="0" borderId="0" xfId="0" applyFont="1" applyProtection="1">
      <alignment vertical="center"/>
      <protection locked="0"/>
    </xf>
    <xf numFmtId="0" fontId="21" fillId="7" borderId="1" xfId="0" applyFont="1" applyFill="1" applyBorder="1" applyAlignment="1" applyProtection="1">
      <alignment horizontal="center" vertical="center"/>
      <protection locked="0"/>
    </xf>
    <xf numFmtId="0" fontId="22" fillId="0" borderId="0" xfId="0" applyFont="1" applyProtection="1">
      <alignment vertical="center"/>
      <protection locked="0"/>
    </xf>
    <xf numFmtId="0" fontId="21" fillId="7" borderId="1" xfId="0" applyFont="1" applyFill="1" applyBorder="1" applyAlignment="1" applyProtection="1">
      <alignment horizontal="center" vertical="center" wrapText="1"/>
      <protection locked="0"/>
    </xf>
    <xf numFmtId="0" fontId="19" fillId="3" borderId="11" xfId="0" applyFont="1" applyFill="1" applyBorder="1" applyAlignment="1" applyProtection="1">
      <alignment horizontal="center" wrapText="1"/>
      <protection locked="0"/>
    </xf>
    <xf numFmtId="0" fontId="0" fillId="0" borderId="0" xfId="0" applyAlignment="1" applyProtection="1">
      <alignment horizontal="right" vertical="top"/>
      <protection locked="0"/>
    </xf>
    <xf numFmtId="0" fontId="0" fillId="0" borderId="0" xfId="0" applyAlignment="1" applyProtection="1">
      <alignment horizontal="center" vertical="center"/>
      <protection locked="0"/>
    </xf>
    <xf numFmtId="0" fontId="5" fillId="3" borderId="17" xfId="0" applyFont="1" applyFill="1" applyBorder="1" applyAlignment="1" applyProtection="1">
      <alignment horizontal="centerContinuous" vertical="center"/>
      <protection locked="0"/>
    </xf>
    <xf numFmtId="0" fontId="22"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8" xfId="0" applyFont="1" applyFill="1" applyBorder="1" applyAlignment="1" applyProtection="1">
      <alignment horizontal="centerContinuous" vertical="center"/>
      <protection locked="0"/>
    </xf>
    <xf numFmtId="0" fontId="5" fillId="3" borderId="19" xfId="0" applyFont="1" applyFill="1" applyBorder="1" applyAlignment="1" applyProtection="1">
      <alignment horizontal="centerContinuous" vertical="center"/>
      <protection locked="0"/>
    </xf>
    <xf numFmtId="0" fontId="22" fillId="3" borderId="20" xfId="0" applyFont="1" applyFill="1" applyBorder="1" applyAlignment="1" applyProtection="1">
      <alignment horizontal="center" vertical="center" wrapText="1"/>
      <protection locked="0"/>
    </xf>
    <xf numFmtId="0" fontId="22" fillId="3" borderId="16" xfId="0" applyFont="1" applyFill="1" applyBorder="1" applyAlignment="1" applyProtection="1">
      <alignment horizontal="center" vertical="center" wrapText="1"/>
      <protection locked="0"/>
    </xf>
    <xf numFmtId="0" fontId="22" fillId="3" borderId="6"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4"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wrapText="1"/>
      <protection locked="0"/>
    </xf>
    <xf numFmtId="188" fontId="4" fillId="8" borderId="1" xfId="0" applyNumberFormat="1" applyFont="1" applyFill="1" applyBorder="1" applyProtection="1">
      <alignment vertical="center"/>
    </xf>
    <xf numFmtId="0" fontId="0" fillId="4" borderId="1" xfId="0" applyFill="1" applyBorder="1" applyAlignment="1" applyProtection="1">
      <alignment horizontal="left" vertical="center"/>
    </xf>
    <xf numFmtId="0" fontId="4" fillId="3" borderId="2" xfId="0" applyFont="1" applyFill="1" applyBorder="1" applyAlignment="1" applyProtection="1">
      <alignment horizontal="center" vertical="center"/>
      <protection locked="0"/>
    </xf>
    <xf numFmtId="0" fontId="0" fillId="0" borderId="0" xfId="0" applyAlignment="1" applyProtection="1">
      <alignment horizontal="right" vertical="center"/>
      <protection locked="0"/>
    </xf>
    <xf numFmtId="0" fontId="5" fillId="3" borderId="15" xfId="0" applyFont="1" applyFill="1" applyBorder="1" applyAlignment="1" applyProtection="1">
      <alignment horizontal="center" vertical="center"/>
      <protection locked="0"/>
    </xf>
    <xf numFmtId="184" fontId="3" fillId="8" borderId="6" xfId="0" applyNumberFormat="1" applyFont="1" applyFill="1" applyBorder="1" applyProtection="1">
      <alignment vertical="center"/>
    </xf>
    <xf numFmtId="180" fontId="3" fillId="8" borderId="6" xfId="0" applyNumberFormat="1" applyFont="1" applyFill="1" applyBorder="1" applyProtection="1">
      <alignment vertical="center"/>
    </xf>
    <xf numFmtId="187" fontId="3" fillId="8" borderId="6" xfId="0" applyNumberFormat="1" applyFont="1" applyFill="1" applyBorder="1" applyProtection="1">
      <alignment vertical="center"/>
    </xf>
    <xf numFmtId="179" fontId="3" fillId="8" borderId="6" xfId="1" applyNumberFormat="1" applyFont="1" applyFill="1" applyBorder="1" applyProtection="1">
      <alignment vertical="center"/>
    </xf>
    <xf numFmtId="179" fontId="3" fillId="8" borderId="6" xfId="0" applyNumberFormat="1" applyFont="1" applyFill="1" applyBorder="1" applyProtection="1">
      <alignment vertical="center"/>
    </xf>
    <xf numFmtId="187" fontId="3" fillId="8" borderId="1" xfId="0" applyNumberFormat="1" applyFont="1" applyFill="1" applyBorder="1" applyProtection="1">
      <alignment vertical="center"/>
    </xf>
    <xf numFmtId="180" fontId="3" fillId="8" borderId="1" xfId="0" applyNumberFormat="1" applyFont="1" applyFill="1" applyBorder="1" applyProtection="1">
      <alignment vertical="center"/>
    </xf>
    <xf numFmtId="179" fontId="3" fillId="8" borderId="1" xfId="1" applyNumberFormat="1" applyFont="1" applyFill="1" applyBorder="1" applyProtection="1">
      <alignment vertical="center"/>
    </xf>
    <xf numFmtId="179" fontId="4" fillId="8" borderId="1" xfId="1" applyNumberFormat="1" applyFont="1" applyFill="1" applyBorder="1" applyProtection="1">
      <alignment vertical="center"/>
    </xf>
    <xf numFmtId="184" fontId="4" fillId="4" borderId="1" xfId="0" applyNumberFormat="1" applyFont="1" applyFill="1" applyBorder="1" applyProtection="1">
      <alignment vertical="center"/>
      <protection locked="0"/>
    </xf>
    <xf numFmtId="179" fontId="4" fillId="4" borderId="1" xfId="0" applyNumberFormat="1" applyFont="1" applyFill="1" applyBorder="1" applyProtection="1">
      <alignment vertical="center"/>
      <protection locked="0"/>
    </xf>
    <xf numFmtId="0" fontId="4" fillId="10" borderId="1" xfId="0" applyFont="1" applyFill="1" applyBorder="1" applyAlignment="1" applyProtection="1">
      <alignment horizontal="center" vertical="center" shrinkToFit="1"/>
      <protection locked="0"/>
    </xf>
    <xf numFmtId="188" fontId="5" fillId="8" borderId="1" xfId="0" applyNumberFormat="1" applyFont="1" applyFill="1" applyBorder="1" applyProtection="1">
      <alignment vertical="center"/>
    </xf>
    <xf numFmtId="0" fontId="22" fillId="3" borderId="21" xfId="0" applyFont="1" applyFill="1" applyBorder="1" applyAlignment="1" applyProtection="1">
      <alignment horizontal="centerContinuous" vertical="center" wrapText="1"/>
      <protection locked="0"/>
    </xf>
    <xf numFmtId="0" fontId="22" fillId="3" borderId="19" xfId="0" applyFont="1" applyFill="1" applyBorder="1" applyAlignment="1" applyProtection="1">
      <alignment horizontal="centerContinuous" vertical="center" wrapText="1" shrinkToFit="1"/>
      <protection locked="0"/>
    </xf>
    <xf numFmtId="0" fontId="22" fillId="3" borderId="9" xfId="0" applyFont="1" applyFill="1" applyBorder="1" applyAlignment="1" applyProtection="1">
      <alignment horizontal="center" vertical="center" shrinkToFit="1"/>
      <protection locked="0"/>
    </xf>
    <xf numFmtId="10" fontId="3" fillId="8" borderId="6" xfId="2" applyNumberFormat="1" applyFont="1" applyFill="1" applyBorder="1" applyProtection="1">
      <alignment vertical="center"/>
      <protection locked="0"/>
    </xf>
    <xf numFmtId="49" fontId="4" fillId="0" borderId="0" xfId="0" applyNumberFormat="1" applyFont="1" applyProtection="1">
      <alignment vertical="center"/>
      <protection locked="0"/>
    </xf>
    <xf numFmtId="49" fontId="8" fillId="8" borderId="9" xfId="0" applyNumberFormat="1" applyFont="1" applyFill="1" applyBorder="1">
      <alignment vertical="center"/>
    </xf>
    <xf numFmtId="0" fontId="10" fillId="8" borderId="9" xfId="0" applyFont="1" applyFill="1" applyBorder="1">
      <alignment vertical="center"/>
    </xf>
    <xf numFmtId="0" fontId="0" fillId="8" borderId="10" xfId="0" applyFill="1" applyBorder="1">
      <alignment vertical="center"/>
    </xf>
    <xf numFmtId="49" fontId="8" fillId="8" borderId="10" xfId="0" applyNumberFormat="1" applyFont="1" applyFill="1" applyBorder="1">
      <alignment vertical="center"/>
    </xf>
    <xf numFmtId="0" fontId="8" fillId="8" borderId="10" xfId="0" applyNumberFormat="1" applyFont="1" applyFill="1" applyBorder="1">
      <alignment vertical="center"/>
    </xf>
    <xf numFmtId="187" fontId="8" fillId="8" borderId="1" xfId="0" applyNumberFormat="1" applyFont="1" applyFill="1" applyBorder="1" applyProtection="1">
      <alignment vertical="center"/>
    </xf>
    <xf numFmtId="180" fontId="8" fillId="8" borderId="1" xfId="0" applyNumberFormat="1" applyFont="1" applyFill="1" applyBorder="1" applyProtection="1">
      <alignment vertical="center"/>
    </xf>
    <xf numFmtId="0" fontId="8" fillId="0" borderId="0" xfId="0" applyFont="1" applyProtection="1">
      <alignment vertical="center"/>
      <protection locked="0"/>
    </xf>
    <xf numFmtId="184" fontId="8" fillId="8" borderId="1" xfId="0" applyNumberFormat="1" applyFont="1" applyFill="1" applyBorder="1" applyProtection="1">
      <alignment vertical="center"/>
      <protection locked="0"/>
    </xf>
    <xf numFmtId="0" fontId="8" fillId="8" borderId="1" xfId="0" applyFont="1" applyFill="1" applyBorder="1" applyAlignment="1" applyProtection="1">
      <alignment horizontal="center" vertical="center"/>
    </xf>
    <xf numFmtId="0" fontId="32" fillId="0" borderId="9" xfId="0" applyFont="1" applyBorder="1" applyProtection="1">
      <alignment vertical="center"/>
      <protection locked="0"/>
    </xf>
    <xf numFmtId="0" fontId="25" fillId="0" borderId="0" xfId="0" applyFont="1" applyFill="1" applyBorder="1" applyAlignment="1" applyProtection="1">
      <alignment horizontal="center" vertical="center"/>
      <protection locked="0"/>
    </xf>
    <xf numFmtId="0" fontId="4" fillId="0" borderId="1" xfId="0" applyFont="1" applyFill="1" applyBorder="1" applyProtection="1">
      <alignment vertical="center"/>
      <protection locked="0"/>
    </xf>
    <xf numFmtId="0" fontId="0" fillId="6" borderId="13" xfId="0" applyFill="1" applyBorder="1" applyAlignment="1" applyProtection="1">
      <alignment horizontal="center" vertical="top"/>
      <protection locked="0"/>
    </xf>
    <xf numFmtId="0" fontId="0" fillId="3" borderId="13" xfId="0" applyFill="1" applyBorder="1" applyAlignment="1" applyProtection="1">
      <alignment horizontal="center" vertical="top"/>
      <protection locked="0"/>
    </xf>
    <xf numFmtId="0" fontId="33" fillId="3" borderId="2" xfId="0" applyFont="1" applyFill="1" applyBorder="1" applyAlignment="1" applyProtection="1">
      <alignment horizontal="center" wrapText="1"/>
      <protection locked="0"/>
    </xf>
    <xf numFmtId="0" fontId="34" fillId="0" borderId="1" xfId="0" applyFont="1" applyFill="1" applyBorder="1" applyProtection="1">
      <alignment vertical="center"/>
      <protection locked="0"/>
    </xf>
    <xf numFmtId="0" fontId="0" fillId="3" borderId="1" xfId="0" applyFill="1" applyBorder="1" applyAlignment="1" applyProtection="1">
      <alignment horizontal="centerContinuous" vertical="center"/>
      <protection locked="0"/>
    </xf>
    <xf numFmtId="0" fontId="0" fillId="3" borderId="3" xfId="0" applyFill="1" applyBorder="1" applyAlignment="1" applyProtection="1">
      <alignment horizontal="centerContinuous" vertical="center"/>
      <protection locked="0"/>
    </xf>
    <xf numFmtId="0" fontId="0" fillId="3" borderId="4" xfId="0" applyFill="1" applyBorder="1" applyAlignment="1" applyProtection="1">
      <alignment horizontal="centerContinuous" vertical="center"/>
      <protection locked="0"/>
    </xf>
    <xf numFmtId="0" fontId="35" fillId="3" borderId="17" xfId="0" applyFont="1" applyFill="1" applyBorder="1" applyAlignment="1" applyProtection="1">
      <alignment horizontal="centerContinuous" vertical="center" wrapText="1"/>
      <protection locked="0"/>
    </xf>
    <xf numFmtId="0" fontId="35" fillId="3" borderId="17" xfId="0" applyFont="1" applyFill="1" applyBorder="1" applyAlignment="1" applyProtection="1">
      <alignment horizontal="centerContinuous" vertical="center"/>
      <protection locked="0"/>
    </xf>
    <xf numFmtId="0" fontId="20" fillId="3" borderId="20" xfId="0" applyFont="1" applyFill="1" applyBorder="1" applyAlignment="1" applyProtection="1">
      <alignment horizontal="center" vertical="center" wrapText="1"/>
      <protection locked="0"/>
    </xf>
    <xf numFmtId="0" fontId="36" fillId="0" borderId="0" xfId="0" applyFont="1" applyAlignment="1">
      <alignment horizontal="centerContinuous" vertical="center"/>
    </xf>
    <xf numFmtId="0" fontId="37" fillId="0" borderId="0" xfId="0" applyFont="1" applyAlignment="1">
      <alignment horizontal="centerContinuous" vertical="center"/>
    </xf>
    <xf numFmtId="189" fontId="4" fillId="0" borderId="1" xfId="0" applyNumberFormat="1" applyFont="1" applyFill="1" applyBorder="1" applyProtection="1">
      <alignment vertical="center"/>
      <protection locked="0"/>
    </xf>
    <xf numFmtId="0" fontId="0" fillId="3" borderId="1" xfId="0" applyFill="1" applyBorder="1" applyAlignment="1">
      <alignment horizontal="centerContinuous" vertical="center"/>
    </xf>
    <xf numFmtId="0" fontId="0" fillId="8" borderId="1" xfId="0" applyFill="1" applyBorder="1" applyAlignment="1">
      <alignment horizontal="centerContinuous" vertical="center"/>
    </xf>
    <xf numFmtId="0" fontId="35" fillId="3" borderId="15" xfId="0" applyFont="1" applyFill="1" applyBorder="1" applyAlignment="1" applyProtection="1">
      <alignment horizontal="centerContinuous" vertical="center"/>
      <protection locked="0"/>
    </xf>
    <xf numFmtId="0" fontId="33" fillId="3" borderId="6" xfId="0" applyFont="1" applyFill="1" applyBorder="1" applyAlignment="1" applyProtection="1">
      <alignment horizontal="center" vertical="center" wrapText="1"/>
      <protection locked="0"/>
    </xf>
    <xf numFmtId="183" fontId="17" fillId="4" borderId="1" xfId="0" applyNumberFormat="1" applyFont="1" applyFill="1" applyBorder="1" applyProtection="1">
      <alignment vertical="center"/>
      <protection locked="0"/>
    </xf>
    <xf numFmtId="189" fontId="34" fillId="0" borderId="1" xfId="0" applyNumberFormat="1" applyFont="1" applyFill="1" applyBorder="1" applyProtection="1">
      <alignment vertical="center"/>
      <protection locked="0"/>
    </xf>
    <xf numFmtId="0" fontId="39" fillId="0" borderId="0" xfId="0" applyFont="1" applyAlignment="1">
      <alignment horizontal="centerContinuous" vertical="center"/>
    </xf>
    <xf numFmtId="0" fontId="39" fillId="0" borderId="0" xfId="0" applyFont="1" applyFill="1" applyAlignment="1">
      <alignment horizontal="centerContinuous" vertical="center"/>
    </xf>
    <xf numFmtId="179" fontId="14" fillId="0" borderId="1" xfId="0" applyNumberFormat="1" applyFont="1" applyBorder="1">
      <alignment vertical="center"/>
    </xf>
    <xf numFmtId="187" fontId="5" fillId="0" borderId="1" xfId="0" applyNumberFormat="1" applyFont="1" applyBorder="1">
      <alignment vertical="center"/>
    </xf>
    <xf numFmtId="180" fontId="5" fillId="0" borderId="1" xfId="0" applyNumberFormat="1" applyFont="1" applyBorder="1">
      <alignment vertical="center"/>
    </xf>
    <xf numFmtId="0" fontId="5" fillId="4" borderId="3" xfId="0" applyNumberFormat="1" applyFont="1" applyFill="1" applyBorder="1" applyAlignment="1" applyProtection="1">
      <alignment horizontal="left" vertical="center"/>
      <protection locked="0"/>
    </xf>
    <xf numFmtId="0" fontId="5" fillId="4" borderId="4" xfId="0" applyNumberFormat="1" applyFont="1" applyFill="1" applyBorder="1" applyAlignment="1" applyProtection="1">
      <alignment horizontal="left" vertical="center"/>
      <protection locked="0"/>
    </xf>
    <xf numFmtId="0" fontId="15" fillId="3" borderId="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0" fillId="3" borderId="12"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4" fillId="8" borderId="3" xfId="0" applyFont="1" applyFill="1" applyBorder="1" applyAlignment="1" applyProtection="1">
      <alignment horizontal="center" vertical="center"/>
      <protection locked="0"/>
    </xf>
    <xf numFmtId="0" fontId="4" fillId="8" borderId="4" xfId="0" applyFont="1" applyFill="1" applyBorder="1" applyAlignment="1" applyProtection="1">
      <alignment horizontal="center" vertical="center"/>
      <protection locked="0"/>
    </xf>
    <xf numFmtId="0" fontId="26" fillId="3" borderId="3" xfId="0" applyFont="1" applyFill="1" applyBorder="1" applyAlignment="1" applyProtection="1">
      <alignment horizontal="center" vertical="center"/>
      <protection locked="0"/>
    </xf>
    <xf numFmtId="0" fontId="26" fillId="3" borderId="4" xfId="0" applyFont="1" applyFill="1" applyBorder="1" applyAlignment="1" applyProtection="1">
      <alignment horizontal="center" vertical="center"/>
      <protection locked="0"/>
    </xf>
    <xf numFmtId="0" fontId="25" fillId="2" borderId="0" xfId="0" applyFont="1" applyFill="1" applyAlignment="1" applyProtection="1">
      <alignment horizontal="center" vertical="center"/>
      <protection locked="0"/>
    </xf>
    <xf numFmtId="0" fontId="5" fillId="2" borderId="0" xfId="0" applyFont="1" applyFill="1" applyAlignment="1" applyProtection="1">
      <alignment horizontal="center"/>
      <protection locked="0"/>
    </xf>
    <xf numFmtId="0" fontId="29" fillId="2" borderId="0" xfId="0" applyFont="1" applyFill="1" applyAlignment="1" applyProtection="1">
      <alignment horizontal="center"/>
      <protection locked="0"/>
    </xf>
    <xf numFmtId="0" fontId="3" fillId="11" borderId="3" xfId="0" applyFont="1" applyFill="1" applyBorder="1" applyAlignment="1" applyProtection="1">
      <alignment horizontal="center" vertical="center"/>
      <protection locked="0"/>
    </xf>
    <xf numFmtId="0" fontId="27" fillId="11" borderId="4" xfId="0" applyFont="1" applyFill="1" applyBorder="1" applyAlignment="1" applyProtection="1">
      <alignment horizontal="center" vertical="center"/>
      <protection locked="0"/>
    </xf>
    <xf numFmtId="186" fontId="8" fillId="10" borderId="2" xfId="0" applyNumberFormat="1" applyFont="1" applyFill="1" applyBorder="1" applyAlignment="1" applyProtection="1">
      <alignment horizontal="center" vertical="center"/>
      <protection locked="0"/>
    </xf>
    <xf numFmtId="186" fontId="8" fillId="10" borderId="6" xfId="0" applyNumberFormat="1" applyFont="1" applyFill="1" applyBorder="1" applyAlignment="1" applyProtection="1">
      <alignment horizontal="center" vertical="center"/>
      <protection locked="0"/>
    </xf>
    <xf numFmtId="177" fontId="8" fillId="10" borderId="2" xfId="0" applyNumberFormat="1" applyFont="1" applyFill="1" applyBorder="1" applyAlignment="1" applyProtection="1">
      <alignment horizontal="center" vertical="center"/>
      <protection locked="0"/>
    </xf>
    <xf numFmtId="177" fontId="8" fillId="10" borderId="6" xfId="0" applyNumberFormat="1"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wrapText="1" shrinkToFit="1"/>
      <protection locked="0"/>
    </xf>
    <xf numFmtId="0" fontId="22" fillId="3" borderId="6"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22" fillId="3" borderId="2" xfId="0" applyFont="1" applyFill="1" applyBorder="1" applyAlignment="1" applyProtection="1">
      <alignment horizontal="center" vertical="center" wrapText="1"/>
      <protection locked="0"/>
    </xf>
    <xf numFmtId="0" fontId="22" fillId="3" borderId="6" xfId="0" applyFont="1" applyFill="1" applyBorder="1" applyAlignment="1" applyProtection="1">
      <alignment horizontal="center" vertical="center"/>
      <protection locked="0"/>
    </xf>
    <xf numFmtId="181" fontId="8" fillId="4" borderId="0" xfId="0" applyNumberFormat="1" applyFont="1" applyFill="1" applyBorder="1" applyAlignment="1" applyProtection="1">
      <alignment horizontal="center" vertical="center"/>
      <protection locked="0"/>
    </xf>
    <xf numFmtId="49" fontId="8" fillId="8" borderId="1" xfId="0" applyNumberFormat="1"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wrapText="1"/>
      <protection locked="0"/>
    </xf>
    <xf numFmtId="0" fontId="21" fillId="7" borderId="1" xfId="0" applyFont="1" applyFill="1" applyBorder="1" applyAlignment="1" applyProtection="1">
      <alignment horizontal="center" vertical="center"/>
      <protection locked="0"/>
    </xf>
    <xf numFmtId="0" fontId="9" fillId="8" borderId="0" xfId="0" applyFont="1" applyFill="1" applyAlignment="1" applyProtection="1">
      <alignment horizontal="right" vertical="center"/>
    </xf>
    <xf numFmtId="0" fontId="32" fillId="0" borderId="0" xfId="0" applyFont="1" applyBorder="1" applyAlignment="1" applyProtection="1">
      <alignment horizontal="right" vertical="center"/>
      <protection locked="0"/>
    </xf>
    <xf numFmtId="182" fontId="32" fillId="8" borderId="9" xfId="1" applyNumberFormat="1" applyFont="1" applyFill="1" applyBorder="1" applyAlignment="1" applyProtection="1">
      <alignment horizontal="right" vertical="center"/>
    </xf>
    <xf numFmtId="176" fontId="8" fillId="8" borderId="1" xfId="0" applyNumberFormat="1" applyFont="1" applyFill="1" applyBorder="1" applyAlignment="1" applyProtection="1">
      <alignment horizontal="right" vertical="center" indent="1"/>
    </xf>
    <xf numFmtId="179" fontId="8" fillId="8" borderId="1" xfId="0" applyNumberFormat="1" applyFont="1" applyFill="1" applyBorder="1" applyAlignment="1" applyProtection="1">
      <alignment horizontal="right" vertical="center" indent="1"/>
    </xf>
    <xf numFmtId="0" fontId="24" fillId="7" borderId="1" xfId="0" applyFont="1" applyFill="1" applyBorder="1" applyAlignment="1" applyProtection="1">
      <alignment horizontal="center" vertical="center" wrapText="1"/>
      <protection locked="0"/>
    </xf>
    <xf numFmtId="0" fontId="24" fillId="7" borderId="1"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179" fontId="8" fillId="8" borderId="1" xfId="1" applyNumberFormat="1" applyFont="1" applyFill="1" applyBorder="1" applyAlignment="1" applyProtection="1">
      <alignment horizontal="right" vertical="center"/>
    </xf>
    <xf numFmtId="0" fontId="6" fillId="7" borderId="3" xfId="0" applyFont="1" applyFill="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40" fillId="0" borderId="0" xfId="0" applyFont="1" applyAlignment="1">
      <alignment horizontal="center" vertical="center"/>
    </xf>
    <xf numFmtId="0" fontId="25" fillId="10" borderId="0" xfId="0" applyFont="1" applyFill="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1" fillId="0" borderId="0" xfId="0" applyFont="1" applyAlignment="1" applyProtection="1">
      <alignment horizontal="center" vertical="center"/>
      <protection locked="0"/>
    </xf>
    <xf numFmtId="0" fontId="23" fillId="7" borderId="1" xfId="0" applyFont="1" applyFill="1" applyBorder="1" applyAlignment="1" applyProtection="1">
      <alignment horizontal="center" vertical="center" wrapText="1"/>
      <protection locked="0"/>
    </xf>
    <xf numFmtId="0" fontId="23" fillId="7" borderId="1" xfId="0" applyFont="1" applyFill="1" applyBorder="1" applyAlignment="1" applyProtection="1">
      <alignment horizontal="center" vertical="center"/>
      <protection locked="0"/>
    </xf>
    <xf numFmtId="189" fontId="0" fillId="10" borderId="3" xfId="0" applyNumberFormat="1" applyFill="1" applyBorder="1" applyAlignment="1">
      <alignment horizontal="center" vertical="center"/>
    </xf>
    <xf numFmtId="189" fontId="0" fillId="10" borderId="4" xfId="0" applyNumberFormat="1" applyFill="1" applyBorder="1" applyAlignment="1">
      <alignment horizontal="center" vertical="center"/>
    </xf>
    <xf numFmtId="0" fontId="20" fillId="3" borderId="2" xfId="0" applyFont="1" applyFill="1" applyBorder="1" applyAlignment="1" applyProtection="1">
      <alignment horizontal="center" vertical="center" wrapText="1" shrinkToFit="1"/>
      <protection locked="0"/>
    </xf>
    <xf numFmtId="0" fontId="20" fillId="3" borderId="6" xfId="0" applyFont="1" applyFill="1" applyBorder="1" applyAlignment="1" applyProtection="1">
      <alignment horizontal="center" vertical="center" shrinkToFit="1"/>
      <protection locked="0"/>
    </xf>
    <xf numFmtId="0" fontId="35" fillId="3" borderId="2" xfId="0" applyFont="1" applyFill="1" applyBorder="1" applyAlignment="1" applyProtection="1">
      <alignment horizontal="center" vertical="center" wrapText="1"/>
      <protection locked="0"/>
    </xf>
    <xf numFmtId="0" fontId="35" fillId="3" borderId="6"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protection locked="0"/>
    </xf>
    <xf numFmtId="0" fontId="38" fillId="3" borderId="3" xfId="0" applyFont="1" applyFill="1" applyBorder="1" applyAlignment="1" applyProtection="1">
      <alignment horizontal="center" vertical="center" wrapText="1"/>
      <protection locked="0"/>
    </xf>
    <xf numFmtId="0" fontId="38" fillId="3" borderId="4"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shrinkToFit="1"/>
      <protection locked="0"/>
    </xf>
    <xf numFmtId="186" fontId="4" fillId="8" borderId="3" xfId="0" applyNumberFormat="1" applyFont="1" applyFill="1" applyBorder="1" applyAlignment="1" applyProtection="1">
      <alignment horizontal="center" vertical="center"/>
      <protection locked="0"/>
    </xf>
    <xf numFmtId="186" fontId="4" fillId="8" borderId="4" xfId="0" applyNumberFormat="1" applyFont="1" applyFill="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419100</xdr:colOff>
      <xdr:row>2</xdr:row>
      <xdr:rowOff>9525</xdr:rowOff>
    </xdr:from>
    <xdr:to>
      <xdr:col>3</xdr:col>
      <xdr:colOff>495300</xdr:colOff>
      <xdr:row>5</xdr:row>
      <xdr:rowOff>257175</xdr:rowOff>
    </xdr:to>
    <xdr:grpSp>
      <xdr:nvGrpSpPr>
        <xdr:cNvPr id="6" name="グループ化 5"/>
        <xdr:cNvGrpSpPr/>
      </xdr:nvGrpSpPr>
      <xdr:grpSpPr>
        <a:xfrm>
          <a:off x="1085850" y="390525"/>
          <a:ext cx="1469231" cy="938213"/>
          <a:chOff x="1085850" y="390525"/>
          <a:chExt cx="1466850" cy="933450"/>
        </a:xfrm>
      </xdr:grpSpPr>
      <xdr:sp macro="" textlink="">
        <xdr:nvSpPr>
          <xdr:cNvPr id="2" name="テキスト ボックス 1"/>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3" name="テキスト ボックス 2"/>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4" name="テキスト ボックス 3"/>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365125</xdr:colOff>
      <xdr:row>2</xdr:row>
      <xdr:rowOff>222250</xdr:rowOff>
    </xdr:from>
    <xdr:to>
      <xdr:col>2</xdr:col>
      <xdr:colOff>98879</xdr:colOff>
      <xdr:row>5</xdr:row>
      <xdr:rowOff>195489</xdr:rowOff>
    </xdr:to>
    <xdr:grpSp>
      <xdr:nvGrpSpPr>
        <xdr:cNvPr id="7" name="グループ化 6"/>
        <xdr:cNvGrpSpPr/>
      </xdr:nvGrpSpPr>
      <xdr:grpSpPr>
        <a:xfrm>
          <a:off x="365125" y="698500"/>
          <a:ext cx="1464129" cy="941614"/>
          <a:chOff x="1085850" y="390525"/>
          <a:chExt cx="1466850" cy="933450"/>
        </a:xfrm>
      </xdr:grpSpPr>
      <xdr:sp macro="" textlink="">
        <xdr:nvSpPr>
          <xdr:cNvPr id="8" name="テキスト ボックス 7"/>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9" name="テキスト ボックス 8"/>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10" name="テキスト ボックス 9"/>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xdr:cNvGrpSpPr/>
      </xdr:nvGrpSpPr>
      <xdr:grpSpPr>
        <a:xfrm>
          <a:off x="1047750" y="238125"/>
          <a:ext cx="1469686" cy="940820"/>
          <a:chOff x="1085850" y="390525"/>
          <a:chExt cx="1466850" cy="933450"/>
        </a:xfrm>
      </xdr:grpSpPr>
      <xdr:sp macro="" textlink="">
        <xdr:nvSpPr>
          <xdr:cNvPr id="3" name="テキスト ボックス 2"/>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4" tint="0.59999389629810485"/>
    <pageSetUpPr fitToPage="1"/>
  </sheetPr>
  <dimension ref="A1:P117"/>
  <sheetViews>
    <sheetView showGridLines="0" tabSelected="1" zoomScale="80" zoomScaleNormal="80" zoomScaleSheetLayoutView="70" workbookViewId="0">
      <pane ySplit="17" topLeftCell="A18" activePane="bottomLeft" state="frozen"/>
      <selection pane="bottomLeft"/>
    </sheetView>
  </sheetViews>
  <sheetFormatPr defaultRowHeight="18.75"/>
  <cols>
    <col min="1" max="1" width="3.625" style="1" customWidth="1"/>
    <col min="2" max="2" width="5.125" style="1" customWidth="1"/>
    <col min="3" max="3" width="18.25" style="1" customWidth="1"/>
    <col min="4" max="4" width="17" style="1" customWidth="1"/>
    <col min="5" max="5" width="18.625" style="1" customWidth="1"/>
    <col min="6" max="14" width="15" style="1" customWidth="1"/>
    <col min="15" max="15" width="15" style="2" customWidth="1"/>
    <col min="16" max="16" width="7.5" style="1" customWidth="1"/>
    <col min="17" max="17" width="4.75" style="1" customWidth="1"/>
    <col min="18" max="16384" width="9" style="1"/>
  </cols>
  <sheetData>
    <row r="1" spans="1:16" ht="15" customHeight="1">
      <c r="A1" s="1" t="s">
        <v>150</v>
      </c>
    </row>
    <row r="2" spans="1:16" ht="15" customHeight="1">
      <c r="E2" s="2"/>
      <c r="F2" s="180" t="s">
        <v>59</v>
      </c>
      <c r="G2" s="180"/>
      <c r="H2" s="180"/>
      <c r="I2" s="180"/>
      <c r="J2" s="180"/>
      <c r="K2" s="180"/>
      <c r="L2" s="180"/>
      <c r="M2" s="181" t="s">
        <v>77</v>
      </c>
      <c r="N2" s="2"/>
    </row>
    <row r="3" spans="1:16" ht="15" customHeight="1">
      <c r="E3" s="2"/>
      <c r="F3" s="180"/>
      <c r="G3" s="180"/>
      <c r="H3" s="180"/>
      <c r="I3" s="180"/>
      <c r="J3" s="180"/>
      <c r="K3" s="180"/>
      <c r="L3" s="180"/>
      <c r="M3" s="182"/>
      <c r="N3" s="2"/>
    </row>
    <row r="4" spans="1:16" ht="20.25" customHeight="1">
      <c r="C4" s="91"/>
      <c r="E4" s="2"/>
      <c r="F4" s="180"/>
      <c r="G4" s="180"/>
      <c r="H4" s="180"/>
      <c r="I4" s="180"/>
      <c r="J4" s="180"/>
      <c r="K4" s="180"/>
      <c r="L4" s="180"/>
      <c r="M4" s="182"/>
      <c r="N4" s="2"/>
    </row>
    <row r="5" spans="1:16">
      <c r="O5" s="1"/>
    </row>
    <row r="6" spans="1:16" ht="39">
      <c r="D6" s="91"/>
      <c r="E6" s="178" t="s">
        <v>0</v>
      </c>
      <c r="F6" s="179"/>
      <c r="G6" s="94" t="s">
        <v>70</v>
      </c>
      <c r="H6" s="94" t="s">
        <v>64</v>
      </c>
      <c r="I6" s="95" t="s">
        <v>1</v>
      </c>
      <c r="J6" s="95" t="s">
        <v>2</v>
      </c>
      <c r="K6" s="95" t="s">
        <v>149</v>
      </c>
      <c r="L6" s="94" t="s">
        <v>45</v>
      </c>
      <c r="M6" s="94" t="s">
        <v>56</v>
      </c>
      <c r="O6" s="1"/>
    </row>
    <row r="7" spans="1:16" ht="26.25" customHeight="1">
      <c r="E7" s="176" t="str">
        <f>リスト!$E$3</f>
        <v>日住一番館</v>
      </c>
      <c r="F7" s="177"/>
      <c r="G7" s="122">
        <v>20</v>
      </c>
      <c r="H7" s="123">
        <v>770</v>
      </c>
      <c r="I7" s="123">
        <v>530</v>
      </c>
      <c r="J7" s="123">
        <v>240</v>
      </c>
      <c r="K7" s="121">
        <f>SUM($H$7:$J$7)</f>
        <v>1540</v>
      </c>
      <c r="L7" s="124" t="s">
        <v>4</v>
      </c>
      <c r="M7" s="125">
        <f>IF($L$7="欠如（3月以上）",0.5,IF($L$7="欠如（3月未満）",0.7,IF($L$7="充足",1,"←選択して下さい")))</f>
        <v>1</v>
      </c>
      <c r="O7" s="1"/>
    </row>
    <row r="8" spans="1:16" ht="22.5" customHeight="1">
      <c r="O8" s="1"/>
    </row>
    <row r="9" spans="1:16" ht="19.5" customHeight="1">
      <c r="C9" s="110" t="s">
        <v>8</v>
      </c>
      <c r="D9" s="112" t="s">
        <v>9</v>
      </c>
      <c r="G9" s="126" t="s">
        <v>72</v>
      </c>
      <c r="H9" s="127"/>
      <c r="I9" s="189" t="s">
        <v>76</v>
      </c>
      <c r="J9" s="96" t="s">
        <v>55</v>
      </c>
      <c r="K9" s="93"/>
      <c r="L9" s="191" t="s">
        <v>65</v>
      </c>
      <c r="M9" s="193" t="s">
        <v>66</v>
      </c>
      <c r="N9" s="97" t="s">
        <v>61</v>
      </c>
      <c r="O9" s="98"/>
    </row>
    <row r="10" spans="1:16" ht="20.25" customHeight="1">
      <c r="C10" s="185">
        <v>2</v>
      </c>
      <c r="D10" s="187">
        <v>10</v>
      </c>
      <c r="F10" s="92"/>
      <c r="G10" s="101" t="s">
        <v>74</v>
      </c>
      <c r="H10" s="128" t="s">
        <v>75</v>
      </c>
      <c r="I10" s="190"/>
      <c r="J10" s="99" t="s">
        <v>63</v>
      </c>
      <c r="K10" s="99" t="s">
        <v>34</v>
      </c>
      <c r="L10" s="192"/>
      <c r="M10" s="194"/>
      <c r="N10" s="100" t="s">
        <v>78</v>
      </c>
      <c r="O10" s="101" t="s">
        <v>62</v>
      </c>
    </row>
    <row r="11" spans="1:16" ht="36" customHeight="1">
      <c r="C11" s="186"/>
      <c r="D11" s="188"/>
      <c r="G11" s="113">
        <f>COUNTIFS($C$18:$C$117,"&lt;&gt;",$D$18:$D$117,"&lt;&gt;")</f>
        <v>21</v>
      </c>
      <c r="H11" s="113">
        <f>COUNTIFS($C$18:$C$117,"&lt;&gt;※委託対象外",$D$18:$D$117,"&lt;&gt;")</f>
        <v>17</v>
      </c>
      <c r="I11" s="114">
        <f>SUM($I$18:$I$117)</f>
        <v>443</v>
      </c>
      <c r="J11" s="115">
        <f>COUNTIF($J$18:$J$117,リスト!$H$4)</f>
        <v>2</v>
      </c>
      <c r="K11" s="115">
        <f>COUNTIF($J$18:$J$117,リスト!$H$5)</f>
        <v>1</v>
      </c>
      <c r="L11" s="116">
        <f>SUMIF($C$18:$C$117,"&lt;&gt;",$L$18:$L$117)</f>
        <v>12345</v>
      </c>
      <c r="M11" s="117">
        <f>SUM($M$18:$M$117)</f>
        <v>642905</v>
      </c>
      <c r="N11" s="115">
        <f>COUNTIFS($C$18:$C$117,"&lt;&gt;",$D$18:$D$117,"&lt;&gt;",$N$18:$N$117,リスト!$I$3)</f>
        <v>11</v>
      </c>
      <c r="O11" s="129">
        <f>$N$11/$G$11</f>
        <v>0.52380952380952384</v>
      </c>
    </row>
    <row r="12" spans="1:16" ht="10.5" customHeight="1">
      <c r="C12" s="56"/>
      <c r="D12" s="56"/>
      <c r="M12" s="5"/>
      <c r="O12" s="1"/>
    </row>
    <row r="13" spans="1:16" ht="24" customHeight="1">
      <c r="C13" s="56"/>
      <c r="D13" s="56"/>
      <c r="E13" s="111" t="s">
        <v>146</v>
      </c>
      <c r="F13" s="183" t="s">
        <v>88</v>
      </c>
      <c r="G13" s="184"/>
      <c r="H13" s="118">
        <f>COUNTIFS($C$18:$C$117,$F$13,$I$18:$I$117,"&gt;0")</f>
        <v>10</v>
      </c>
      <c r="I13" s="119">
        <f>SUMIF($C$18:$C$117,$F$13,$I$18:$I$117)</f>
        <v>255</v>
      </c>
      <c r="J13" s="118">
        <f>COUNTIFS($C$18:$C$117,$F$13,$J$18:$J$117,"未作成（3月未満）")</f>
        <v>1</v>
      </c>
      <c r="K13" s="118">
        <f>COUNTIFS($C$18:$C$117,$F$13,$J$18:$J$117,"未作成（3月以上）")</f>
        <v>0</v>
      </c>
      <c r="L13" s="120">
        <f>SUMIF($C$18:$C$117,$F$13,$L$18:$L$117)</f>
        <v>12345</v>
      </c>
      <c r="M13" s="120">
        <f>SUMIF($C$18:$C$117,$F$13,$M$18:$M$117)</f>
        <v>372915</v>
      </c>
      <c r="N13" s="118">
        <f>COUNTIFS($C$18:$C$117,$F$13,$N$18:$N$117,"該当")</f>
        <v>5</v>
      </c>
      <c r="O13" s="1"/>
    </row>
    <row r="14" spans="1:16" s="56" customFormat="1" ht="19.5">
      <c r="F14" s="57"/>
      <c r="G14" s="58"/>
      <c r="H14" s="57"/>
      <c r="I14" s="57"/>
      <c r="J14" s="57"/>
      <c r="K14" s="59"/>
      <c r="N14" s="59"/>
      <c r="O14" s="46"/>
    </row>
    <row r="15" spans="1:16">
      <c r="C15" s="65"/>
    </row>
    <row r="16" spans="1:16" ht="19.5" customHeight="1">
      <c r="B16" s="6"/>
      <c r="C16" s="7"/>
      <c r="D16" s="7"/>
      <c r="E16" s="7"/>
      <c r="F16" s="170" t="s">
        <v>41</v>
      </c>
      <c r="G16" s="171"/>
      <c r="H16" s="7"/>
      <c r="I16" s="7" t="s">
        <v>85</v>
      </c>
      <c r="J16" s="90" t="s">
        <v>44</v>
      </c>
      <c r="K16" s="66" t="s">
        <v>44</v>
      </c>
      <c r="L16" s="8"/>
      <c r="M16" s="9"/>
      <c r="N16" s="9"/>
      <c r="O16" s="174"/>
      <c r="P16" s="175"/>
    </row>
    <row r="17" spans="2:16" ht="19.5" customHeight="1">
      <c r="B17" s="10" t="s">
        <v>12</v>
      </c>
      <c r="C17" s="11" t="s">
        <v>13</v>
      </c>
      <c r="D17" s="11" t="s">
        <v>14</v>
      </c>
      <c r="E17" s="11" t="s">
        <v>15</v>
      </c>
      <c r="F17" s="63" t="s">
        <v>49</v>
      </c>
      <c r="G17" s="63" t="s">
        <v>50</v>
      </c>
      <c r="H17" s="54" t="s">
        <v>48</v>
      </c>
      <c r="I17" s="55" t="s">
        <v>84</v>
      </c>
      <c r="J17" s="67" t="s">
        <v>58</v>
      </c>
      <c r="K17" s="68" t="s">
        <v>57</v>
      </c>
      <c r="L17" s="13" t="s">
        <v>17</v>
      </c>
      <c r="M17" s="12" t="s">
        <v>18</v>
      </c>
      <c r="N17" s="62" t="s">
        <v>16</v>
      </c>
      <c r="O17" s="172" t="s">
        <v>60</v>
      </c>
      <c r="P17" s="173"/>
    </row>
    <row r="18" spans="2:16" ht="19.5">
      <c r="B18" s="14">
        <v>1</v>
      </c>
      <c r="C18" s="52" t="s">
        <v>98</v>
      </c>
      <c r="D18" s="15" t="s">
        <v>122</v>
      </c>
      <c r="E18" s="161" t="s">
        <v>126</v>
      </c>
      <c r="F18" s="16"/>
      <c r="G18" s="16"/>
      <c r="H18" s="64"/>
      <c r="I18" s="50">
        <f>IF($D18&lt;&gt;"",IF($C18&lt;&gt;"※委託対象外",(IF($G18="",DAY(DATE($C$10,$D$10+1,0)),$G18))-(IF($F18="",1,$F18))-MAX($H18-6,0)+1,""),"")</f>
        <v>31</v>
      </c>
      <c r="J18" s="47" t="s">
        <v>69</v>
      </c>
      <c r="K18" s="108">
        <f>IF($C18&lt;&gt;"",IF($J18="未作成（3月以上）",0.5,IF($J18="未作成（3月未満）",0.7,IF($J18="作成済",1,""))),"")</f>
        <v>1</v>
      </c>
      <c r="L18" s="17"/>
      <c r="M18" s="51">
        <f>IF($N18&lt;&gt;"",IF($C18&lt;&gt;"※委託対象外",IF($D18&lt;&gt;"",ROUNDDOWN($H$7*$K18*$M$7,-1)*$I18+($I$7+$J$7)*$I18-$L18,""),0),"")</f>
        <v>47740</v>
      </c>
      <c r="N18" s="49" t="s">
        <v>5</v>
      </c>
      <c r="O18" s="168"/>
      <c r="P18" s="169"/>
    </row>
    <row r="19" spans="2:16" ht="19.5">
      <c r="B19" s="14">
        <v>2</v>
      </c>
      <c r="C19" s="48" t="s">
        <v>98</v>
      </c>
      <c r="D19" s="15" t="s">
        <v>123</v>
      </c>
      <c r="E19" s="161" t="s">
        <v>127</v>
      </c>
      <c r="F19" s="16">
        <v>10</v>
      </c>
      <c r="G19" s="16"/>
      <c r="H19" s="64"/>
      <c r="I19" s="50">
        <f t="shared" ref="I19:I29" si="0">IF($D19&lt;&gt;"",IF($C19&lt;&gt;"※委託対象外",(IF($G19="",DAY(DATE($C$10,$D$10+1,0)),$G19))-(IF($F19="",1,$F19))-MAX($H19-6,0)+1,""),"")</f>
        <v>22</v>
      </c>
      <c r="J19" s="47" t="s">
        <v>69</v>
      </c>
      <c r="K19" s="108">
        <f t="shared" ref="K19:K82" si="1">IF($C19&lt;&gt;"",IF($J19="未作成（3月以上）",0.5,IF($J19="未作成（3月未満）",0.7,IF($J19="作成済",1,""))),"")</f>
        <v>1</v>
      </c>
      <c r="L19" s="17"/>
      <c r="M19" s="51">
        <f t="shared" ref="M19:M30" si="2">IF($N19&lt;&gt;"",IF($C19&lt;&gt;"※委託対象外",IF($D19&lt;&gt;"",ROUNDDOWN($H$7*$K19*$M$7,-1)*$I19+($I$7+$J$7)*$I19-$L19,""),0),"")</f>
        <v>33880</v>
      </c>
      <c r="N19" s="49" t="s">
        <v>7</v>
      </c>
      <c r="O19" s="168"/>
      <c r="P19" s="169"/>
    </row>
    <row r="20" spans="2:16" ht="19.5">
      <c r="B20" s="14">
        <v>3</v>
      </c>
      <c r="C20" s="48" t="s">
        <v>98</v>
      </c>
      <c r="D20" s="15" t="s">
        <v>124</v>
      </c>
      <c r="E20" s="161" t="s">
        <v>128</v>
      </c>
      <c r="F20" s="16"/>
      <c r="G20" s="16">
        <v>30</v>
      </c>
      <c r="H20" s="64"/>
      <c r="I20" s="50">
        <f t="shared" si="0"/>
        <v>30</v>
      </c>
      <c r="J20" s="48" t="s">
        <v>69</v>
      </c>
      <c r="K20" s="108">
        <f t="shared" si="1"/>
        <v>1</v>
      </c>
      <c r="L20" s="17"/>
      <c r="M20" s="51">
        <f t="shared" si="2"/>
        <v>46200</v>
      </c>
      <c r="N20" s="49" t="s">
        <v>5</v>
      </c>
      <c r="O20" s="168"/>
      <c r="P20" s="169"/>
    </row>
    <row r="21" spans="2:16" ht="19.5">
      <c r="B21" s="14">
        <v>4</v>
      </c>
      <c r="C21" s="48" t="s">
        <v>98</v>
      </c>
      <c r="D21" s="15" t="s">
        <v>125</v>
      </c>
      <c r="E21" s="161" t="s">
        <v>129</v>
      </c>
      <c r="F21" s="16"/>
      <c r="G21" s="16"/>
      <c r="H21" s="64">
        <v>3</v>
      </c>
      <c r="I21" s="50">
        <f t="shared" si="0"/>
        <v>31</v>
      </c>
      <c r="J21" s="48" t="s">
        <v>6</v>
      </c>
      <c r="K21" s="108">
        <f t="shared" si="1"/>
        <v>0.7</v>
      </c>
      <c r="L21" s="17"/>
      <c r="M21" s="51">
        <f t="shared" si="2"/>
        <v>40300</v>
      </c>
      <c r="N21" s="49" t="s">
        <v>7</v>
      </c>
      <c r="O21" s="168"/>
      <c r="P21" s="169"/>
    </row>
    <row r="22" spans="2:16" ht="19.5">
      <c r="B22" s="14">
        <v>5</v>
      </c>
      <c r="C22" s="48" t="s">
        <v>98</v>
      </c>
      <c r="D22" s="15" t="s">
        <v>105</v>
      </c>
      <c r="E22" s="161" t="s">
        <v>130</v>
      </c>
      <c r="F22" s="16"/>
      <c r="G22" s="16"/>
      <c r="H22" s="64">
        <v>6</v>
      </c>
      <c r="I22" s="50">
        <f t="shared" si="0"/>
        <v>31</v>
      </c>
      <c r="J22" s="48" t="s">
        <v>69</v>
      </c>
      <c r="K22" s="108">
        <f t="shared" si="1"/>
        <v>1</v>
      </c>
      <c r="L22" s="17">
        <v>12345</v>
      </c>
      <c r="M22" s="51">
        <f t="shared" si="2"/>
        <v>35395</v>
      </c>
      <c r="N22" s="49" t="s">
        <v>5</v>
      </c>
      <c r="O22" s="168"/>
      <c r="P22" s="169"/>
    </row>
    <row r="23" spans="2:16" ht="19.5">
      <c r="B23" s="14">
        <v>6</v>
      </c>
      <c r="C23" s="48" t="s">
        <v>98</v>
      </c>
      <c r="D23" s="15" t="s">
        <v>106</v>
      </c>
      <c r="E23" s="161" t="s">
        <v>131</v>
      </c>
      <c r="F23" s="16"/>
      <c r="G23" s="16"/>
      <c r="H23" s="64">
        <v>7</v>
      </c>
      <c r="I23" s="50">
        <f t="shared" si="0"/>
        <v>30</v>
      </c>
      <c r="J23" s="48" t="s">
        <v>69</v>
      </c>
      <c r="K23" s="108">
        <f t="shared" si="1"/>
        <v>1</v>
      </c>
      <c r="L23" s="17"/>
      <c r="M23" s="51">
        <f t="shared" si="2"/>
        <v>46200</v>
      </c>
      <c r="N23" s="49" t="s">
        <v>7</v>
      </c>
      <c r="O23" s="168"/>
      <c r="P23" s="169"/>
    </row>
    <row r="24" spans="2:16" ht="19.5">
      <c r="B24" s="14">
        <v>7</v>
      </c>
      <c r="C24" s="48" t="s">
        <v>98</v>
      </c>
      <c r="D24" s="15" t="s">
        <v>107</v>
      </c>
      <c r="E24" s="161" t="s">
        <v>147</v>
      </c>
      <c r="F24" s="16"/>
      <c r="G24" s="16"/>
      <c r="H24" s="64">
        <v>31</v>
      </c>
      <c r="I24" s="50">
        <f t="shared" si="0"/>
        <v>6</v>
      </c>
      <c r="J24" s="48" t="s">
        <v>69</v>
      </c>
      <c r="K24" s="108">
        <f t="shared" si="1"/>
        <v>1</v>
      </c>
      <c r="L24" s="17"/>
      <c r="M24" s="51">
        <f t="shared" si="2"/>
        <v>9240</v>
      </c>
      <c r="N24" s="49" t="s">
        <v>5</v>
      </c>
      <c r="O24" s="168"/>
      <c r="P24" s="169"/>
    </row>
    <row r="25" spans="2:16" ht="19.5">
      <c r="B25" s="14">
        <v>8</v>
      </c>
      <c r="C25" s="48" t="s">
        <v>98</v>
      </c>
      <c r="D25" s="15" t="s">
        <v>108</v>
      </c>
      <c r="E25" s="161" t="s">
        <v>132</v>
      </c>
      <c r="F25" s="16">
        <v>3</v>
      </c>
      <c r="G25" s="16">
        <v>28</v>
      </c>
      <c r="H25" s="64"/>
      <c r="I25" s="50">
        <f t="shared" si="0"/>
        <v>26</v>
      </c>
      <c r="J25" s="48" t="s">
        <v>69</v>
      </c>
      <c r="K25" s="108">
        <f t="shared" si="1"/>
        <v>1</v>
      </c>
      <c r="L25" s="17"/>
      <c r="M25" s="51">
        <f t="shared" si="2"/>
        <v>40040</v>
      </c>
      <c r="N25" s="49" t="s">
        <v>7</v>
      </c>
      <c r="O25" s="168"/>
      <c r="P25" s="169"/>
    </row>
    <row r="26" spans="2:16" ht="19.5">
      <c r="B26" s="14">
        <v>9</v>
      </c>
      <c r="C26" s="48" t="s">
        <v>98</v>
      </c>
      <c r="D26" s="15" t="s">
        <v>109</v>
      </c>
      <c r="E26" s="161" t="s">
        <v>133</v>
      </c>
      <c r="F26" s="16">
        <v>3</v>
      </c>
      <c r="G26" s="16">
        <v>28</v>
      </c>
      <c r="H26" s="64">
        <v>5</v>
      </c>
      <c r="I26" s="50">
        <f t="shared" si="0"/>
        <v>26</v>
      </c>
      <c r="J26" s="48" t="s">
        <v>69</v>
      </c>
      <c r="K26" s="108">
        <f>IF($C26&lt;&gt;"",IF($J26="未作成（3月以上）",0.5,IF($J26="未作成（3月未満）",0.7,IF($J26="作成済",1,""))),"")</f>
        <v>1</v>
      </c>
      <c r="L26" s="17"/>
      <c r="M26" s="51">
        <f t="shared" si="2"/>
        <v>40040</v>
      </c>
      <c r="N26" s="49" t="s">
        <v>5</v>
      </c>
      <c r="O26" s="168"/>
      <c r="P26" s="169"/>
    </row>
    <row r="27" spans="2:16" ht="19.5">
      <c r="B27" s="14">
        <v>10</v>
      </c>
      <c r="C27" s="48" t="s">
        <v>98</v>
      </c>
      <c r="D27" s="15" t="s">
        <v>110</v>
      </c>
      <c r="E27" s="161" t="s">
        <v>134</v>
      </c>
      <c r="F27" s="16">
        <v>3</v>
      </c>
      <c r="G27" s="16">
        <v>28</v>
      </c>
      <c r="H27" s="64">
        <v>10</v>
      </c>
      <c r="I27" s="50">
        <f t="shared" si="0"/>
        <v>22</v>
      </c>
      <c r="J27" s="48" t="s">
        <v>69</v>
      </c>
      <c r="K27" s="108">
        <f t="shared" si="1"/>
        <v>1</v>
      </c>
      <c r="L27" s="17"/>
      <c r="M27" s="51">
        <f t="shared" si="2"/>
        <v>33880</v>
      </c>
      <c r="N27" s="49" t="s">
        <v>7</v>
      </c>
      <c r="O27" s="168"/>
      <c r="P27" s="169"/>
    </row>
    <row r="28" spans="2:16" ht="19.5">
      <c r="B28" s="14">
        <v>11</v>
      </c>
      <c r="C28" s="48" t="s">
        <v>99</v>
      </c>
      <c r="D28" s="15" t="s">
        <v>111</v>
      </c>
      <c r="E28" s="161" t="s">
        <v>135</v>
      </c>
      <c r="F28" s="16"/>
      <c r="G28" s="16"/>
      <c r="H28" s="64"/>
      <c r="I28" s="50">
        <f t="shared" si="0"/>
        <v>31</v>
      </c>
      <c r="J28" s="48" t="s">
        <v>6</v>
      </c>
      <c r="K28" s="108">
        <f t="shared" si="1"/>
        <v>0.7</v>
      </c>
      <c r="L28" s="17"/>
      <c r="M28" s="51">
        <f t="shared" si="2"/>
        <v>40300</v>
      </c>
      <c r="N28" s="49" t="s">
        <v>5</v>
      </c>
      <c r="O28" s="168"/>
      <c r="P28" s="169"/>
    </row>
    <row r="29" spans="2:16" ht="19.5">
      <c r="B29" s="14">
        <v>12</v>
      </c>
      <c r="C29" s="48" t="s">
        <v>99</v>
      </c>
      <c r="D29" s="15" t="s">
        <v>112</v>
      </c>
      <c r="E29" s="161" t="s">
        <v>136</v>
      </c>
      <c r="F29" s="16"/>
      <c r="G29" s="16"/>
      <c r="H29" s="64"/>
      <c r="I29" s="50">
        <f t="shared" si="0"/>
        <v>31</v>
      </c>
      <c r="J29" s="48" t="s">
        <v>69</v>
      </c>
      <c r="K29" s="108">
        <f t="shared" si="1"/>
        <v>1</v>
      </c>
      <c r="L29" s="17"/>
      <c r="M29" s="51">
        <f t="shared" si="2"/>
        <v>47740</v>
      </c>
      <c r="N29" s="49" t="s">
        <v>7</v>
      </c>
      <c r="O29" s="168"/>
      <c r="P29" s="169"/>
    </row>
    <row r="30" spans="2:16" ht="19.5">
      <c r="B30" s="14">
        <v>13</v>
      </c>
      <c r="C30" s="48" t="s">
        <v>99</v>
      </c>
      <c r="D30" s="15" t="s">
        <v>113</v>
      </c>
      <c r="E30" s="161" t="s">
        <v>137</v>
      </c>
      <c r="F30" s="16"/>
      <c r="G30" s="16"/>
      <c r="H30" s="64"/>
      <c r="I30" s="50">
        <f t="shared" ref="I30:I82" si="3">IF($D30&lt;&gt;"",IF($C30&lt;&gt;"※委託対象外",(IF($G30="",DAY(DATE($C$10,$D$10+1,0)),$G30))-(IF($F30="",1,$F30))-MAX($H30-6,0)+1,""),"")</f>
        <v>31</v>
      </c>
      <c r="J30" s="48" t="s">
        <v>69</v>
      </c>
      <c r="K30" s="108">
        <f t="shared" si="1"/>
        <v>1</v>
      </c>
      <c r="L30" s="17"/>
      <c r="M30" s="51">
        <f t="shared" si="2"/>
        <v>47740</v>
      </c>
      <c r="N30" s="49" t="s">
        <v>5</v>
      </c>
      <c r="O30" s="168"/>
      <c r="P30" s="169"/>
    </row>
    <row r="31" spans="2:16" ht="19.5">
      <c r="B31" s="14">
        <v>14</v>
      </c>
      <c r="C31" s="48" t="s">
        <v>103</v>
      </c>
      <c r="D31" s="15" t="s">
        <v>114</v>
      </c>
      <c r="E31" s="161" t="s">
        <v>142</v>
      </c>
      <c r="F31" s="16"/>
      <c r="G31" s="16"/>
      <c r="H31" s="64"/>
      <c r="I31" s="50">
        <f t="shared" si="3"/>
        <v>31</v>
      </c>
      <c r="J31" s="48" t="s">
        <v>11</v>
      </c>
      <c r="K31" s="108">
        <f t="shared" si="1"/>
        <v>0.5</v>
      </c>
      <c r="L31" s="17"/>
      <c r="M31" s="51">
        <f t="shared" ref="M31:M82" si="4">IF($N31&lt;&gt;"",IF($C31&lt;&gt;"※委託対象外",IF($D31&lt;&gt;"",ROUNDDOWN($H$7*$K31*$M$7,-1)*$I31+($I$7+$J$7)*$I31-$L31,""),0),"")</f>
        <v>35650</v>
      </c>
      <c r="N31" s="49" t="s">
        <v>7</v>
      </c>
      <c r="O31" s="168"/>
      <c r="P31" s="169"/>
    </row>
    <row r="32" spans="2:16" ht="19.5">
      <c r="B32" s="14">
        <v>15</v>
      </c>
      <c r="C32" s="48" t="s">
        <v>100</v>
      </c>
      <c r="D32" s="15" t="s">
        <v>115</v>
      </c>
      <c r="E32" s="161" t="s">
        <v>143</v>
      </c>
      <c r="F32" s="16"/>
      <c r="G32" s="16"/>
      <c r="H32" s="64"/>
      <c r="I32" s="50">
        <f t="shared" si="3"/>
        <v>31</v>
      </c>
      <c r="J32" s="48" t="s">
        <v>69</v>
      </c>
      <c r="K32" s="108">
        <f t="shared" si="1"/>
        <v>1</v>
      </c>
      <c r="L32" s="17"/>
      <c r="M32" s="51">
        <f t="shared" si="4"/>
        <v>47740</v>
      </c>
      <c r="N32" s="49" t="s">
        <v>5</v>
      </c>
      <c r="O32" s="168"/>
      <c r="P32" s="169"/>
    </row>
    <row r="33" spans="2:16" ht="19.5">
      <c r="B33" s="14">
        <v>16</v>
      </c>
      <c r="C33" s="48" t="s">
        <v>100</v>
      </c>
      <c r="D33" s="15" t="s">
        <v>116</v>
      </c>
      <c r="E33" s="161" t="s">
        <v>144</v>
      </c>
      <c r="F33" s="16"/>
      <c r="G33" s="16"/>
      <c r="H33" s="64"/>
      <c r="I33" s="50">
        <f t="shared" si="3"/>
        <v>31</v>
      </c>
      <c r="J33" s="48" t="s">
        <v>69</v>
      </c>
      <c r="K33" s="108">
        <f t="shared" si="1"/>
        <v>1</v>
      </c>
      <c r="L33" s="17"/>
      <c r="M33" s="51">
        <f t="shared" si="4"/>
        <v>47740</v>
      </c>
      <c r="N33" s="49" t="s">
        <v>7</v>
      </c>
      <c r="O33" s="168"/>
      <c r="P33" s="169"/>
    </row>
    <row r="34" spans="2:16" ht="19.5">
      <c r="B34" s="14">
        <v>17</v>
      </c>
      <c r="C34" s="48" t="s">
        <v>100</v>
      </c>
      <c r="D34" s="15" t="s">
        <v>117</v>
      </c>
      <c r="E34" s="161" t="s">
        <v>145</v>
      </c>
      <c r="F34" s="16"/>
      <c r="G34" s="16">
        <v>2</v>
      </c>
      <c r="H34" s="64"/>
      <c r="I34" s="50">
        <f t="shared" si="3"/>
        <v>2</v>
      </c>
      <c r="J34" s="48" t="s">
        <v>69</v>
      </c>
      <c r="K34" s="108">
        <f t="shared" si="1"/>
        <v>1</v>
      </c>
      <c r="L34" s="17"/>
      <c r="M34" s="51">
        <f t="shared" si="4"/>
        <v>3080</v>
      </c>
      <c r="N34" s="49" t="s">
        <v>5</v>
      </c>
      <c r="O34" s="168"/>
      <c r="P34" s="169"/>
    </row>
    <row r="35" spans="2:16" ht="19.5">
      <c r="B35" s="14">
        <v>18</v>
      </c>
      <c r="C35" s="48" t="s">
        <v>101</v>
      </c>
      <c r="D35" s="15" t="s">
        <v>118</v>
      </c>
      <c r="E35" s="161" t="s">
        <v>138</v>
      </c>
      <c r="F35" s="16"/>
      <c r="G35" s="16"/>
      <c r="H35" s="64"/>
      <c r="I35" s="50" t="str">
        <f t="shared" si="3"/>
        <v/>
      </c>
      <c r="J35" s="48"/>
      <c r="K35" s="108" t="str">
        <f t="shared" si="1"/>
        <v/>
      </c>
      <c r="L35" s="17"/>
      <c r="M35" s="51">
        <f t="shared" si="4"/>
        <v>0</v>
      </c>
      <c r="N35" s="49" t="s">
        <v>7</v>
      </c>
      <c r="O35" s="168"/>
      <c r="P35" s="169"/>
    </row>
    <row r="36" spans="2:16" ht="19.5">
      <c r="B36" s="14">
        <v>19</v>
      </c>
      <c r="C36" s="48" t="s">
        <v>101</v>
      </c>
      <c r="D36" s="15" t="s">
        <v>119</v>
      </c>
      <c r="E36" s="161" t="s">
        <v>139</v>
      </c>
      <c r="F36" s="16"/>
      <c r="G36" s="16"/>
      <c r="H36" s="64"/>
      <c r="I36" s="50" t="str">
        <f t="shared" si="3"/>
        <v/>
      </c>
      <c r="J36" s="48"/>
      <c r="K36" s="108" t="str">
        <f t="shared" si="1"/>
        <v/>
      </c>
      <c r="L36" s="17"/>
      <c r="M36" s="51">
        <f t="shared" si="4"/>
        <v>0</v>
      </c>
      <c r="N36" s="49" t="s">
        <v>5</v>
      </c>
      <c r="O36" s="168"/>
      <c r="P36" s="169"/>
    </row>
    <row r="37" spans="2:16" ht="19.5">
      <c r="B37" s="14">
        <v>20</v>
      </c>
      <c r="C37" s="48" t="s">
        <v>101</v>
      </c>
      <c r="D37" s="15" t="s">
        <v>120</v>
      </c>
      <c r="E37" s="161" t="s">
        <v>140</v>
      </c>
      <c r="F37" s="16"/>
      <c r="G37" s="16"/>
      <c r="H37" s="64"/>
      <c r="I37" s="50" t="str">
        <f t="shared" si="3"/>
        <v/>
      </c>
      <c r="J37" s="48"/>
      <c r="K37" s="108" t="str">
        <f t="shared" si="1"/>
        <v/>
      </c>
      <c r="L37" s="17"/>
      <c r="M37" s="51">
        <f t="shared" si="4"/>
        <v>0</v>
      </c>
      <c r="N37" s="49" t="s">
        <v>5</v>
      </c>
      <c r="O37" s="168"/>
      <c r="P37" s="169"/>
    </row>
    <row r="38" spans="2:16" ht="19.5">
      <c r="B38" s="14">
        <v>21</v>
      </c>
      <c r="C38" s="48" t="s">
        <v>101</v>
      </c>
      <c r="D38" s="15" t="s">
        <v>121</v>
      </c>
      <c r="E38" s="161" t="s">
        <v>141</v>
      </c>
      <c r="F38" s="16"/>
      <c r="G38" s="16"/>
      <c r="H38" s="64"/>
      <c r="I38" s="50" t="str">
        <f t="shared" si="3"/>
        <v/>
      </c>
      <c r="J38" s="48"/>
      <c r="K38" s="108" t="str">
        <f t="shared" si="1"/>
        <v/>
      </c>
      <c r="L38" s="17"/>
      <c r="M38" s="51">
        <f t="shared" si="4"/>
        <v>0</v>
      </c>
      <c r="N38" s="49" t="s">
        <v>7</v>
      </c>
      <c r="O38" s="168"/>
      <c r="P38" s="169"/>
    </row>
    <row r="39" spans="2:16" ht="19.5">
      <c r="B39" s="14">
        <v>22</v>
      </c>
      <c r="C39" s="48"/>
      <c r="D39" s="15"/>
      <c r="E39" s="161"/>
      <c r="F39" s="16"/>
      <c r="G39" s="16"/>
      <c r="H39" s="64"/>
      <c r="I39" s="50" t="str">
        <f t="shared" si="3"/>
        <v/>
      </c>
      <c r="J39" s="48"/>
      <c r="K39" s="108" t="str">
        <f t="shared" si="1"/>
        <v/>
      </c>
      <c r="L39" s="17"/>
      <c r="M39" s="51" t="str">
        <f t="shared" si="4"/>
        <v/>
      </c>
      <c r="N39" s="49"/>
      <c r="O39" s="168"/>
      <c r="P39" s="169"/>
    </row>
    <row r="40" spans="2:16" ht="19.5">
      <c r="B40" s="14">
        <v>23</v>
      </c>
      <c r="C40" s="48"/>
      <c r="D40" s="15"/>
      <c r="E40" s="161"/>
      <c r="F40" s="16"/>
      <c r="G40" s="16"/>
      <c r="H40" s="64"/>
      <c r="I40" s="50" t="str">
        <f t="shared" si="3"/>
        <v/>
      </c>
      <c r="J40" s="48"/>
      <c r="K40" s="108" t="str">
        <f t="shared" si="1"/>
        <v/>
      </c>
      <c r="L40" s="17"/>
      <c r="M40" s="51" t="str">
        <f t="shared" si="4"/>
        <v/>
      </c>
      <c r="N40" s="49"/>
      <c r="O40" s="168"/>
      <c r="P40" s="169"/>
    </row>
    <row r="41" spans="2:16" ht="19.5">
      <c r="B41" s="14">
        <v>24</v>
      </c>
      <c r="C41" s="48"/>
      <c r="D41" s="15"/>
      <c r="E41" s="161"/>
      <c r="F41" s="16"/>
      <c r="G41" s="16"/>
      <c r="H41" s="64"/>
      <c r="I41" s="50" t="str">
        <f t="shared" si="3"/>
        <v/>
      </c>
      <c r="J41" s="48"/>
      <c r="K41" s="108" t="str">
        <f t="shared" si="1"/>
        <v/>
      </c>
      <c r="L41" s="17"/>
      <c r="M41" s="51" t="str">
        <f t="shared" si="4"/>
        <v/>
      </c>
      <c r="N41" s="49"/>
      <c r="O41" s="168"/>
      <c r="P41" s="169"/>
    </row>
    <row r="42" spans="2:16" ht="19.5">
      <c r="B42" s="14">
        <v>25</v>
      </c>
      <c r="C42" s="48"/>
      <c r="D42" s="15"/>
      <c r="E42" s="161"/>
      <c r="F42" s="16"/>
      <c r="G42" s="16"/>
      <c r="H42" s="64"/>
      <c r="I42" s="50" t="str">
        <f t="shared" si="3"/>
        <v/>
      </c>
      <c r="J42" s="48"/>
      <c r="K42" s="108" t="str">
        <f t="shared" si="1"/>
        <v/>
      </c>
      <c r="L42" s="17"/>
      <c r="M42" s="51" t="str">
        <f t="shared" si="4"/>
        <v/>
      </c>
      <c r="N42" s="49"/>
      <c r="O42" s="168"/>
      <c r="P42" s="169"/>
    </row>
    <row r="43" spans="2:16" ht="19.5">
      <c r="B43" s="14">
        <v>26</v>
      </c>
      <c r="C43" s="48"/>
      <c r="D43" s="15"/>
      <c r="E43" s="161"/>
      <c r="F43" s="16"/>
      <c r="G43" s="16"/>
      <c r="H43" s="64"/>
      <c r="I43" s="50" t="str">
        <f t="shared" si="3"/>
        <v/>
      </c>
      <c r="J43" s="48"/>
      <c r="K43" s="108" t="str">
        <f t="shared" si="1"/>
        <v/>
      </c>
      <c r="L43" s="17"/>
      <c r="M43" s="51" t="str">
        <f t="shared" si="4"/>
        <v/>
      </c>
      <c r="N43" s="49"/>
      <c r="O43" s="168"/>
      <c r="P43" s="169"/>
    </row>
    <row r="44" spans="2:16" ht="19.5">
      <c r="B44" s="14">
        <v>27</v>
      </c>
      <c r="C44" s="48"/>
      <c r="D44" s="15"/>
      <c r="E44" s="161"/>
      <c r="F44" s="16"/>
      <c r="G44" s="16"/>
      <c r="H44" s="64"/>
      <c r="I44" s="50" t="str">
        <f t="shared" si="3"/>
        <v/>
      </c>
      <c r="J44" s="48"/>
      <c r="K44" s="108" t="str">
        <f t="shared" si="1"/>
        <v/>
      </c>
      <c r="L44" s="17"/>
      <c r="M44" s="51" t="str">
        <f t="shared" si="4"/>
        <v/>
      </c>
      <c r="N44" s="49"/>
      <c r="O44" s="168"/>
      <c r="P44" s="169"/>
    </row>
    <row r="45" spans="2:16" ht="19.5">
      <c r="B45" s="14">
        <v>28</v>
      </c>
      <c r="C45" s="48"/>
      <c r="D45" s="15"/>
      <c r="E45" s="161"/>
      <c r="F45" s="16"/>
      <c r="G45" s="16"/>
      <c r="H45" s="64"/>
      <c r="I45" s="50" t="str">
        <f t="shared" si="3"/>
        <v/>
      </c>
      <c r="J45" s="48"/>
      <c r="K45" s="108" t="str">
        <f t="shared" si="1"/>
        <v/>
      </c>
      <c r="L45" s="17"/>
      <c r="M45" s="51" t="str">
        <f t="shared" si="4"/>
        <v/>
      </c>
      <c r="N45" s="49"/>
      <c r="O45" s="168"/>
      <c r="P45" s="169"/>
    </row>
    <row r="46" spans="2:16" ht="19.5">
      <c r="B46" s="14">
        <v>29</v>
      </c>
      <c r="C46" s="48"/>
      <c r="D46" s="15"/>
      <c r="E46" s="161"/>
      <c r="F46" s="16"/>
      <c r="G46" s="16"/>
      <c r="H46" s="64"/>
      <c r="I46" s="50" t="str">
        <f t="shared" si="3"/>
        <v/>
      </c>
      <c r="J46" s="48"/>
      <c r="K46" s="108" t="str">
        <f t="shared" si="1"/>
        <v/>
      </c>
      <c r="L46" s="17"/>
      <c r="M46" s="51" t="str">
        <f t="shared" si="4"/>
        <v/>
      </c>
      <c r="N46" s="49"/>
      <c r="O46" s="168"/>
      <c r="P46" s="169"/>
    </row>
    <row r="47" spans="2:16" ht="19.5">
      <c r="B47" s="14">
        <v>30</v>
      </c>
      <c r="C47" s="48"/>
      <c r="D47" s="15"/>
      <c r="E47" s="161"/>
      <c r="F47" s="16"/>
      <c r="G47" s="16"/>
      <c r="H47" s="64"/>
      <c r="I47" s="50" t="str">
        <f t="shared" si="3"/>
        <v/>
      </c>
      <c r="J47" s="48"/>
      <c r="K47" s="108" t="str">
        <f t="shared" si="1"/>
        <v/>
      </c>
      <c r="L47" s="17"/>
      <c r="M47" s="51" t="str">
        <f t="shared" si="4"/>
        <v/>
      </c>
      <c r="N47" s="49"/>
      <c r="O47" s="168"/>
      <c r="P47" s="169"/>
    </row>
    <row r="48" spans="2:16" ht="19.5">
      <c r="B48" s="14">
        <v>31</v>
      </c>
      <c r="C48" s="48"/>
      <c r="D48" s="15"/>
      <c r="E48" s="161"/>
      <c r="F48" s="16"/>
      <c r="G48" s="16"/>
      <c r="H48" s="64"/>
      <c r="I48" s="50" t="str">
        <f t="shared" si="3"/>
        <v/>
      </c>
      <c r="J48" s="48"/>
      <c r="K48" s="108" t="str">
        <f t="shared" si="1"/>
        <v/>
      </c>
      <c r="L48" s="17"/>
      <c r="M48" s="51" t="str">
        <f t="shared" si="4"/>
        <v/>
      </c>
      <c r="N48" s="49"/>
      <c r="O48" s="168"/>
      <c r="P48" s="169"/>
    </row>
    <row r="49" spans="2:16" ht="19.5">
      <c r="B49" s="14">
        <v>32</v>
      </c>
      <c r="C49" s="48"/>
      <c r="D49" s="15"/>
      <c r="E49" s="161"/>
      <c r="F49" s="16"/>
      <c r="G49" s="16"/>
      <c r="H49" s="64"/>
      <c r="I49" s="50" t="str">
        <f t="shared" si="3"/>
        <v/>
      </c>
      <c r="J49" s="48"/>
      <c r="K49" s="108" t="str">
        <f t="shared" si="1"/>
        <v/>
      </c>
      <c r="L49" s="17"/>
      <c r="M49" s="51" t="str">
        <f t="shared" si="4"/>
        <v/>
      </c>
      <c r="N49" s="49"/>
      <c r="O49" s="168"/>
      <c r="P49" s="169"/>
    </row>
    <row r="50" spans="2:16" ht="19.5">
      <c r="B50" s="14">
        <v>33</v>
      </c>
      <c r="C50" s="48"/>
      <c r="D50" s="15"/>
      <c r="E50" s="161"/>
      <c r="F50" s="16"/>
      <c r="G50" s="16"/>
      <c r="H50" s="64"/>
      <c r="I50" s="50" t="str">
        <f t="shared" si="3"/>
        <v/>
      </c>
      <c r="J50" s="48"/>
      <c r="K50" s="108" t="str">
        <f t="shared" si="1"/>
        <v/>
      </c>
      <c r="L50" s="17"/>
      <c r="M50" s="51" t="str">
        <f t="shared" si="4"/>
        <v/>
      </c>
      <c r="N50" s="49"/>
      <c r="O50" s="168"/>
      <c r="P50" s="169"/>
    </row>
    <row r="51" spans="2:16" ht="19.5">
      <c r="B51" s="14">
        <v>34</v>
      </c>
      <c r="C51" s="48"/>
      <c r="D51" s="15"/>
      <c r="E51" s="161"/>
      <c r="F51" s="16"/>
      <c r="G51" s="16"/>
      <c r="H51" s="64"/>
      <c r="I51" s="50" t="str">
        <f t="shared" si="3"/>
        <v/>
      </c>
      <c r="J51" s="48"/>
      <c r="K51" s="108" t="str">
        <f t="shared" si="1"/>
        <v/>
      </c>
      <c r="L51" s="17"/>
      <c r="M51" s="51" t="str">
        <f t="shared" si="4"/>
        <v/>
      </c>
      <c r="N51" s="49"/>
      <c r="O51" s="168"/>
      <c r="P51" s="169"/>
    </row>
    <row r="52" spans="2:16" ht="19.5">
      <c r="B52" s="14">
        <v>35</v>
      </c>
      <c r="C52" s="48"/>
      <c r="D52" s="15"/>
      <c r="E52" s="161"/>
      <c r="F52" s="16"/>
      <c r="G52" s="16"/>
      <c r="H52" s="64"/>
      <c r="I52" s="50" t="str">
        <f t="shared" si="3"/>
        <v/>
      </c>
      <c r="J52" s="48"/>
      <c r="K52" s="108" t="str">
        <f t="shared" si="1"/>
        <v/>
      </c>
      <c r="L52" s="17"/>
      <c r="M52" s="51" t="str">
        <f t="shared" si="4"/>
        <v/>
      </c>
      <c r="N52" s="49"/>
      <c r="O52" s="168"/>
      <c r="P52" s="169"/>
    </row>
    <row r="53" spans="2:16" ht="19.5">
      <c r="B53" s="14">
        <v>36</v>
      </c>
      <c r="C53" s="48"/>
      <c r="D53" s="15"/>
      <c r="E53" s="161"/>
      <c r="F53" s="16"/>
      <c r="G53" s="16"/>
      <c r="H53" s="64"/>
      <c r="I53" s="50" t="str">
        <f t="shared" si="3"/>
        <v/>
      </c>
      <c r="J53" s="48"/>
      <c r="K53" s="108" t="str">
        <f t="shared" si="1"/>
        <v/>
      </c>
      <c r="L53" s="17"/>
      <c r="M53" s="51" t="str">
        <f t="shared" si="4"/>
        <v/>
      </c>
      <c r="N53" s="49"/>
      <c r="O53" s="168"/>
      <c r="P53" s="169"/>
    </row>
    <row r="54" spans="2:16" ht="19.5">
      <c r="B54" s="14">
        <v>37</v>
      </c>
      <c r="C54" s="48"/>
      <c r="D54" s="15"/>
      <c r="E54" s="161"/>
      <c r="F54" s="16"/>
      <c r="G54" s="16"/>
      <c r="H54" s="64"/>
      <c r="I54" s="50" t="str">
        <f t="shared" si="3"/>
        <v/>
      </c>
      <c r="J54" s="48"/>
      <c r="K54" s="108" t="str">
        <f t="shared" si="1"/>
        <v/>
      </c>
      <c r="L54" s="17"/>
      <c r="M54" s="51" t="str">
        <f t="shared" si="4"/>
        <v/>
      </c>
      <c r="N54" s="49"/>
      <c r="O54" s="168"/>
      <c r="P54" s="169"/>
    </row>
    <row r="55" spans="2:16" ht="19.5">
      <c r="B55" s="14">
        <v>38</v>
      </c>
      <c r="C55" s="48"/>
      <c r="D55" s="15"/>
      <c r="E55" s="161"/>
      <c r="F55" s="16"/>
      <c r="G55" s="16"/>
      <c r="H55" s="64"/>
      <c r="I55" s="50" t="str">
        <f t="shared" si="3"/>
        <v/>
      </c>
      <c r="J55" s="48"/>
      <c r="K55" s="108" t="str">
        <f t="shared" si="1"/>
        <v/>
      </c>
      <c r="L55" s="17"/>
      <c r="M55" s="51" t="str">
        <f t="shared" si="4"/>
        <v/>
      </c>
      <c r="N55" s="49"/>
      <c r="O55" s="168"/>
      <c r="P55" s="169"/>
    </row>
    <row r="56" spans="2:16" ht="19.5">
      <c r="B56" s="14">
        <v>39</v>
      </c>
      <c r="C56" s="48"/>
      <c r="D56" s="15"/>
      <c r="E56" s="161"/>
      <c r="F56" s="16"/>
      <c r="G56" s="16"/>
      <c r="H56" s="64"/>
      <c r="I56" s="50" t="str">
        <f t="shared" si="3"/>
        <v/>
      </c>
      <c r="J56" s="48"/>
      <c r="K56" s="108" t="str">
        <f t="shared" si="1"/>
        <v/>
      </c>
      <c r="L56" s="17"/>
      <c r="M56" s="51" t="str">
        <f t="shared" si="4"/>
        <v/>
      </c>
      <c r="N56" s="49"/>
      <c r="O56" s="168"/>
      <c r="P56" s="169"/>
    </row>
    <row r="57" spans="2:16" ht="19.5">
      <c r="B57" s="14">
        <v>40</v>
      </c>
      <c r="C57" s="48"/>
      <c r="D57" s="15"/>
      <c r="E57" s="161"/>
      <c r="F57" s="16"/>
      <c r="G57" s="16"/>
      <c r="H57" s="64"/>
      <c r="I57" s="50" t="str">
        <f t="shared" si="3"/>
        <v/>
      </c>
      <c r="J57" s="48"/>
      <c r="K57" s="108" t="str">
        <f t="shared" si="1"/>
        <v/>
      </c>
      <c r="L57" s="17"/>
      <c r="M57" s="51" t="str">
        <f t="shared" si="4"/>
        <v/>
      </c>
      <c r="N57" s="49"/>
      <c r="O57" s="168"/>
      <c r="P57" s="169"/>
    </row>
    <row r="58" spans="2:16" ht="19.5">
      <c r="B58" s="14">
        <v>41</v>
      </c>
      <c r="C58" s="48"/>
      <c r="D58" s="15"/>
      <c r="E58" s="161"/>
      <c r="F58" s="16"/>
      <c r="G58" s="16"/>
      <c r="H58" s="64"/>
      <c r="I58" s="50" t="str">
        <f t="shared" si="3"/>
        <v/>
      </c>
      <c r="J58" s="48"/>
      <c r="K58" s="108" t="str">
        <f t="shared" si="1"/>
        <v/>
      </c>
      <c r="L58" s="17"/>
      <c r="M58" s="51" t="str">
        <f t="shared" si="4"/>
        <v/>
      </c>
      <c r="N58" s="49"/>
      <c r="O58" s="168"/>
      <c r="P58" s="169"/>
    </row>
    <row r="59" spans="2:16" ht="19.5">
      <c r="B59" s="14">
        <v>42</v>
      </c>
      <c r="C59" s="48"/>
      <c r="D59" s="15"/>
      <c r="E59" s="161"/>
      <c r="F59" s="16"/>
      <c r="G59" s="16"/>
      <c r="H59" s="64"/>
      <c r="I59" s="50" t="str">
        <f t="shared" si="3"/>
        <v/>
      </c>
      <c r="J59" s="48"/>
      <c r="K59" s="108" t="str">
        <f t="shared" si="1"/>
        <v/>
      </c>
      <c r="L59" s="17"/>
      <c r="M59" s="51" t="str">
        <f t="shared" si="4"/>
        <v/>
      </c>
      <c r="N59" s="49"/>
      <c r="O59" s="168"/>
      <c r="P59" s="169"/>
    </row>
    <row r="60" spans="2:16" ht="19.5">
      <c r="B60" s="14">
        <v>43</v>
      </c>
      <c r="C60" s="48"/>
      <c r="D60" s="15"/>
      <c r="E60" s="161"/>
      <c r="F60" s="16"/>
      <c r="G60" s="16"/>
      <c r="H60" s="64"/>
      <c r="I60" s="50" t="str">
        <f t="shared" si="3"/>
        <v/>
      </c>
      <c r="J60" s="48"/>
      <c r="K60" s="108" t="str">
        <f t="shared" si="1"/>
        <v/>
      </c>
      <c r="L60" s="17"/>
      <c r="M60" s="51" t="str">
        <f t="shared" si="4"/>
        <v/>
      </c>
      <c r="N60" s="49"/>
      <c r="O60" s="168"/>
      <c r="P60" s="169"/>
    </row>
    <row r="61" spans="2:16" ht="19.5">
      <c r="B61" s="14">
        <v>44</v>
      </c>
      <c r="C61" s="48"/>
      <c r="D61" s="15"/>
      <c r="E61" s="161"/>
      <c r="F61" s="16"/>
      <c r="G61" s="16"/>
      <c r="H61" s="64"/>
      <c r="I61" s="50" t="str">
        <f t="shared" si="3"/>
        <v/>
      </c>
      <c r="J61" s="48"/>
      <c r="K61" s="108" t="str">
        <f t="shared" si="1"/>
        <v/>
      </c>
      <c r="L61" s="17"/>
      <c r="M61" s="51" t="str">
        <f t="shared" si="4"/>
        <v/>
      </c>
      <c r="N61" s="49"/>
      <c r="O61" s="168"/>
      <c r="P61" s="169"/>
    </row>
    <row r="62" spans="2:16" ht="19.5">
      <c r="B62" s="14">
        <v>45</v>
      </c>
      <c r="C62" s="48"/>
      <c r="D62" s="15"/>
      <c r="E62" s="161"/>
      <c r="F62" s="16"/>
      <c r="G62" s="16"/>
      <c r="H62" s="64"/>
      <c r="I62" s="50" t="str">
        <f t="shared" si="3"/>
        <v/>
      </c>
      <c r="J62" s="48"/>
      <c r="K62" s="108" t="str">
        <f t="shared" si="1"/>
        <v/>
      </c>
      <c r="L62" s="17"/>
      <c r="M62" s="51" t="str">
        <f t="shared" si="4"/>
        <v/>
      </c>
      <c r="N62" s="49"/>
      <c r="O62" s="168"/>
      <c r="P62" s="169"/>
    </row>
    <row r="63" spans="2:16" ht="19.5">
      <c r="B63" s="14">
        <v>46</v>
      </c>
      <c r="C63" s="48"/>
      <c r="D63" s="15"/>
      <c r="E63" s="161"/>
      <c r="F63" s="16"/>
      <c r="G63" s="16"/>
      <c r="H63" s="64"/>
      <c r="I63" s="50" t="str">
        <f t="shared" si="3"/>
        <v/>
      </c>
      <c r="J63" s="48"/>
      <c r="K63" s="108" t="str">
        <f t="shared" si="1"/>
        <v/>
      </c>
      <c r="L63" s="17"/>
      <c r="M63" s="51" t="str">
        <f t="shared" si="4"/>
        <v/>
      </c>
      <c r="N63" s="49"/>
      <c r="O63" s="168"/>
      <c r="P63" s="169"/>
    </row>
    <row r="64" spans="2:16" ht="19.5">
      <c r="B64" s="14">
        <v>47</v>
      </c>
      <c r="C64" s="48"/>
      <c r="D64" s="15"/>
      <c r="E64" s="161"/>
      <c r="F64" s="16"/>
      <c r="G64" s="16"/>
      <c r="H64" s="64"/>
      <c r="I64" s="50" t="str">
        <f t="shared" si="3"/>
        <v/>
      </c>
      <c r="J64" s="48"/>
      <c r="K64" s="108" t="str">
        <f t="shared" si="1"/>
        <v/>
      </c>
      <c r="L64" s="17"/>
      <c r="M64" s="51" t="str">
        <f t="shared" si="4"/>
        <v/>
      </c>
      <c r="N64" s="49"/>
      <c r="O64" s="168"/>
      <c r="P64" s="169"/>
    </row>
    <row r="65" spans="2:16" ht="19.5">
      <c r="B65" s="14">
        <v>48</v>
      </c>
      <c r="C65" s="48"/>
      <c r="D65" s="15"/>
      <c r="E65" s="161"/>
      <c r="F65" s="16"/>
      <c r="G65" s="16"/>
      <c r="H65" s="64"/>
      <c r="I65" s="50" t="str">
        <f t="shared" si="3"/>
        <v/>
      </c>
      <c r="J65" s="48"/>
      <c r="K65" s="108" t="str">
        <f t="shared" si="1"/>
        <v/>
      </c>
      <c r="L65" s="17"/>
      <c r="M65" s="51" t="str">
        <f t="shared" si="4"/>
        <v/>
      </c>
      <c r="N65" s="49"/>
      <c r="O65" s="168"/>
      <c r="P65" s="169"/>
    </row>
    <row r="66" spans="2:16" ht="19.5">
      <c r="B66" s="14">
        <v>49</v>
      </c>
      <c r="C66" s="48"/>
      <c r="D66" s="15"/>
      <c r="E66" s="161"/>
      <c r="F66" s="16"/>
      <c r="G66" s="16"/>
      <c r="H66" s="64"/>
      <c r="I66" s="50" t="str">
        <f t="shared" si="3"/>
        <v/>
      </c>
      <c r="J66" s="48"/>
      <c r="K66" s="108" t="str">
        <f t="shared" si="1"/>
        <v/>
      </c>
      <c r="L66" s="17"/>
      <c r="M66" s="51" t="str">
        <f t="shared" si="4"/>
        <v/>
      </c>
      <c r="N66" s="49"/>
      <c r="O66" s="168"/>
      <c r="P66" s="169"/>
    </row>
    <row r="67" spans="2:16" ht="19.5">
      <c r="B67" s="14">
        <v>50</v>
      </c>
      <c r="C67" s="48"/>
      <c r="D67" s="15"/>
      <c r="E67" s="161"/>
      <c r="F67" s="16"/>
      <c r="G67" s="16"/>
      <c r="H67" s="64"/>
      <c r="I67" s="50" t="str">
        <f t="shared" si="3"/>
        <v/>
      </c>
      <c r="J67" s="48"/>
      <c r="K67" s="108" t="str">
        <f t="shared" si="1"/>
        <v/>
      </c>
      <c r="L67" s="17"/>
      <c r="M67" s="51" t="str">
        <f t="shared" si="4"/>
        <v/>
      </c>
      <c r="N67" s="49"/>
      <c r="O67" s="168"/>
      <c r="P67" s="169"/>
    </row>
    <row r="68" spans="2:16" ht="19.5">
      <c r="B68" s="14">
        <v>51</v>
      </c>
      <c r="C68" s="48"/>
      <c r="D68" s="15"/>
      <c r="E68" s="161"/>
      <c r="F68" s="16"/>
      <c r="G68" s="16"/>
      <c r="H68" s="64"/>
      <c r="I68" s="50" t="str">
        <f t="shared" si="3"/>
        <v/>
      </c>
      <c r="J68" s="48"/>
      <c r="K68" s="108" t="str">
        <f t="shared" si="1"/>
        <v/>
      </c>
      <c r="L68" s="17"/>
      <c r="M68" s="51" t="str">
        <f t="shared" si="4"/>
        <v/>
      </c>
      <c r="N68" s="49"/>
      <c r="O68" s="168"/>
      <c r="P68" s="169"/>
    </row>
    <row r="69" spans="2:16" ht="19.5">
      <c r="B69" s="14">
        <v>52</v>
      </c>
      <c r="C69" s="48"/>
      <c r="D69" s="15"/>
      <c r="E69" s="161"/>
      <c r="F69" s="16"/>
      <c r="G69" s="16"/>
      <c r="H69" s="64"/>
      <c r="I69" s="50" t="str">
        <f t="shared" si="3"/>
        <v/>
      </c>
      <c r="J69" s="48"/>
      <c r="K69" s="108" t="str">
        <f t="shared" si="1"/>
        <v/>
      </c>
      <c r="L69" s="17"/>
      <c r="M69" s="51" t="str">
        <f t="shared" si="4"/>
        <v/>
      </c>
      <c r="N69" s="49"/>
      <c r="O69" s="168"/>
      <c r="P69" s="169"/>
    </row>
    <row r="70" spans="2:16" ht="19.5">
      <c r="B70" s="14">
        <v>53</v>
      </c>
      <c r="C70" s="48"/>
      <c r="D70" s="15"/>
      <c r="E70" s="161"/>
      <c r="F70" s="16"/>
      <c r="G70" s="16"/>
      <c r="H70" s="64"/>
      <c r="I70" s="50" t="str">
        <f t="shared" si="3"/>
        <v/>
      </c>
      <c r="J70" s="48"/>
      <c r="K70" s="108" t="str">
        <f t="shared" si="1"/>
        <v/>
      </c>
      <c r="L70" s="17"/>
      <c r="M70" s="51" t="str">
        <f t="shared" si="4"/>
        <v/>
      </c>
      <c r="N70" s="49"/>
      <c r="O70" s="168"/>
      <c r="P70" s="169"/>
    </row>
    <row r="71" spans="2:16" ht="19.5">
      <c r="B71" s="14">
        <v>54</v>
      </c>
      <c r="C71" s="48"/>
      <c r="D71" s="15"/>
      <c r="E71" s="161"/>
      <c r="F71" s="16"/>
      <c r="G71" s="16"/>
      <c r="H71" s="64"/>
      <c r="I71" s="50" t="str">
        <f t="shared" si="3"/>
        <v/>
      </c>
      <c r="J71" s="48"/>
      <c r="K71" s="108" t="str">
        <f t="shared" si="1"/>
        <v/>
      </c>
      <c r="L71" s="17"/>
      <c r="M71" s="51" t="str">
        <f t="shared" si="4"/>
        <v/>
      </c>
      <c r="N71" s="49"/>
      <c r="O71" s="168"/>
      <c r="P71" s="169"/>
    </row>
    <row r="72" spans="2:16" ht="19.5">
      <c r="B72" s="14">
        <v>55</v>
      </c>
      <c r="C72" s="48"/>
      <c r="D72" s="15"/>
      <c r="E72" s="161"/>
      <c r="F72" s="16"/>
      <c r="G72" s="16"/>
      <c r="H72" s="64"/>
      <c r="I72" s="50" t="str">
        <f t="shared" si="3"/>
        <v/>
      </c>
      <c r="J72" s="48"/>
      <c r="K72" s="108" t="str">
        <f t="shared" si="1"/>
        <v/>
      </c>
      <c r="L72" s="17"/>
      <c r="M72" s="51" t="str">
        <f t="shared" si="4"/>
        <v/>
      </c>
      <c r="N72" s="49"/>
      <c r="O72" s="168"/>
      <c r="P72" s="169"/>
    </row>
    <row r="73" spans="2:16" ht="19.5">
      <c r="B73" s="14">
        <v>56</v>
      </c>
      <c r="C73" s="48"/>
      <c r="D73" s="15"/>
      <c r="E73" s="161"/>
      <c r="F73" s="16"/>
      <c r="G73" s="16"/>
      <c r="H73" s="64"/>
      <c r="I73" s="50" t="str">
        <f t="shared" si="3"/>
        <v/>
      </c>
      <c r="J73" s="48"/>
      <c r="K73" s="108" t="str">
        <f t="shared" si="1"/>
        <v/>
      </c>
      <c r="L73" s="17"/>
      <c r="M73" s="51" t="str">
        <f t="shared" si="4"/>
        <v/>
      </c>
      <c r="N73" s="49"/>
      <c r="O73" s="168"/>
      <c r="P73" s="169"/>
    </row>
    <row r="74" spans="2:16" ht="19.5">
      <c r="B74" s="14">
        <v>57</v>
      </c>
      <c r="C74" s="48"/>
      <c r="D74" s="15"/>
      <c r="E74" s="161"/>
      <c r="F74" s="16"/>
      <c r="G74" s="16"/>
      <c r="H74" s="64"/>
      <c r="I74" s="50" t="str">
        <f t="shared" si="3"/>
        <v/>
      </c>
      <c r="J74" s="48"/>
      <c r="K74" s="108" t="str">
        <f t="shared" si="1"/>
        <v/>
      </c>
      <c r="L74" s="17"/>
      <c r="M74" s="51" t="str">
        <f t="shared" si="4"/>
        <v/>
      </c>
      <c r="N74" s="49"/>
      <c r="O74" s="168"/>
      <c r="P74" s="169"/>
    </row>
    <row r="75" spans="2:16" ht="19.5">
      <c r="B75" s="14">
        <v>58</v>
      </c>
      <c r="C75" s="48"/>
      <c r="D75" s="15"/>
      <c r="E75" s="161"/>
      <c r="F75" s="16"/>
      <c r="G75" s="16"/>
      <c r="H75" s="64"/>
      <c r="I75" s="50" t="str">
        <f t="shared" si="3"/>
        <v/>
      </c>
      <c r="J75" s="48"/>
      <c r="K75" s="108" t="str">
        <f t="shared" si="1"/>
        <v/>
      </c>
      <c r="L75" s="17"/>
      <c r="M75" s="51" t="str">
        <f t="shared" si="4"/>
        <v/>
      </c>
      <c r="N75" s="49"/>
      <c r="O75" s="168"/>
      <c r="P75" s="169"/>
    </row>
    <row r="76" spans="2:16" ht="19.5">
      <c r="B76" s="14">
        <v>59</v>
      </c>
      <c r="C76" s="48"/>
      <c r="D76" s="15"/>
      <c r="E76" s="161"/>
      <c r="F76" s="16"/>
      <c r="G76" s="16"/>
      <c r="H76" s="64"/>
      <c r="I76" s="50" t="str">
        <f t="shared" si="3"/>
        <v/>
      </c>
      <c r="J76" s="48"/>
      <c r="K76" s="108" t="str">
        <f t="shared" si="1"/>
        <v/>
      </c>
      <c r="L76" s="17"/>
      <c r="M76" s="51" t="str">
        <f t="shared" si="4"/>
        <v/>
      </c>
      <c r="N76" s="49"/>
      <c r="O76" s="168"/>
      <c r="P76" s="169"/>
    </row>
    <row r="77" spans="2:16" ht="19.5">
      <c r="B77" s="14">
        <v>60</v>
      </c>
      <c r="C77" s="48"/>
      <c r="D77" s="15"/>
      <c r="E77" s="161"/>
      <c r="F77" s="16"/>
      <c r="G77" s="16"/>
      <c r="H77" s="64"/>
      <c r="I77" s="50" t="str">
        <f t="shared" si="3"/>
        <v/>
      </c>
      <c r="J77" s="48"/>
      <c r="K77" s="108" t="str">
        <f t="shared" si="1"/>
        <v/>
      </c>
      <c r="L77" s="17"/>
      <c r="M77" s="51" t="str">
        <f t="shared" si="4"/>
        <v/>
      </c>
      <c r="N77" s="49"/>
      <c r="O77" s="168"/>
      <c r="P77" s="169"/>
    </row>
    <row r="78" spans="2:16" ht="19.5">
      <c r="B78" s="14">
        <v>61</v>
      </c>
      <c r="C78" s="48"/>
      <c r="D78" s="15"/>
      <c r="E78" s="161"/>
      <c r="F78" s="16"/>
      <c r="G78" s="16"/>
      <c r="H78" s="64"/>
      <c r="I78" s="50" t="str">
        <f t="shared" si="3"/>
        <v/>
      </c>
      <c r="J78" s="48"/>
      <c r="K78" s="108" t="str">
        <f t="shared" si="1"/>
        <v/>
      </c>
      <c r="L78" s="17"/>
      <c r="M78" s="51" t="str">
        <f t="shared" si="4"/>
        <v/>
      </c>
      <c r="N78" s="49"/>
      <c r="O78" s="168"/>
      <c r="P78" s="169"/>
    </row>
    <row r="79" spans="2:16" ht="19.5">
      <c r="B79" s="14">
        <v>62</v>
      </c>
      <c r="C79" s="48"/>
      <c r="D79" s="15"/>
      <c r="E79" s="161"/>
      <c r="F79" s="16"/>
      <c r="G79" s="16"/>
      <c r="H79" s="64"/>
      <c r="I79" s="50" t="str">
        <f t="shared" si="3"/>
        <v/>
      </c>
      <c r="J79" s="48"/>
      <c r="K79" s="108" t="str">
        <f t="shared" si="1"/>
        <v/>
      </c>
      <c r="L79" s="17"/>
      <c r="M79" s="51" t="str">
        <f t="shared" si="4"/>
        <v/>
      </c>
      <c r="N79" s="49"/>
      <c r="O79" s="168"/>
      <c r="P79" s="169"/>
    </row>
    <row r="80" spans="2:16" ht="19.5">
      <c r="B80" s="14">
        <v>63</v>
      </c>
      <c r="C80" s="48"/>
      <c r="D80" s="15"/>
      <c r="E80" s="161"/>
      <c r="F80" s="16"/>
      <c r="G80" s="16"/>
      <c r="H80" s="64"/>
      <c r="I80" s="50" t="str">
        <f t="shared" si="3"/>
        <v/>
      </c>
      <c r="J80" s="48"/>
      <c r="K80" s="108" t="str">
        <f t="shared" si="1"/>
        <v/>
      </c>
      <c r="L80" s="17"/>
      <c r="M80" s="51" t="str">
        <f t="shared" si="4"/>
        <v/>
      </c>
      <c r="N80" s="49"/>
      <c r="O80" s="168"/>
      <c r="P80" s="169"/>
    </row>
    <row r="81" spans="2:16" ht="19.5">
      <c r="B81" s="14">
        <v>64</v>
      </c>
      <c r="C81" s="48"/>
      <c r="D81" s="15"/>
      <c r="E81" s="161"/>
      <c r="F81" s="16"/>
      <c r="G81" s="16"/>
      <c r="H81" s="64"/>
      <c r="I81" s="50" t="str">
        <f t="shared" si="3"/>
        <v/>
      </c>
      <c r="J81" s="48"/>
      <c r="K81" s="108" t="str">
        <f t="shared" si="1"/>
        <v/>
      </c>
      <c r="L81" s="17"/>
      <c r="M81" s="51" t="str">
        <f t="shared" si="4"/>
        <v/>
      </c>
      <c r="N81" s="49"/>
      <c r="O81" s="168"/>
      <c r="P81" s="169"/>
    </row>
    <row r="82" spans="2:16" ht="19.5">
      <c r="B82" s="14">
        <v>65</v>
      </c>
      <c r="C82" s="48"/>
      <c r="D82" s="15"/>
      <c r="E82" s="161"/>
      <c r="F82" s="16"/>
      <c r="G82" s="16"/>
      <c r="H82" s="64"/>
      <c r="I82" s="50" t="str">
        <f t="shared" si="3"/>
        <v/>
      </c>
      <c r="J82" s="48"/>
      <c r="K82" s="108" t="str">
        <f t="shared" si="1"/>
        <v/>
      </c>
      <c r="L82" s="17"/>
      <c r="M82" s="51" t="str">
        <f t="shared" si="4"/>
        <v/>
      </c>
      <c r="N82" s="49"/>
      <c r="O82" s="168"/>
      <c r="P82" s="169"/>
    </row>
    <row r="83" spans="2:16" ht="19.5">
      <c r="B83" s="14">
        <v>66</v>
      </c>
      <c r="C83" s="48"/>
      <c r="D83" s="15"/>
      <c r="E83" s="161"/>
      <c r="F83" s="16"/>
      <c r="G83" s="16"/>
      <c r="H83" s="64"/>
      <c r="I83" s="50" t="str">
        <f t="shared" ref="I83:I117" si="5">IF($D83&lt;&gt;"",IF($C83&lt;&gt;"※委託対象外",(IF($G83="",DAY(DATE($C$10,$D$10+1,0)),$G83))-(IF($F83="",1,$F83))-MAX($H83-6,0)+1,""),"")</f>
        <v/>
      </c>
      <c r="J83" s="48"/>
      <c r="K83" s="108" t="str">
        <f t="shared" ref="K83:K116" si="6">IF($C83&lt;&gt;"",IF($J83="未作成（3月以上）",0.5,IF($J83="未作成（3月未満）",0.7,IF($J83="作成済",1,""))),"")</f>
        <v/>
      </c>
      <c r="L83" s="17"/>
      <c r="M83" s="51" t="str">
        <f t="shared" ref="M83:M117" si="7">IF($N83&lt;&gt;"",IF($C83&lt;&gt;"※委託対象外",IF($D83&lt;&gt;"",ROUNDDOWN($H$7*$K83*$M$7,-1)*$I83+($I$7+$J$7)*$I83-$L83,""),0),"")</f>
        <v/>
      </c>
      <c r="N83" s="49"/>
      <c r="O83" s="168"/>
      <c r="P83" s="169"/>
    </row>
    <row r="84" spans="2:16" ht="19.5">
      <c r="B84" s="14">
        <v>67</v>
      </c>
      <c r="C84" s="48"/>
      <c r="D84" s="15"/>
      <c r="E84" s="161"/>
      <c r="F84" s="16"/>
      <c r="G84" s="16"/>
      <c r="H84" s="64"/>
      <c r="I84" s="50" t="str">
        <f t="shared" si="5"/>
        <v/>
      </c>
      <c r="J84" s="48"/>
      <c r="K84" s="108" t="str">
        <f t="shared" si="6"/>
        <v/>
      </c>
      <c r="L84" s="17"/>
      <c r="M84" s="51" t="str">
        <f t="shared" si="7"/>
        <v/>
      </c>
      <c r="N84" s="49"/>
      <c r="O84" s="168"/>
      <c r="P84" s="169"/>
    </row>
    <row r="85" spans="2:16" ht="19.5">
      <c r="B85" s="14">
        <v>68</v>
      </c>
      <c r="C85" s="48"/>
      <c r="D85" s="15"/>
      <c r="E85" s="161"/>
      <c r="F85" s="16"/>
      <c r="G85" s="16"/>
      <c r="H85" s="64"/>
      <c r="I85" s="50" t="str">
        <f t="shared" si="5"/>
        <v/>
      </c>
      <c r="J85" s="48"/>
      <c r="K85" s="108" t="str">
        <f t="shared" si="6"/>
        <v/>
      </c>
      <c r="L85" s="17"/>
      <c r="M85" s="51" t="str">
        <f t="shared" si="7"/>
        <v/>
      </c>
      <c r="N85" s="49"/>
      <c r="O85" s="168"/>
      <c r="P85" s="169"/>
    </row>
    <row r="86" spans="2:16" ht="19.5">
      <c r="B86" s="14">
        <v>69</v>
      </c>
      <c r="C86" s="48"/>
      <c r="D86" s="15"/>
      <c r="E86" s="161"/>
      <c r="F86" s="16"/>
      <c r="G86" s="16"/>
      <c r="H86" s="64"/>
      <c r="I86" s="50" t="str">
        <f t="shared" si="5"/>
        <v/>
      </c>
      <c r="J86" s="48"/>
      <c r="K86" s="108" t="str">
        <f t="shared" si="6"/>
        <v/>
      </c>
      <c r="L86" s="17"/>
      <c r="M86" s="51" t="str">
        <f t="shared" si="7"/>
        <v/>
      </c>
      <c r="N86" s="49"/>
      <c r="O86" s="168"/>
      <c r="P86" s="169"/>
    </row>
    <row r="87" spans="2:16" ht="19.5">
      <c r="B87" s="14">
        <v>70</v>
      </c>
      <c r="C87" s="48"/>
      <c r="D87" s="15"/>
      <c r="E87" s="161"/>
      <c r="F87" s="16"/>
      <c r="G87" s="16"/>
      <c r="H87" s="64"/>
      <c r="I87" s="50" t="str">
        <f t="shared" si="5"/>
        <v/>
      </c>
      <c r="J87" s="48"/>
      <c r="K87" s="108" t="str">
        <f t="shared" si="6"/>
        <v/>
      </c>
      <c r="L87" s="17"/>
      <c r="M87" s="51" t="str">
        <f t="shared" si="7"/>
        <v/>
      </c>
      <c r="N87" s="49"/>
      <c r="O87" s="168"/>
      <c r="P87" s="169"/>
    </row>
    <row r="88" spans="2:16" ht="19.5">
      <c r="B88" s="14">
        <v>71</v>
      </c>
      <c r="C88" s="48"/>
      <c r="D88" s="15"/>
      <c r="E88" s="161"/>
      <c r="F88" s="16"/>
      <c r="G88" s="16"/>
      <c r="H88" s="64"/>
      <c r="I88" s="50" t="str">
        <f t="shared" si="5"/>
        <v/>
      </c>
      <c r="J88" s="48"/>
      <c r="K88" s="108" t="str">
        <f t="shared" si="6"/>
        <v/>
      </c>
      <c r="L88" s="17"/>
      <c r="M88" s="51" t="str">
        <f t="shared" si="7"/>
        <v/>
      </c>
      <c r="N88" s="49"/>
      <c r="O88" s="168"/>
      <c r="P88" s="169"/>
    </row>
    <row r="89" spans="2:16" ht="19.5">
      <c r="B89" s="14">
        <v>72</v>
      </c>
      <c r="C89" s="48"/>
      <c r="D89" s="15"/>
      <c r="E89" s="161"/>
      <c r="F89" s="16"/>
      <c r="G89" s="16"/>
      <c r="H89" s="64"/>
      <c r="I89" s="50" t="str">
        <f t="shared" si="5"/>
        <v/>
      </c>
      <c r="J89" s="48"/>
      <c r="K89" s="108" t="str">
        <f t="shared" si="6"/>
        <v/>
      </c>
      <c r="L89" s="17"/>
      <c r="M89" s="51" t="str">
        <f t="shared" si="7"/>
        <v/>
      </c>
      <c r="N89" s="49"/>
      <c r="O89" s="168"/>
      <c r="P89" s="169"/>
    </row>
    <row r="90" spans="2:16" ht="19.5">
      <c r="B90" s="14">
        <v>73</v>
      </c>
      <c r="C90" s="48"/>
      <c r="D90" s="15"/>
      <c r="E90" s="161"/>
      <c r="F90" s="16"/>
      <c r="G90" s="16"/>
      <c r="H90" s="64"/>
      <c r="I90" s="50" t="str">
        <f t="shared" si="5"/>
        <v/>
      </c>
      <c r="J90" s="48"/>
      <c r="K90" s="108" t="str">
        <f t="shared" si="6"/>
        <v/>
      </c>
      <c r="L90" s="17"/>
      <c r="M90" s="51" t="str">
        <f t="shared" si="7"/>
        <v/>
      </c>
      <c r="N90" s="49"/>
      <c r="O90" s="168"/>
      <c r="P90" s="169"/>
    </row>
    <row r="91" spans="2:16" ht="19.5">
      <c r="B91" s="14">
        <v>74</v>
      </c>
      <c r="C91" s="48"/>
      <c r="D91" s="15"/>
      <c r="E91" s="161"/>
      <c r="F91" s="16"/>
      <c r="G91" s="16"/>
      <c r="H91" s="64"/>
      <c r="I91" s="50" t="str">
        <f t="shared" si="5"/>
        <v/>
      </c>
      <c r="J91" s="48"/>
      <c r="K91" s="108" t="str">
        <f t="shared" si="6"/>
        <v/>
      </c>
      <c r="L91" s="17"/>
      <c r="M91" s="51" t="str">
        <f t="shared" si="7"/>
        <v/>
      </c>
      <c r="N91" s="49"/>
      <c r="O91" s="168"/>
      <c r="P91" s="169"/>
    </row>
    <row r="92" spans="2:16" ht="19.5">
      <c r="B92" s="14">
        <v>75</v>
      </c>
      <c r="C92" s="48"/>
      <c r="D92" s="15"/>
      <c r="E92" s="161"/>
      <c r="F92" s="16"/>
      <c r="G92" s="16"/>
      <c r="H92" s="64"/>
      <c r="I92" s="50" t="str">
        <f t="shared" si="5"/>
        <v/>
      </c>
      <c r="J92" s="48"/>
      <c r="K92" s="108" t="str">
        <f t="shared" si="6"/>
        <v/>
      </c>
      <c r="L92" s="17"/>
      <c r="M92" s="51" t="str">
        <f t="shared" si="7"/>
        <v/>
      </c>
      <c r="N92" s="49"/>
      <c r="O92" s="168"/>
      <c r="P92" s="169"/>
    </row>
    <row r="93" spans="2:16" ht="19.5">
      <c r="B93" s="14">
        <v>76</v>
      </c>
      <c r="C93" s="48"/>
      <c r="D93" s="15"/>
      <c r="E93" s="161"/>
      <c r="F93" s="16"/>
      <c r="G93" s="16"/>
      <c r="H93" s="64"/>
      <c r="I93" s="50" t="str">
        <f t="shared" si="5"/>
        <v/>
      </c>
      <c r="J93" s="48"/>
      <c r="K93" s="108" t="str">
        <f t="shared" si="6"/>
        <v/>
      </c>
      <c r="L93" s="17"/>
      <c r="M93" s="51" t="str">
        <f t="shared" si="7"/>
        <v/>
      </c>
      <c r="N93" s="49"/>
      <c r="O93" s="168"/>
      <c r="P93" s="169"/>
    </row>
    <row r="94" spans="2:16" ht="19.5">
      <c r="B94" s="14">
        <v>77</v>
      </c>
      <c r="C94" s="48"/>
      <c r="D94" s="15"/>
      <c r="E94" s="161"/>
      <c r="F94" s="16"/>
      <c r="G94" s="16"/>
      <c r="H94" s="64"/>
      <c r="I94" s="50" t="str">
        <f t="shared" si="5"/>
        <v/>
      </c>
      <c r="J94" s="48"/>
      <c r="K94" s="108" t="str">
        <f t="shared" si="6"/>
        <v/>
      </c>
      <c r="L94" s="17"/>
      <c r="M94" s="51" t="str">
        <f t="shared" si="7"/>
        <v/>
      </c>
      <c r="N94" s="49"/>
      <c r="O94" s="168"/>
      <c r="P94" s="169"/>
    </row>
    <row r="95" spans="2:16" ht="19.5">
      <c r="B95" s="14">
        <v>78</v>
      </c>
      <c r="C95" s="48"/>
      <c r="D95" s="15"/>
      <c r="E95" s="161"/>
      <c r="F95" s="16"/>
      <c r="G95" s="16"/>
      <c r="H95" s="64"/>
      <c r="I95" s="50" t="str">
        <f t="shared" si="5"/>
        <v/>
      </c>
      <c r="J95" s="48"/>
      <c r="K95" s="108" t="str">
        <f t="shared" si="6"/>
        <v/>
      </c>
      <c r="L95" s="17"/>
      <c r="M95" s="51" t="str">
        <f t="shared" si="7"/>
        <v/>
      </c>
      <c r="N95" s="49"/>
      <c r="O95" s="168"/>
      <c r="P95" s="169"/>
    </row>
    <row r="96" spans="2:16" ht="19.5">
      <c r="B96" s="14">
        <v>79</v>
      </c>
      <c r="C96" s="48"/>
      <c r="D96" s="15"/>
      <c r="E96" s="161"/>
      <c r="F96" s="16"/>
      <c r="G96" s="16"/>
      <c r="H96" s="64"/>
      <c r="I96" s="50" t="str">
        <f t="shared" si="5"/>
        <v/>
      </c>
      <c r="J96" s="48"/>
      <c r="K96" s="108" t="str">
        <f t="shared" si="6"/>
        <v/>
      </c>
      <c r="L96" s="17"/>
      <c r="M96" s="51" t="str">
        <f t="shared" si="7"/>
        <v/>
      </c>
      <c r="N96" s="49"/>
      <c r="O96" s="168"/>
      <c r="P96" s="169"/>
    </row>
    <row r="97" spans="2:16" ht="19.5">
      <c r="B97" s="14">
        <v>80</v>
      </c>
      <c r="C97" s="48"/>
      <c r="D97" s="15"/>
      <c r="E97" s="161"/>
      <c r="F97" s="16"/>
      <c r="G97" s="16"/>
      <c r="H97" s="64"/>
      <c r="I97" s="50" t="str">
        <f t="shared" si="5"/>
        <v/>
      </c>
      <c r="J97" s="48"/>
      <c r="K97" s="108" t="str">
        <f t="shared" si="6"/>
        <v/>
      </c>
      <c r="L97" s="17"/>
      <c r="M97" s="51" t="str">
        <f t="shared" si="7"/>
        <v/>
      </c>
      <c r="N97" s="49"/>
      <c r="O97" s="168"/>
      <c r="P97" s="169"/>
    </row>
    <row r="98" spans="2:16" ht="19.5">
      <c r="B98" s="14">
        <v>81</v>
      </c>
      <c r="C98" s="48"/>
      <c r="D98" s="15"/>
      <c r="E98" s="161"/>
      <c r="F98" s="16"/>
      <c r="G98" s="16"/>
      <c r="H98" s="64"/>
      <c r="I98" s="50" t="str">
        <f t="shared" si="5"/>
        <v/>
      </c>
      <c r="J98" s="48"/>
      <c r="K98" s="108" t="str">
        <f t="shared" si="6"/>
        <v/>
      </c>
      <c r="L98" s="17"/>
      <c r="M98" s="51" t="str">
        <f t="shared" si="7"/>
        <v/>
      </c>
      <c r="N98" s="49"/>
      <c r="O98" s="168"/>
      <c r="P98" s="169"/>
    </row>
    <row r="99" spans="2:16" ht="19.5">
      <c r="B99" s="14">
        <v>82</v>
      </c>
      <c r="C99" s="48"/>
      <c r="D99" s="15"/>
      <c r="E99" s="161"/>
      <c r="F99" s="16"/>
      <c r="G99" s="16"/>
      <c r="H99" s="64"/>
      <c r="I99" s="50" t="str">
        <f t="shared" si="5"/>
        <v/>
      </c>
      <c r="J99" s="48"/>
      <c r="K99" s="108" t="str">
        <f t="shared" si="6"/>
        <v/>
      </c>
      <c r="L99" s="17"/>
      <c r="M99" s="51" t="str">
        <f t="shared" si="7"/>
        <v/>
      </c>
      <c r="N99" s="49"/>
      <c r="O99" s="168"/>
      <c r="P99" s="169"/>
    </row>
    <row r="100" spans="2:16" ht="19.5">
      <c r="B100" s="14">
        <v>83</v>
      </c>
      <c r="C100" s="48"/>
      <c r="D100" s="15"/>
      <c r="E100" s="161"/>
      <c r="F100" s="16"/>
      <c r="G100" s="16"/>
      <c r="H100" s="64"/>
      <c r="I100" s="50" t="str">
        <f t="shared" si="5"/>
        <v/>
      </c>
      <c r="J100" s="48"/>
      <c r="K100" s="108" t="str">
        <f t="shared" si="6"/>
        <v/>
      </c>
      <c r="L100" s="17"/>
      <c r="M100" s="51" t="str">
        <f t="shared" si="7"/>
        <v/>
      </c>
      <c r="N100" s="49"/>
      <c r="O100" s="168"/>
      <c r="P100" s="169"/>
    </row>
    <row r="101" spans="2:16" ht="19.5">
      <c r="B101" s="14">
        <v>84</v>
      </c>
      <c r="C101" s="48"/>
      <c r="D101" s="15"/>
      <c r="E101" s="161"/>
      <c r="F101" s="16"/>
      <c r="G101" s="16"/>
      <c r="H101" s="64"/>
      <c r="I101" s="50" t="str">
        <f t="shared" si="5"/>
        <v/>
      </c>
      <c r="J101" s="48"/>
      <c r="K101" s="108" t="str">
        <f t="shared" si="6"/>
        <v/>
      </c>
      <c r="L101" s="17"/>
      <c r="M101" s="51" t="str">
        <f t="shared" si="7"/>
        <v/>
      </c>
      <c r="N101" s="49"/>
      <c r="O101" s="168"/>
      <c r="P101" s="169"/>
    </row>
    <row r="102" spans="2:16" ht="19.5">
      <c r="B102" s="14">
        <v>85</v>
      </c>
      <c r="C102" s="48"/>
      <c r="D102" s="15"/>
      <c r="E102" s="161"/>
      <c r="F102" s="16"/>
      <c r="G102" s="16"/>
      <c r="H102" s="64"/>
      <c r="I102" s="50" t="str">
        <f t="shared" si="5"/>
        <v/>
      </c>
      <c r="J102" s="48"/>
      <c r="K102" s="108" t="str">
        <f t="shared" si="6"/>
        <v/>
      </c>
      <c r="L102" s="17"/>
      <c r="M102" s="51" t="str">
        <f t="shared" si="7"/>
        <v/>
      </c>
      <c r="N102" s="49"/>
      <c r="O102" s="168"/>
      <c r="P102" s="169"/>
    </row>
    <row r="103" spans="2:16" ht="19.5">
      <c r="B103" s="14">
        <v>86</v>
      </c>
      <c r="C103" s="48"/>
      <c r="D103" s="15"/>
      <c r="E103" s="161"/>
      <c r="F103" s="16"/>
      <c r="G103" s="16"/>
      <c r="H103" s="64"/>
      <c r="I103" s="50" t="str">
        <f t="shared" si="5"/>
        <v/>
      </c>
      <c r="J103" s="48"/>
      <c r="K103" s="108" t="str">
        <f t="shared" si="6"/>
        <v/>
      </c>
      <c r="L103" s="17"/>
      <c r="M103" s="51" t="str">
        <f t="shared" si="7"/>
        <v/>
      </c>
      <c r="N103" s="49"/>
      <c r="O103" s="168"/>
      <c r="P103" s="169"/>
    </row>
    <row r="104" spans="2:16" ht="19.5">
      <c r="B104" s="14">
        <v>87</v>
      </c>
      <c r="C104" s="48"/>
      <c r="D104" s="15"/>
      <c r="E104" s="161"/>
      <c r="F104" s="16"/>
      <c r="G104" s="16"/>
      <c r="H104" s="64"/>
      <c r="I104" s="50" t="str">
        <f t="shared" si="5"/>
        <v/>
      </c>
      <c r="J104" s="48"/>
      <c r="K104" s="108" t="str">
        <f t="shared" si="6"/>
        <v/>
      </c>
      <c r="L104" s="17"/>
      <c r="M104" s="51" t="str">
        <f t="shared" si="7"/>
        <v/>
      </c>
      <c r="N104" s="49"/>
      <c r="O104" s="168"/>
      <c r="P104" s="169"/>
    </row>
    <row r="105" spans="2:16" ht="19.5">
      <c r="B105" s="14">
        <v>88</v>
      </c>
      <c r="C105" s="48"/>
      <c r="D105" s="15"/>
      <c r="E105" s="161"/>
      <c r="F105" s="16"/>
      <c r="G105" s="16"/>
      <c r="H105" s="64"/>
      <c r="I105" s="50" t="str">
        <f t="shared" si="5"/>
        <v/>
      </c>
      <c r="J105" s="48"/>
      <c r="K105" s="108" t="str">
        <f t="shared" si="6"/>
        <v/>
      </c>
      <c r="L105" s="17"/>
      <c r="M105" s="51" t="str">
        <f t="shared" si="7"/>
        <v/>
      </c>
      <c r="N105" s="49"/>
      <c r="O105" s="168"/>
      <c r="P105" s="169"/>
    </row>
    <row r="106" spans="2:16" ht="19.5">
      <c r="B106" s="14">
        <v>89</v>
      </c>
      <c r="C106" s="48"/>
      <c r="D106" s="15"/>
      <c r="E106" s="161"/>
      <c r="F106" s="16"/>
      <c r="G106" s="16"/>
      <c r="H106" s="64"/>
      <c r="I106" s="50" t="str">
        <f t="shared" si="5"/>
        <v/>
      </c>
      <c r="J106" s="48"/>
      <c r="K106" s="108" t="str">
        <f t="shared" si="6"/>
        <v/>
      </c>
      <c r="L106" s="17"/>
      <c r="M106" s="51" t="str">
        <f t="shared" si="7"/>
        <v/>
      </c>
      <c r="N106" s="49"/>
      <c r="O106" s="168"/>
      <c r="P106" s="169"/>
    </row>
    <row r="107" spans="2:16" ht="19.5">
      <c r="B107" s="14">
        <v>90</v>
      </c>
      <c r="C107" s="48"/>
      <c r="D107" s="15"/>
      <c r="E107" s="161"/>
      <c r="F107" s="16"/>
      <c r="G107" s="16"/>
      <c r="H107" s="64"/>
      <c r="I107" s="50" t="str">
        <f t="shared" si="5"/>
        <v/>
      </c>
      <c r="J107" s="48"/>
      <c r="K107" s="108" t="str">
        <f t="shared" si="6"/>
        <v/>
      </c>
      <c r="L107" s="17"/>
      <c r="M107" s="51" t="str">
        <f t="shared" si="7"/>
        <v/>
      </c>
      <c r="N107" s="49"/>
      <c r="O107" s="168"/>
      <c r="P107" s="169"/>
    </row>
    <row r="108" spans="2:16" ht="19.5">
      <c r="B108" s="14">
        <v>91</v>
      </c>
      <c r="C108" s="48"/>
      <c r="D108" s="15"/>
      <c r="E108" s="161"/>
      <c r="F108" s="16"/>
      <c r="G108" s="16"/>
      <c r="H108" s="64"/>
      <c r="I108" s="50" t="str">
        <f t="shared" si="5"/>
        <v/>
      </c>
      <c r="J108" s="48"/>
      <c r="K108" s="108" t="str">
        <f t="shared" si="6"/>
        <v/>
      </c>
      <c r="L108" s="17"/>
      <c r="M108" s="51" t="str">
        <f t="shared" si="7"/>
        <v/>
      </c>
      <c r="N108" s="49"/>
      <c r="O108" s="168"/>
      <c r="P108" s="169"/>
    </row>
    <row r="109" spans="2:16" ht="19.5">
      <c r="B109" s="14">
        <v>92</v>
      </c>
      <c r="C109" s="48"/>
      <c r="D109" s="15"/>
      <c r="E109" s="161"/>
      <c r="F109" s="16"/>
      <c r="G109" s="16"/>
      <c r="H109" s="64"/>
      <c r="I109" s="50" t="str">
        <f t="shared" si="5"/>
        <v/>
      </c>
      <c r="J109" s="48"/>
      <c r="K109" s="108" t="str">
        <f t="shared" si="6"/>
        <v/>
      </c>
      <c r="L109" s="17"/>
      <c r="M109" s="51" t="str">
        <f t="shared" si="7"/>
        <v/>
      </c>
      <c r="N109" s="49"/>
      <c r="O109" s="168"/>
      <c r="P109" s="169"/>
    </row>
    <row r="110" spans="2:16" ht="19.5">
      <c r="B110" s="14">
        <v>93</v>
      </c>
      <c r="C110" s="48"/>
      <c r="D110" s="15"/>
      <c r="E110" s="161"/>
      <c r="F110" s="16"/>
      <c r="G110" s="16"/>
      <c r="H110" s="64"/>
      <c r="I110" s="50" t="str">
        <f t="shared" si="5"/>
        <v/>
      </c>
      <c r="J110" s="48"/>
      <c r="K110" s="108" t="str">
        <f t="shared" si="6"/>
        <v/>
      </c>
      <c r="L110" s="17"/>
      <c r="M110" s="51" t="str">
        <f t="shared" si="7"/>
        <v/>
      </c>
      <c r="N110" s="49"/>
      <c r="O110" s="168"/>
      <c r="P110" s="169"/>
    </row>
    <row r="111" spans="2:16" ht="19.5">
      <c r="B111" s="14">
        <v>94</v>
      </c>
      <c r="C111" s="48"/>
      <c r="D111" s="15"/>
      <c r="E111" s="161"/>
      <c r="F111" s="16"/>
      <c r="G111" s="16"/>
      <c r="H111" s="64"/>
      <c r="I111" s="50" t="str">
        <f t="shared" si="5"/>
        <v/>
      </c>
      <c r="J111" s="48"/>
      <c r="K111" s="108" t="str">
        <f t="shared" si="6"/>
        <v/>
      </c>
      <c r="L111" s="17"/>
      <c r="M111" s="51" t="str">
        <f t="shared" si="7"/>
        <v/>
      </c>
      <c r="N111" s="49"/>
      <c r="O111" s="168"/>
      <c r="P111" s="169"/>
    </row>
    <row r="112" spans="2:16" ht="19.5">
      <c r="B112" s="14">
        <v>95</v>
      </c>
      <c r="C112" s="48"/>
      <c r="D112" s="15"/>
      <c r="E112" s="161"/>
      <c r="F112" s="16"/>
      <c r="G112" s="16"/>
      <c r="H112" s="64"/>
      <c r="I112" s="50" t="str">
        <f t="shared" si="5"/>
        <v/>
      </c>
      <c r="J112" s="48"/>
      <c r="K112" s="108" t="str">
        <f t="shared" si="6"/>
        <v/>
      </c>
      <c r="L112" s="17"/>
      <c r="M112" s="51" t="str">
        <f t="shared" si="7"/>
        <v/>
      </c>
      <c r="N112" s="49"/>
      <c r="O112" s="168"/>
      <c r="P112" s="169"/>
    </row>
    <row r="113" spans="2:16" ht="19.5">
      <c r="B113" s="14">
        <v>96</v>
      </c>
      <c r="C113" s="48"/>
      <c r="D113" s="15"/>
      <c r="E113" s="161"/>
      <c r="F113" s="16"/>
      <c r="G113" s="16"/>
      <c r="H113" s="64"/>
      <c r="I113" s="50" t="str">
        <f t="shared" si="5"/>
        <v/>
      </c>
      <c r="J113" s="48"/>
      <c r="K113" s="108" t="str">
        <f t="shared" si="6"/>
        <v/>
      </c>
      <c r="L113" s="17"/>
      <c r="M113" s="51" t="str">
        <f t="shared" si="7"/>
        <v/>
      </c>
      <c r="N113" s="49"/>
      <c r="O113" s="168"/>
      <c r="P113" s="169"/>
    </row>
    <row r="114" spans="2:16" ht="19.5">
      <c r="B114" s="14">
        <v>97</v>
      </c>
      <c r="C114" s="48"/>
      <c r="D114" s="15"/>
      <c r="E114" s="161"/>
      <c r="F114" s="16"/>
      <c r="G114" s="16"/>
      <c r="H114" s="64"/>
      <c r="I114" s="50" t="str">
        <f t="shared" si="5"/>
        <v/>
      </c>
      <c r="J114" s="48"/>
      <c r="K114" s="108" t="str">
        <f t="shared" si="6"/>
        <v/>
      </c>
      <c r="L114" s="17"/>
      <c r="M114" s="51" t="str">
        <f t="shared" si="7"/>
        <v/>
      </c>
      <c r="N114" s="49"/>
      <c r="O114" s="168"/>
      <c r="P114" s="169"/>
    </row>
    <row r="115" spans="2:16" ht="19.5">
      <c r="B115" s="14">
        <v>98</v>
      </c>
      <c r="C115" s="48"/>
      <c r="D115" s="15"/>
      <c r="E115" s="161"/>
      <c r="F115" s="16"/>
      <c r="G115" s="16"/>
      <c r="H115" s="64"/>
      <c r="I115" s="50" t="str">
        <f t="shared" si="5"/>
        <v/>
      </c>
      <c r="J115" s="48"/>
      <c r="K115" s="108" t="str">
        <f t="shared" si="6"/>
        <v/>
      </c>
      <c r="L115" s="17"/>
      <c r="M115" s="51" t="str">
        <f t="shared" si="7"/>
        <v/>
      </c>
      <c r="N115" s="49"/>
      <c r="O115" s="168"/>
      <c r="P115" s="169"/>
    </row>
    <row r="116" spans="2:16" ht="19.5">
      <c r="B116" s="14">
        <v>99</v>
      </c>
      <c r="C116" s="48"/>
      <c r="D116" s="15"/>
      <c r="E116" s="161"/>
      <c r="F116" s="16"/>
      <c r="G116" s="16"/>
      <c r="H116" s="64"/>
      <c r="I116" s="50" t="str">
        <f t="shared" si="5"/>
        <v/>
      </c>
      <c r="J116" s="48"/>
      <c r="K116" s="108" t="str">
        <f t="shared" si="6"/>
        <v/>
      </c>
      <c r="L116" s="17"/>
      <c r="M116" s="51" t="str">
        <f t="shared" si="7"/>
        <v/>
      </c>
      <c r="N116" s="49"/>
      <c r="O116" s="168"/>
      <c r="P116" s="169"/>
    </row>
    <row r="117" spans="2:16" ht="19.5">
      <c r="B117" s="14">
        <v>100</v>
      </c>
      <c r="C117" s="48"/>
      <c r="D117" s="15"/>
      <c r="E117" s="161"/>
      <c r="F117" s="16"/>
      <c r="G117" s="16"/>
      <c r="H117" s="64"/>
      <c r="I117" s="50" t="str">
        <f t="shared" si="5"/>
        <v/>
      </c>
      <c r="J117" s="48"/>
      <c r="K117" s="108" t="str">
        <f>IF($C117&lt;&gt;"",IF($J117="未作成（3月以上）",0.5,IF($J117="未作成（3月未満）",0.7,IF($J117="作成済",1,""))),"")</f>
        <v/>
      </c>
      <c r="L117" s="17"/>
      <c r="M117" s="51" t="str">
        <f t="shared" si="7"/>
        <v/>
      </c>
      <c r="N117" s="49"/>
      <c r="O117" s="168"/>
      <c r="P117" s="169"/>
    </row>
  </sheetData>
  <dataConsolidate/>
  <mergeCells count="113">
    <mergeCell ref="E7:F7"/>
    <mergeCell ref="E6:F6"/>
    <mergeCell ref="F2:L4"/>
    <mergeCell ref="M2:M4"/>
    <mergeCell ref="F13:G13"/>
    <mergeCell ref="C10:C11"/>
    <mergeCell ref="D10:D11"/>
    <mergeCell ref="O116:P116"/>
    <mergeCell ref="O117:P117"/>
    <mergeCell ref="I9:I10"/>
    <mergeCell ref="L9:L10"/>
    <mergeCell ref="M9:M10"/>
    <mergeCell ref="O111:P111"/>
    <mergeCell ref="O112:P112"/>
    <mergeCell ref="O113:P113"/>
    <mergeCell ref="O114:P114"/>
    <mergeCell ref="O115:P115"/>
    <mergeCell ref="O106:P106"/>
    <mergeCell ref="O107:P107"/>
    <mergeCell ref="O108:P108"/>
    <mergeCell ref="O109:P109"/>
    <mergeCell ref="O110:P110"/>
    <mergeCell ref="O101:P101"/>
    <mergeCell ref="O102:P102"/>
    <mergeCell ref="O103:P103"/>
    <mergeCell ref="O104:P104"/>
    <mergeCell ref="O105:P105"/>
    <mergeCell ref="O96:P96"/>
    <mergeCell ref="O97:P97"/>
    <mergeCell ref="O98:P98"/>
    <mergeCell ref="O99:P99"/>
    <mergeCell ref="O100:P100"/>
    <mergeCell ref="O91:P91"/>
    <mergeCell ref="O92:P92"/>
    <mergeCell ref="O93:P93"/>
    <mergeCell ref="O94:P94"/>
    <mergeCell ref="O95:P95"/>
    <mergeCell ref="O86:P86"/>
    <mergeCell ref="O87:P87"/>
    <mergeCell ref="O88:P88"/>
    <mergeCell ref="O89:P89"/>
    <mergeCell ref="O90:P90"/>
    <mergeCell ref="O81:P81"/>
    <mergeCell ref="O82:P82"/>
    <mergeCell ref="O83:P83"/>
    <mergeCell ref="O84:P84"/>
    <mergeCell ref="O85:P85"/>
    <mergeCell ref="O76:P76"/>
    <mergeCell ref="O77:P77"/>
    <mergeCell ref="O78:P78"/>
    <mergeCell ref="O79:P79"/>
    <mergeCell ref="O80:P80"/>
    <mergeCell ref="O71:P71"/>
    <mergeCell ref="O72:P72"/>
    <mergeCell ref="O73:P73"/>
    <mergeCell ref="O74:P74"/>
    <mergeCell ref="O75:P75"/>
    <mergeCell ref="O66:P66"/>
    <mergeCell ref="O67:P67"/>
    <mergeCell ref="O68:P68"/>
    <mergeCell ref="O69:P69"/>
    <mergeCell ref="O70:P70"/>
    <mergeCell ref="O61:P61"/>
    <mergeCell ref="O62:P62"/>
    <mergeCell ref="O63:P63"/>
    <mergeCell ref="O64:P64"/>
    <mergeCell ref="O65:P65"/>
    <mergeCell ref="O56:P56"/>
    <mergeCell ref="O57:P57"/>
    <mergeCell ref="O58:P58"/>
    <mergeCell ref="O59:P59"/>
    <mergeCell ref="O60:P60"/>
    <mergeCell ref="O52:P52"/>
    <mergeCell ref="O53:P53"/>
    <mergeCell ref="O54:P54"/>
    <mergeCell ref="O55:P55"/>
    <mergeCell ref="O51:P51"/>
    <mergeCell ref="O34:P34"/>
    <mergeCell ref="O35:P35"/>
    <mergeCell ref="O26:P26"/>
    <mergeCell ref="O27:P27"/>
    <mergeCell ref="O28:P28"/>
    <mergeCell ref="O29:P29"/>
    <mergeCell ref="O30:P30"/>
    <mergeCell ref="O41:P41"/>
    <mergeCell ref="O42:P42"/>
    <mergeCell ref="O46:P46"/>
    <mergeCell ref="O47:P47"/>
    <mergeCell ref="O48:P48"/>
    <mergeCell ref="O49:P49"/>
    <mergeCell ref="O50:P50"/>
    <mergeCell ref="O43:P43"/>
    <mergeCell ref="O44:P44"/>
    <mergeCell ref="O45:P45"/>
    <mergeCell ref="O36:P36"/>
    <mergeCell ref="O37:P37"/>
    <mergeCell ref="O38:P38"/>
    <mergeCell ref="O39:P39"/>
    <mergeCell ref="O40:P40"/>
    <mergeCell ref="O21:P21"/>
    <mergeCell ref="O22:P22"/>
    <mergeCell ref="O23:P23"/>
    <mergeCell ref="O24:P24"/>
    <mergeCell ref="O25:P25"/>
    <mergeCell ref="F16:G16"/>
    <mergeCell ref="O31:P31"/>
    <mergeCell ref="O32:P32"/>
    <mergeCell ref="O33:P33"/>
    <mergeCell ref="O18:P18"/>
    <mergeCell ref="O17:P17"/>
    <mergeCell ref="O16:P16"/>
    <mergeCell ref="O19:P19"/>
    <mergeCell ref="O20:P20"/>
  </mergeCells>
  <phoneticPr fontId="2"/>
  <dataValidations count="1">
    <dataValidation type="whole" allowBlank="1" showInputMessage="1" showErrorMessage="1" sqref="F18:G117">
      <formula1>1</formula1>
      <formula2>31</formula2>
    </dataValidation>
  </dataValidations>
  <pageMargins left="0.51181102362204722" right="0.51181102362204722" top="0.35433070866141736" bottom="0.35433070866141736" header="0.31496062992125984" footer="0"/>
  <pageSetup paperSize="9" scale="55" fitToHeight="0" orientation="landscape" blackAndWhite="1" r:id="rId1"/>
  <rowBreaks count="1" manualBreakCount="1">
    <brk id="47" max="16383"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リスト!$B$3:$B$32</xm:f>
          </x14:formula1>
          <xm:sqref>C18:C117 F13</xm:sqref>
        </x14:dataValidation>
        <x14:dataValidation type="list" allowBlank="1" showInputMessage="1" showErrorMessage="1">
          <x14:formula1>
            <xm:f>リスト!$K$3:$K$100</xm:f>
          </x14:formula1>
          <xm:sqref>C10</xm:sqref>
        </x14:dataValidation>
        <x14:dataValidation type="list" allowBlank="1" showInputMessage="1" showErrorMessage="1" error="何月分のデータか１～１２で入力してください。">
          <x14:formula1>
            <xm:f>リスト!$J$3:$J$14</xm:f>
          </x14:formula1>
          <xm:sqref>D10</xm:sqref>
        </x14:dataValidation>
        <x14:dataValidation type="list" allowBlank="1" showInputMessage="1" showErrorMessage="1">
          <x14:formula1>
            <xm:f>リスト!$G$3:$G$5</xm:f>
          </x14:formula1>
          <xm:sqref>L7</xm:sqref>
        </x14:dataValidation>
        <x14:dataValidation type="list" allowBlank="1" showInputMessage="1" showErrorMessage="1">
          <x14:formula1>
            <xm:f>リスト!$H$3:$H$5</xm:f>
          </x14:formula1>
          <xm:sqref>J18:J117</xm:sqref>
        </x14:dataValidation>
        <x14:dataValidation type="list" allowBlank="1" showInputMessage="1" showErrorMessage="1">
          <x14:formula1>
            <xm:f>リスト!$I$3:$I$4</xm:f>
          </x14:formula1>
          <xm:sqref>N18:N117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L42"/>
  <sheetViews>
    <sheetView showGridLines="0" view="pageBreakPreview" zoomScale="60" zoomScaleNormal="100" workbookViewId="0">
      <selection activeCell="L27" sqref="L27"/>
    </sheetView>
  </sheetViews>
  <sheetFormatPr defaultRowHeight="18.75"/>
  <cols>
    <col min="2" max="2" width="13.75" customWidth="1"/>
    <col min="3" max="3" width="16.875" customWidth="1"/>
    <col min="5" max="5" width="13" customWidth="1"/>
    <col min="6" max="6" width="12.625" customWidth="1"/>
    <col min="7" max="7" width="15.75" customWidth="1"/>
    <col min="8" max="8" width="7" customWidth="1"/>
    <col min="10" max="10" width="14.5" customWidth="1"/>
    <col min="12" max="12" width="23" customWidth="1"/>
  </cols>
  <sheetData>
    <row r="2" spans="1:12">
      <c r="A2" s="211" t="s">
        <v>148</v>
      </c>
      <c r="B2" s="211"/>
    </row>
    <row r="3" spans="1:12">
      <c r="A3" s="211"/>
      <c r="B3" s="211"/>
    </row>
    <row r="4" spans="1:12" ht="33">
      <c r="B4" s="20"/>
      <c r="C4" s="20"/>
      <c r="D4" s="20"/>
      <c r="E4" s="20"/>
      <c r="F4" s="20"/>
      <c r="G4" s="20"/>
      <c r="H4" s="20"/>
      <c r="I4" s="20"/>
      <c r="J4" s="195" t="s">
        <v>82</v>
      </c>
      <c r="K4" s="195"/>
      <c r="L4" s="195"/>
    </row>
    <row r="5" spans="1:12" ht="25.5">
      <c r="B5" s="20"/>
      <c r="C5" s="20"/>
      <c r="D5" s="20"/>
      <c r="E5" s="20"/>
      <c r="F5" s="20"/>
      <c r="G5" s="20"/>
      <c r="H5" s="20"/>
      <c r="I5" s="20"/>
      <c r="J5" s="20"/>
      <c r="K5" s="21"/>
      <c r="L5" s="22"/>
    </row>
    <row r="6" spans="1:12" ht="33.75" customHeight="1">
      <c r="B6" s="20"/>
      <c r="C6" s="20"/>
      <c r="D6" s="20"/>
      <c r="E6" s="20"/>
      <c r="F6" s="20"/>
      <c r="G6" s="20"/>
      <c r="H6" s="23"/>
      <c r="I6" s="20"/>
      <c r="J6" s="20"/>
      <c r="K6" s="20"/>
      <c r="L6" s="20"/>
    </row>
    <row r="7" spans="1:12" ht="33.75" customHeight="1">
      <c r="B7" s="20"/>
      <c r="C7" s="213" t="s">
        <v>19</v>
      </c>
      <c r="D7" s="214"/>
      <c r="E7" s="214"/>
      <c r="F7" s="214"/>
      <c r="G7" s="214"/>
      <c r="H7" s="214"/>
      <c r="I7" s="199" t="str">
        <f>"（令和"&amp;施設用作成シート!$C$10&amp;"年"&amp;施設用作成シート!$D$10&amp;"月分）"</f>
        <v>（令和2年10月分）</v>
      </c>
      <c r="J7" s="199"/>
      <c r="K7" s="199"/>
      <c r="L7" s="20"/>
    </row>
    <row r="8" spans="1:12" ht="33.75" customHeight="1">
      <c r="B8" s="20"/>
      <c r="C8" s="24"/>
      <c r="D8" s="20"/>
      <c r="E8" s="25"/>
      <c r="F8" s="24"/>
      <c r="G8" s="20"/>
      <c r="H8" s="20"/>
      <c r="I8" s="20"/>
      <c r="J8" s="26"/>
      <c r="K8" s="20"/>
      <c r="L8" s="20"/>
    </row>
    <row r="9" spans="1:12" ht="33.75" customHeight="1">
      <c r="B9" s="20"/>
      <c r="C9" s="20"/>
      <c r="D9" s="20"/>
      <c r="E9" s="20"/>
      <c r="F9" s="20"/>
      <c r="G9" s="20"/>
      <c r="H9" s="27"/>
      <c r="I9" s="27"/>
      <c r="J9" s="20"/>
      <c r="K9" s="20"/>
      <c r="L9" s="20"/>
    </row>
    <row r="10" spans="1:12" ht="33.75" customHeight="1">
      <c r="B10" s="212" t="s">
        <v>88</v>
      </c>
      <c r="C10" s="212"/>
      <c r="D10" s="212"/>
      <c r="E10" s="29" t="s">
        <v>20</v>
      </c>
      <c r="F10" s="20"/>
      <c r="G10" s="130"/>
      <c r="H10" s="20"/>
      <c r="I10" s="20"/>
      <c r="J10" s="20"/>
      <c r="K10" s="20"/>
      <c r="L10" s="20"/>
    </row>
    <row r="11" spans="1:12" ht="33.75" customHeight="1">
      <c r="B11" s="142"/>
      <c r="C11" s="142"/>
      <c r="D11" s="142"/>
      <c r="E11" s="29"/>
      <c r="F11" s="20"/>
      <c r="G11" s="130"/>
      <c r="H11" s="20"/>
      <c r="I11" s="20"/>
      <c r="J11" s="20"/>
      <c r="K11" s="20"/>
      <c r="L11" s="20"/>
    </row>
    <row r="12" spans="1:12" ht="33.75" customHeight="1">
      <c r="B12" s="28"/>
      <c r="C12" s="28"/>
      <c r="D12" s="28"/>
      <c r="E12" s="29"/>
      <c r="F12" s="20"/>
      <c r="G12" s="30" t="s">
        <v>21</v>
      </c>
      <c r="H12" s="61"/>
      <c r="I12" s="131" t="str">
        <f>リスト!$E$2</f>
        <v>NPO法人ニチジュウ</v>
      </c>
      <c r="J12" s="132"/>
      <c r="K12" s="132"/>
      <c r="L12" s="132"/>
    </row>
    <row r="13" spans="1:12" ht="33.75" customHeight="1">
      <c r="B13" s="31"/>
      <c r="C13" s="31"/>
      <c r="D13" s="31"/>
      <c r="E13" s="31"/>
      <c r="F13" s="31"/>
      <c r="G13" s="30" t="s">
        <v>0</v>
      </c>
      <c r="H13" s="61"/>
      <c r="I13" s="135" t="str">
        <f>リスト!$E$3</f>
        <v>日住一番館</v>
      </c>
      <c r="J13" s="133"/>
      <c r="K13" s="133"/>
      <c r="L13" s="133"/>
    </row>
    <row r="14" spans="1:12" ht="33.75" customHeight="1">
      <c r="B14" s="31"/>
      <c r="C14" s="31"/>
      <c r="D14" s="31"/>
      <c r="E14" s="31"/>
      <c r="F14" s="31"/>
      <c r="G14" s="32" t="s">
        <v>22</v>
      </c>
      <c r="H14" s="61"/>
      <c r="I14" s="134" t="str">
        <f>リスト!$E$4</f>
        <v>東京都千代田区麹町1-1-1</v>
      </c>
      <c r="J14" s="133"/>
      <c r="K14" s="133"/>
      <c r="L14" s="133"/>
    </row>
    <row r="15" spans="1:12" ht="33.75" customHeight="1">
      <c r="B15" s="31"/>
      <c r="C15" s="31"/>
      <c r="D15" s="31"/>
      <c r="E15" s="31"/>
      <c r="F15" s="31"/>
      <c r="G15" s="32" t="s">
        <v>23</v>
      </c>
      <c r="H15" s="61"/>
      <c r="I15" s="134" t="str">
        <f>リスト!$E$5</f>
        <v>理事長　支援 太郎</v>
      </c>
      <c r="J15" s="133"/>
      <c r="K15" s="133"/>
      <c r="L15" s="133"/>
    </row>
    <row r="16" spans="1:12" ht="33.75" customHeight="1">
      <c r="B16" s="20"/>
      <c r="C16" s="20"/>
      <c r="D16" s="20"/>
      <c r="E16" s="20"/>
      <c r="F16" s="20"/>
      <c r="G16" s="20"/>
      <c r="H16" s="20"/>
      <c r="I16" s="20"/>
      <c r="J16" s="20"/>
      <c r="K16" s="20"/>
      <c r="L16" s="20"/>
    </row>
    <row r="17" spans="2:12" ht="33.75" customHeight="1">
      <c r="B17" s="26" t="s">
        <v>24</v>
      </c>
      <c r="C17" s="26"/>
      <c r="D17" s="26"/>
      <c r="E17" s="26"/>
      <c r="F17" s="26"/>
      <c r="G17" s="26"/>
      <c r="H17" s="26"/>
      <c r="I17" s="26"/>
      <c r="J17" s="26"/>
      <c r="K17" s="26"/>
      <c r="L17" s="26"/>
    </row>
    <row r="18" spans="2:12" ht="33.75" customHeight="1">
      <c r="B18" s="26"/>
      <c r="C18" s="26"/>
      <c r="D18" s="26"/>
      <c r="E18" s="26"/>
      <c r="F18" s="26"/>
      <c r="G18" s="26"/>
      <c r="H18" s="26"/>
      <c r="I18" s="26"/>
      <c r="J18" s="26"/>
      <c r="K18" s="26"/>
      <c r="L18" s="26"/>
    </row>
    <row r="19" spans="2:12" ht="42.75">
      <c r="B19" s="26" t="s">
        <v>25</v>
      </c>
      <c r="C19" s="26"/>
      <c r="D19" s="200" t="s">
        <v>26</v>
      </c>
      <c r="E19" s="200"/>
      <c r="F19" s="201">
        <f>SUMIF(施設用作成シート!$C$18:$C$117,$B$10,施設用作成シート!$M$18:$M$117)</f>
        <v>372915</v>
      </c>
      <c r="G19" s="201"/>
      <c r="H19" s="201"/>
      <c r="I19" s="141" t="s">
        <v>27</v>
      </c>
      <c r="J19" s="26"/>
      <c r="K19" s="26"/>
      <c r="L19" s="26"/>
    </row>
    <row r="20" spans="2:12" ht="30">
      <c r="B20" s="31"/>
      <c r="C20" s="31"/>
      <c r="D20" s="31"/>
      <c r="E20" s="33"/>
      <c r="F20" s="28"/>
      <c r="G20" s="28"/>
      <c r="H20" s="28"/>
      <c r="I20" s="34"/>
      <c r="J20" s="26"/>
      <c r="K20" s="26"/>
      <c r="L20" s="26"/>
    </row>
    <row r="21" spans="2:12" ht="25.5">
      <c r="B21" s="31"/>
      <c r="C21" s="31"/>
      <c r="D21" s="31"/>
      <c r="E21" s="31"/>
      <c r="F21" s="35"/>
      <c r="G21" s="36"/>
      <c r="H21" s="36"/>
      <c r="I21" s="37"/>
      <c r="J21" s="31"/>
      <c r="K21" s="31"/>
      <c r="L21" s="31"/>
    </row>
    <row r="22" spans="2:12" ht="30">
      <c r="B22" s="26" t="s">
        <v>28</v>
      </c>
      <c r="C22" s="20"/>
      <c r="D22" s="20"/>
      <c r="E22" s="20"/>
      <c r="F22" s="20"/>
      <c r="G22" s="20"/>
      <c r="H22" s="20"/>
      <c r="I22" s="20"/>
      <c r="J22" s="20"/>
      <c r="K22" s="20"/>
      <c r="L22" s="20"/>
    </row>
    <row r="23" spans="2:12" ht="48.75" customHeight="1">
      <c r="B23" s="38" t="s">
        <v>79</v>
      </c>
      <c r="C23" s="197" t="s">
        <v>42</v>
      </c>
      <c r="D23" s="197"/>
      <c r="E23" s="197" t="s">
        <v>29</v>
      </c>
      <c r="F23" s="197"/>
      <c r="G23" s="197" t="s">
        <v>30</v>
      </c>
      <c r="H23" s="197"/>
      <c r="I23" s="197" t="s">
        <v>149</v>
      </c>
      <c r="J23" s="198"/>
      <c r="K23" s="86"/>
      <c r="L23" s="87" t="s">
        <v>46</v>
      </c>
    </row>
    <row r="24" spans="2:12" ht="51.75" customHeight="1">
      <c r="B24" s="139">
        <f>施設用作成シート!$G$7</f>
        <v>20</v>
      </c>
      <c r="C24" s="202">
        <f>施設用作成シート!$H$7</f>
        <v>770</v>
      </c>
      <c r="D24" s="202"/>
      <c r="E24" s="203">
        <f>施設用作成シート!$I$7</f>
        <v>530</v>
      </c>
      <c r="F24" s="203"/>
      <c r="G24" s="203">
        <f>施設用作成シート!$J$7</f>
        <v>240</v>
      </c>
      <c r="H24" s="203"/>
      <c r="I24" s="203">
        <f>施設用作成シート!$K$7</f>
        <v>1540</v>
      </c>
      <c r="J24" s="203"/>
      <c r="K24" s="138"/>
      <c r="L24" s="140" t="str">
        <f>施設用作成シート!$L$7</f>
        <v>充足</v>
      </c>
    </row>
    <row r="25" spans="2:12" ht="25.5">
      <c r="B25" s="40"/>
      <c r="C25" s="41"/>
      <c r="D25" s="41"/>
      <c r="E25" s="41"/>
      <c r="F25" s="41"/>
      <c r="G25" s="41"/>
      <c r="H25" s="41"/>
      <c r="I25" s="41"/>
      <c r="J25" s="41"/>
      <c r="K25" s="39"/>
      <c r="L25" s="42"/>
    </row>
    <row r="26" spans="2:12" ht="19.5">
      <c r="B26" s="43"/>
      <c r="C26" s="44"/>
      <c r="D26" s="44"/>
      <c r="E26" s="44"/>
      <c r="F26" s="44"/>
      <c r="G26" s="20"/>
      <c r="H26" s="20"/>
      <c r="I26" s="20"/>
      <c r="J26" s="20"/>
      <c r="K26" s="20"/>
      <c r="L26" s="20"/>
    </row>
    <row r="27" spans="2:12" ht="30">
      <c r="B27" s="26" t="s">
        <v>31</v>
      </c>
      <c r="C27" s="20"/>
      <c r="D27" s="20"/>
      <c r="E27" s="20"/>
      <c r="F27" s="20"/>
      <c r="G27" s="20"/>
      <c r="H27" s="20"/>
      <c r="I27" s="20"/>
      <c r="J27" s="20"/>
      <c r="K27" s="20"/>
      <c r="L27" s="20"/>
    </row>
    <row r="28" spans="2:12" ht="25.5" customHeight="1">
      <c r="B28" s="197" t="s">
        <v>80</v>
      </c>
      <c r="C28" s="215" t="s">
        <v>76</v>
      </c>
      <c r="D28" s="88"/>
      <c r="E28" s="216" t="s">
        <v>55</v>
      </c>
      <c r="F28" s="198"/>
      <c r="G28" s="197" t="s">
        <v>32</v>
      </c>
      <c r="H28" s="88"/>
      <c r="I28" s="204" t="s">
        <v>81</v>
      </c>
      <c r="J28" s="205"/>
      <c r="K28" s="20"/>
      <c r="L28" s="20"/>
    </row>
    <row r="29" spans="2:12" ht="25.5">
      <c r="B29" s="198"/>
      <c r="C29" s="216"/>
      <c r="D29" s="88"/>
      <c r="E29" s="89" t="s">
        <v>33</v>
      </c>
      <c r="F29" s="89" t="s">
        <v>34</v>
      </c>
      <c r="G29" s="197"/>
      <c r="H29" s="88"/>
      <c r="I29" s="205"/>
      <c r="J29" s="205"/>
      <c r="K29" s="20"/>
      <c r="L29" s="20"/>
    </row>
    <row r="30" spans="2:12" ht="51" customHeight="1">
      <c r="B30" s="136">
        <f>COUNTIFS(施設用作成シート!$C$18:$C$117,$B$10,施設用作成シート!$I$18:$I$117,"&gt;0")</f>
        <v>10</v>
      </c>
      <c r="C30" s="137">
        <f>SUMIF(施設用作成シート!$C$18:$C$117,$B$10,施設用作成シート!$I$18:$I$117)</f>
        <v>255</v>
      </c>
      <c r="D30" s="138"/>
      <c r="E30" s="136">
        <f>COUNTIFS(施設用作成シート!$C$19:$C$118,$B$10,施設用作成シート!$J$19:$J$118,"未作成（3月未満）")</f>
        <v>1</v>
      </c>
      <c r="F30" s="136">
        <f>COUNTIFS(施設用作成シート!$C$19:$C$118,$B$10,施設用作成シート!$J$19:$J$118,"未作成（3月以上）")</f>
        <v>0</v>
      </c>
      <c r="G30" s="136">
        <f>COUNTIFS(施設用作成シート!$C$18:$C$118,$B$10,施設用作成シート!$N$18:$N$118,"該当")</f>
        <v>5</v>
      </c>
      <c r="H30" s="138"/>
      <c r="I30" s="208">
        <f>SUMIF(施設用作成シート!$C$18:$C$117,$B$10,施設用作成シート!$L$18:$L$117)</f>
        <v>12345</v>
      </c>
      <c r="J30" s="208"/>
      <c r="K30" s="20"/>
      <c r="L30" s="20"/>
    </row>
    <row r="31" spans="2:12">
      <c r="B31" s="1"/>
      <c r="C31" s="1"/>
      <c r="D31" s="1"/>
      <c r="E31" s="1"/>
      <c r="F31" s="1"/>
      <c r="G31" s="1"/>
      <c r="H31" s="1"/>
      <c r="I31" s="5"/>
      <c r="J31" s="1"/>
      <c r="K31" s="1"/>
      <c r="L31" s="1"/>
    </row>
    <row r="32" spans="2:12">
      <c r="B32" s="1"/>
      <c r="C32" s="1"/>
      <c r="D32" s="1"/>
      <c r="E32" s="1"/>
      <c r="F32" s="1"/>
      <c r="G32" s="1"/>
      <c r="H32" s="1"/>
      <c r="I32" s="5"/>
      <c r="J32" s="1"/>
      <c r="K32" s="1"/>
      <c r="L32" s="1"/>
    </row>
    <row r="33" spans="2:12" ht="25.5">
      <c r="B33" s="45" t="s">
        <v>96</v>
      </c>
      <c r="C33" s="39" t="s">
        <v>97</v>
      </c>
      <c r="D33" s="20"/>
      <c r="E33" s="39"/>
      <c r="F33" s="20"/>
      <c r="G33" s="20"/>
      <c r="H33" s="20"/>
      <c r="I33" s="20"/>
      <c r="J33" s="20"/>
      <c r="K33" s="20"/>
      <c r="L33" s="20"/>
    </row>
    <row r="34" spans="2:12" ht="25.5">
      <c r="B34" s="39"/>
      <c r="C34" s="39"/>
      <c r="D34" s="20"/>
      <c r="E34" s="20"/>
      <c r="F34" s="20"/>
      <c r="G34" s="20"/>
      <c r="H34" s="20"/>
      <c r="I34" s="20"/>
      <c r="J34" s="20"/>
      <c r="K34" s="20"/>
      <c r="L34" s="20"/>
    </row>
    <row r="35" spans="2:12" ht="25.5">
      <c r="B35" s="45" t="s">
        <v>35</v>
      </c>
      <c r="C35" s="39"/>
      <c r="D35" s="20"/>
      <c r="E35" s="20"/>
      <c r="F35" s="20"/>
      <c r="G35" s="20"/>
      <c r="H35" s="20"/>
      <c r="I35" s="20"/>
      <c r="J35" s="20"/>
      <c r="K35" s="20"/>
      <c r="L35" s="20"/>
    </row>
    <row r="36" spans="2:12" ht="49.5" customHeight="1">
      <c r="B36" s="20"/>
      <c r="C36" s="209" t="s">
        <v>36</v>
      </c>
      <c r="D36" s="210"/>
      <c r="E36" s="196" t="str">
        <f>リスト!$E$6</f>
        <v>スイカ銀行</v>
      </c>
      <c r="F36" s="196"/>
      <c r="G36" s="196"/>
      <c r="H36" s="196"/>
      <c r="I36" s="196"/>
      <c r="J36" s="20"/>
      <c r="K36" s="20"/>
      <c r="L36" s="20"/>
    </row>
    <row r="37" spans="2:12" ht="49.5" customHeight="1">
      <c r="B37" s="20"/>
      <c r="C37" s="206" t="s">
        <v>37</v>
      </c>
      <c r="D37" s="207"/>
      <c r="E37" s="196" t="str">
        <f>リスト!$E$7</f>
        <v>小玉西瓜支店</v>
      </c>
      <c r="F37" s="196"/>
      <c r="G37" s="196"/>
      <c r="H37" s="196"/>
      <c r="I37" s="196"/>
      <c r="J37" s="20"/>
      <c r="K37" s="20"/>
      <c r="L37" s="20"/>
    </row>
    <row r="38" spans="2:12" ht="49.5" customHeight="1">
      <c r="B38" s="20"/>
      <c r="C38" s="206" t="s">
        <v>38</v>
      </c>
      <c r="D38" s="207"/>
      <c r="E38" s="196" t="str">
        <f>リスト!$E$8</f>
        <v>　（普通）1234567</v>
      </c>
      <c r="F38" s="196"/>
      <c r="G38" s="196"/>
      <c r="H38" s="196"/>
      <c r="I38" s="196"/>
      <c r="J38" s="20"/>
      <c r="K38" s="20"/>
      <c r="L38" s="20"/>
    </row>
    <row r="39" spans="2:12" ht="49.5" customHeight="1">
      <c r="B39" s="20"/>
      <c r="C39" s="206" t="s">
        <v>39</v>
      </c>
      <c r="D39" s="207"/>
      <c r="E39" s="196" t="str">
        <f>リスト!$E$9</f>
        <v>NPO法人ニチジュウ</v>
      </c>
      <c r="F39" s="196"/>
      <c r="G39" s="196"/>
      <c r="H39" s="196"/>
      <c r="I39" s="196"/>
      <c r="J39" s="20"/>
      <c r="K39" s="20"/>
      <c r="L39" s="20"/>
    </row>
    <row r="40" spans="2:12" ht="43.5" customHeight="1"/>
    <row r="41" spans="2:12" ht="43.5" customHeight="1"/>
    <row r="42" spans="2:12" ht="43.5" customHeight="1"/>
  </sheetData>
  <mergeCells count="29">
    <mergeCell ref="A2:B3"/>
    <mergeCell ref="B10:D10"/>
    <mergeCell ref="C7:H7"/>
    <mergeCell ref="B28:B29"/>
    <mergeCell ref="C28:C29"/>
    <mergeCell ref="E28:F28"/>
    <mergeCell ref="G28:G29"/>
    <mergeCell ref="I28:J29"/>
    <mergeCell ref="C38:D38"/>
    <mergeCell ref="C39:D39"/>
    <mergeCell ref="I30:J30"/>
    <mergeCell ref="C36:D36"/>
    <mergeCell ref="C37:D37"/>
    <mergeCell ref="J4:L4"/>
    <mergeCell ref="E36:I36"/>
    <mergeCell ref="E37:I37"/>
    <mergeCell ref="E38:I38"/>
    <mergeCell ref="E39:I39"/>
    <mergeCell ref="I23:J23"/>
    <mergeCell ref="I7:K7"/>
    <mergeCell ref="D19:E19"/>
    <mergeCell ref="F19:H19"/>
    <mergeCell ref="C24:D24"/>
    <mergeCell ref="E24:F24"/>
    <mergeCell ref="G24:H24"/>
    <mergeCell ref="I24:J24"/>
    <mergeCell ref="C23:D23"/>
    <mergeCell ref="E23:F23"/>
    <mergeCell ref="G23:H23"/>
  </mergeCells>
  <phoneticPr fontId="2"/>
  <dataValidations count="1">
    <dataValidation type="list" allowBlank="1" showInputMessage="1" showErrorMessage="1" sqref="B12">
      <formula1>#REF!</formula1>
    </dataValidation>
  </dataValidations>
  <pageMargins left="0.70866141732283472" right="0.70866141732283472" top="0.74803149606299213" bottom="0.74803149606299213" header="0.31496062992125984" footer="0.31496062992125984"/>
  <pageSetup paperSize="9" scale="4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リスト!$B$3:$B$32</xm:f>
          </x14:formula1>
          <xm:sqref>B10:B11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B2:O111"/>
  <sheetViews>
    <sheetView showGridLines="0" view="pageBreakPreview" zoomScaleNormal="100" zoomScaleSheetLayoutView="100" workbookViewId="0">
      <selection activeCell="L11" sqref="L11"/>
    </sheetView>
  </sheetViews>
  <sheetFormatPr defaultRowHeight="18.75"/>
  <cols>
    <col min="2" max="2" width="4.75" bestFit="1" customWidth="1"/>
    <col min="3" max="3" width="13.25" bestFit="1" customWidth="1"/>
    <col min="4" max="5" width="14" customWidth="1"/>
    <col min="6" max="7" width="8.875" customWidth="1"/>
    <col min="8" max="14" width="12" customWidth="1"/>
    <col min="15" max="15" width="20.875" customWidth="1"/>
  </cols>
  <sheetData>
    <row r="2" spans="2:15" ht="20.25" customHeight="1">
      <c r="H2" s="227" t="s">
        <v>86</v>
      </c>
      <c r="I2" s="219" t="s">
        <v>76</v>
      </c>
      <c r="J2" s="151" t="s">
        <v>55</v>
      </c>
      <c r="K2" s="152"/>
      <c r="L2" s="221" t="s">
        <v>65</v>
      </c>
      <c r="M2" s="223" t="s">
        <v>66</v>
      </c>
      <c r="N2" s="159" t="s">
        <v>61</v>
      </c>
    </row>
    <row r="3" spans="2:15" ht="20.25" customHeight="1">
      <c r="H3" s="220"/>
      <c r="I3" s="220"/>
      <c r="J3" s="153" t="s">
        <v>63</v>
      </c>
      <c r="K3" s="153" t="s">
        <v>34</v>
      </c>
      <c r="L3" s="222"/>
      <c r="M3" s="224"/>
      <c r="N3" s="68" t="s">
        <v>78</v>
      </c>
    </row>
    <row r="4" spans="2:15" ht="28.5" customHeight="1">
      <c r="H4" s="166">
        <f>COUNTIF($C$12:$C$111,$D$8)</f>
        <v>10</v>
      </c>
      <c r="I4" s="167">
        <f>SUM($I$12:$I$111)</f>
        <v>255</v>
      </c>
      <c r="J4" s="166">
        <f>COUNTIF(J12:J111,リスト!$H$4)</f>
        <v>1</v>
      </c>
      <c r="K4" s="166">
        <f>COUNTIF(J12:J111,リスト!$H$5)</f>
        <v>0</v>
      </c>
      <c r="L4" s="165">
        <f>SUM(L12:L111)</f>
        <v>12345</v>
      </c>
      <c r="M4" s="165">
        <f>SUM(M12:M111)</f>
        <v>372915</v>
      </c>
      <c r="N4" s="166">
        <f>COUNTIF(N12:N111,リスト!$I$3)</f>
        <v>5</v>
      </c>
    </row>
    <row r="5" spans="2:15" ht="18.75" customHeight="1"/>
    <row r="6" spans="2:15" ht="33.75" customHeight="1">
      <c r="F6" s="154" t="s">
        <v>91</v>
      </c>
      <c r="G6" s="155"/>
      <c r="H6" s="155"/>
      <c r="I6" s="155"/>
      <c r="J6" s="155"/>
      <c r="K6" s="155"/>
      <c r="L6" s="155"/>
      <c r="M6" s="155"/>
      <c r="N6" s="155"/>
    </row>
    <row r="7" spans="2:15">
      <c r="D7" s="148" t="s">
        <v>83</v>
      </c>
      <c r="E7" s="148"/>
      <c r="F7" s="149" t="s">
        <v>87</v>
      </c>
      <c r="G7" s="150"/>
      <c r="O7" s="157" t="s">
        <v>90</v>
      </c>
    </row>
    <row r="8" spans="2:15" ht="19.5">
      <c r="D8" s="217" t="s">
        <v>88</v>
      </c>
      <c r="E8" s="218"/>
      <c r="F8" s="228" t="str">
        <f>"令和"&amp;施設用作成シート!$C$10&amp;"年"&amp;施設用作成シート!$D$10&amp;"月"</f>
        <v>令和2年10月</v>
      </c>
      <c r="G8" s="229"/>
      <c r="O8" s="158" t="str">
        <f>リスト!E3</f>
        <v>日住一番館</v>
      </c>
    </row>
    <row r="10" spans="2:15">
      <c r="B10" s="6"/>
      <c r="C10" s="7"/>
      <c r="D10" s="7"/>
      <c r="E10" s="7"/>
      <c r="F10" s="225" t="s">
        <v>41</v>
      </c>
      <c r="G10" s="226"/>
      <c r="H10" s="7"/>
      <c r="I10" s="7" t="s">
        <v>85</v>
      </c>
      <c r="J10" s="90" t="s">
        <v>44</v>
      </c>
      <c r="K10" s="146" t="s">
        <v>44</v>
      </c>
      <c r="L10" s="8"/>
      <c r="M10" s="9"/>
      <c r="N10" s="9"/>
      <c r="O10" s="7"/>
    </row>
    <row r="11" spans="2:15">
      <c r="B11" s="144" t="s">
        <v>12</v>
      </c>
      <c r="C11" s="145" t="s">
        <v>13</v>
      </c>
      <c r="D11" s="11" t="s">
        <v>14</v>
      </c>
      <c r="E11" s="11" t="s">
        <v>15</v>
      </c>
      <c r="F11" s="63" t="s">
        <v>49</v>
      </c>
      <c r="G11" s="63" t="s">
        <v>50</v>
      </c>
      <c r="H11" s="54" t="s">
        <v>48</v>
      </c>
      <c r="I11" s="55" t="s">
        <v>84</v>
      </c>
      <c r="J11" s="67" t="s">
        <v>58</v>
      </c>
      <c r="K11" s="160" t="s">
        <v>57</v>
      </c>
      <c r="L11" s="13" t="s">
        <v>17</v>
      </c>
      <c r="M11" s="12" t="s">
        <v>18</v>
      </c>
      <c r="N11" s="62" t="s">
        <v>16</v>
      </c>
      <c r="O11" s="13" t="s">
        <v>60</v>
      </c>
    </row>
    <row r="12" spans="2:15" ht="19.5">
      <c r="B12" s="143">
        <f t="array" ref="B12">IFERROR(INDEX(施設用作成シート!$B$18:$P$117,MATCH(LARGE((施設用作成シート!$C$18:$C$117=$D$8)*1/ROW(施設用作成シート!$B$18:$B$117),ROWS($B$12:$B12)),1/ROW(施設用作成シート!$B$18:$B$117),0),COLUMNS($B$11:B$11)),"")</f>
        <v>1</v>
      </c>
      <c r="C12" s="143" t="str">
        <f t="array" ref="C12">IFERROR(INDEX(施設用作成シート!$B$18:$P$117,MATCH(LARGE((施設用作成シート!$C$18:$C$117=$D$8)*1/ROW(施設用作成シート!$B$18:$B$117),ROWS($B$12:$B12)),1/ROW(施設用作成シート!$B$18:$B$117),0),COLUMNS($B$11:C$11)),"")</f>
        <v>A福祉事務所</v>
      </c>
      <c r="D12" s="143" t="str">
        <f t="array" ref="D12">IFERROR(INDEX(施設用作成シート!$B$18:$P$117,MATCH(LARGE((施設用作成シート!$C$18:$C$117=$D$8)*1/ROW(施設用作成シート!$B$18:$B$117),ROWS($B$12:$B12)),1/ROW(施設用作成シート!$B$18:$B$117),0),COLUMNS($B$11:D$11)),"")</f>
        <v>生業　一郎</v>
      </c>
      <c r="E12" s="162" t="str">
        <f t="array" ref="E12">IFERROR(INDEX(施設用作成シート!$B$18:$P$117,MATCH(LARGE((施設用作成シート!$C$18:$C$117=$D$8)*1/ROW(施設用作成シート!$B$18:$B$117),ROWS($B$12:$B12)),1/ROW(施設用作成シート!$B$18:$B$117),0),COLUMNS($B$11:E$11)),"")</f>
        <v>せいぎょう　いちろう</v>
      </c>
      <c r="F12" s="156">
        <f t="array" ref="F12">IFERROR(INDEX(施設用作成シート!$B$18:$P$117,MATCH(LARGE((施設用作成シート!$C$18:$C$117=$D$8)*1/ROW(施設用作成シート!$B$18:$B$117),ROWS($B$12:$B12)),1/ROW(施設用作成シート!$B$18:$B$117),0),COLUMNS($B$11:F$11)),"")</f>
        <v>0</v>
      </c>
      <c r="G12" s="156">
        <f t="array" ref="G12">IFERROR(INDEX(施設用作成シート!$B$18:$P$117,MATCH(LARGE((施設用作成シート!$C$18:$C$117=$D$8)*1/ROW(施設用作成シート!$B$18:$B$117),ROWS($B$12:$B12)),1/ROW(施設用作成シート!$B$18:$B$117),0),COLUMNS($B$11:G$11)),"")</f>
        <v>0</v>
      </c>
      <c r="H12" s="156">
        <f t="array" ref="H12">IFERROR(INDEX(施設用作成シート!$B$18:$P$117,MATCH(LARGE((施設用作成シート!$C$18:$C$117=$D$8)*1/ROW(施設用作成シート!$B$18:$B$117),ROWS($B$12:$B12)),1/ROW(施設用作成シート!$B$18:$B$117),0),COLUMNS($B$11:H$11)),"")</f>
        <v>0</v>
      </c>
      <c r="I12" s="143">
        <f t="array" ref="I12">IFERROR(INDEX(施設用作成シート!$B$18:$P$117,MATCH(LARGE((施設用作成シート!$C$18:$C$117=$D$8)*1/ROW(施設用作成シート!$B$18:$B$117),ROWS($B$12:$B12)),1/ROW(施設用作成シート!$B$18:$B$117),0),COLUMNS($B$11:I$11)),"")</f>
        <v>31</v>
      </c>
      <c r="J12" s="147" t="str">
        <f t="array" ref="J12">IFERROR(INDEX(施設用作成シート!$B$18:$P$117,MATCH(LARGE((施設用作成シート!$C$18:$C$117=$D$8)*1/ROW(施設用作成シート!$B$18:$B$117),ROWS($B$12:$B12)),1/ROW(施設用作成シート!$B$18:$B$117),0),COLUMNS($B$11:J$11)),"")</f>
        <v>作成済</v>
      </c>
      <c r="K12" s="143">
        <f t="array" ref="K12">IFERROR(INDEX(施設用作成シート!$B$18:$P$117,MATCH(LARGE((施設用作成シート!$C$18:$C$117=$D$8)*1/ROW(施設用作成シート!$B$18:$B$117),ROWS($B$12:$B12)),1/ROW(施設用作成シート!$B$18:$B$117),0),COLUMNS($B$11:K$11)),"")</f>
        <v>1</v>
      </c>
      <c r="L12" s="143">
        <f t="array" ref="L12">IFERROR(INDEX(施設用作成シート!$B$18:$P$117,MATCH(LARGE((施設用作成シート!$C$18:$C$117=$D$8)*1/ROW(施設用作成シート!$B$18:$B$117),ROWS($B$12:$B12)),1/ROW(施設用作成シート!$B$18:$B$117),0),COLUMNS($B$11:L$11)),"")</f>
        <v>0</v>
      </c>
      <c r="M12" s="143">
        <f t="array" ref="M12">IFERROR(INDEX(施設用作成シート!$B$18:$P$117,MATCH(LARGE((施設用作成シート!$C$18:$C$117=$D$8)*1/ROW(施設用作成シート!$B$18:$B$117),ROWS($B$12:$B12)),1/ROW(施設用作成シート!$B$18:$B$117),0),COLUMNS($B$11:M$11)),"")</f>
        <v>47740</v>
      </c>
      <c r="N12" s="143" t="str">
        <f t="array" ref="N12">IFERROR(INDEX(施設用作成シート!$B$18:$P$117,MATCH(LARGE((施設用作成シート!$C$18:$C$117=$D$8)*1/ROW(施設用作成シート!$B$18:$B$117),ROWS($B$12:$B12)),1/ROW(施設用作成シート!$B$18:$B$117),0),COLUMNS($B$11:N$11)),"")</f>
        <v>該当</v>
      </c>
      <c r="O12" s="156">
        <f t="array" ref="O12">IFERROR(INDEX(施設用作成シート!$B$18:$P$117,MATCH(LARGE((施設用作成シート!$C$18:$C$117=$D$8)*1/ROW(施設用作成シート!$B$18:$B$117),ROWS($B$12:$B12)),1/ROW(施設用作成シート!$B$18:$B$117),0),COLUMNS($B$11:O$11)),"")</f>
        <v>0</v>
      </c>
    </row>
    <row r="13" spans="2:15" ht="19.5">
      <c r="B13" s="143">
        <f t="array" ref="B13">IFERROR(INDEX(施設用作成シート!$B$18:$P$117,MATCH(LARGE((施設用作成シート!$C$18:$C$117=$D$8)*1/ROW(施設用作成シート!$B$18:$B$117),ROWS($B$12:$B13)),1/ROW(施設用作成シート!$B$18:$B$117),0),COLUMNS($B$11:B$11)),"")</f>
        <v>2</v>
      </c>
      <c r="C13" s="143" t="str">
        <f t="array" ref="C13">IFERROR(INDEX(施設用作成シート!$B$18:$P$117,MATCH(LARGE((施設用作成シート!$C$18:$C$117=$D$8)*1/ROW(施設用作成シート!$B$18:$B$117),ROWS($B$12:$B13)),1/ROW(施設用作成シート!$B$18:$B$117),0),COLUMNS($B$11:C$11)),"")</f>
        <v>A福祉事務所</v>
      </c>
      <c r="D13" s="143" t="str">
        <f t="array" ref="D13">IFERROR(INDEX(施設用作成シート!$B$18:$P$117,MATCH(LARGE((施設用作成シート!$C$18:$C$117=$D$8)*1/ROW(施設用作成シート!$B$18:$B$117),ROWS($B$12:$B13)),1/ROW(施設用作成シート!$B$18:$B$117),0),COLUMNS($B$11:D$11)),"")</f>
        <v>生業　二郎</v>
      </c>
      <c r="E13" s="162" t="str">
        <f t="array" ref="E13">IFERROR(INDEX(施設用作成シート!$B$18:$P$117,MATCH(LARGE((施設用作成シート!$C$18:$C$117=$D$8)*1/ROW(施設用作成シート!$B$18:$B$117),ROWS($B$12:$B13)),1/ROW(施設用作成シート!$B$18:$B$117),0),COLUMNS($B$11:E$11)),"")</f>
        <v>せいぎょう　じろう</v>
      </c>
      <c r="F13" s="156">
        <f t="array" ref="F13">IFERROR(INDEX(施設用作成シート!$B$18:$P$117,MATCH(LARGE((施設用作成シート!$C$18:$C$117=$D$8)*1/ROW(施設用作成シート!$B$18:$B$117),ROWS($B$12:$B13)),1/ROW(施設用作成シート!$B$18:$B$117),0),COLUMNS($B$11:F$11)),"")</f>
        <v>10</v>
      </c>
      <c r="G13" s="156">
        <f t="array" ref="G13">IFERROR(INDEX(施設用作成シート!$B$18:$P$117,MATCH(LARGE((施設用作成シート!$C$18:$C$117=$D$8)*1/ROW(施設用作成シート!$B$18:$B$117),ROWS($B$12:$B13)),1/ROW(施設用作成シート!$B$18:$B$117),0),COLUMNS($B$11:G$11)),"")</f>
        <v>0</v>
      </c>
      <c r="H13" s="156">
        <f t="array" ref="H13">IFERROR(INDEX(施設用作成シート!$B$18:$P$117,MATCH(LARGE((施設用作成シート!$C$18:$C$117=$D$8)*1/ROW(施設用作成シート!$B$18:$B$117),ROWS($B$12:$B13)),1/ROW(施設用作成シート!$B$18:$B$117),0),COLUMNS($B$11:H$11)),"")</f>
        <v>0</v>
      </c>
      <c r="I13" s="143">
        <f t="array" ref="I13">IFERROR(INDEX(施設用作成シート!$B$18:$P$117,MATCH(LARGE((施設用作成シート!$C$18:$C$117=$D$8)*1/ROW(施設用作成シート!$B$18:$B$117),ROWS($B$12:$B13)),1/ROW(施設用作成シート!$B$18:$B$117),0),COLUMNS($B$11:I$11)),"")</f>
        <v>22</v>
      </c>
      <c r="J13" s="147" t="str">
        <f t="array" ref="J13">IFERROR(INDEX(施設用作成シート!$B$18:$P$117,MATCH(LARGE((施設用作成シート!$C$18:$C$117=$D$8)*1/ROW(施設用作成シート!$B$18:$B$117),ROWS($B$12:$B13)),1/ROW(施設用作成シート!$B$18:$B$117),0),COLUMNS($B$11:J$11)),"")</f>
        <v>作成済</v>
      </c>
      <c r="K13" s="143">
        <f t="array" ref="K13">IFERROR(INDEX(施設用作成シート!$B$18:$P$117,MATCH(LARGE((施設用作成シート!$C$18:$C$117=$D$8)*1/ROW(施設用作成シート!$B$18:$B$117),ROWS($B$12:$B13)),1/ROW(施設用作成シート!$B$18:$B$117),0),COLUMNS($B$11:K$11)),"")</f>
        <v>1</v>
      </c>
      <c r="L13" s="143">
        <f t="array" ref="L13">IFERROR(INDEX(施設用作成シート!$B$18:$P$117,MATCH(LARGE((施設用作成シート!$C$18:$C$117=$D$8)*1/ROW(施設用作成シート!$B$18:$B$117),ROWS($B$12:$B13)),1/ROW(施設用作成シート!$B$18:$B$117),0),COLUMNS($B$11:L$11)),"")</f>
        <v>0</v>
      </c>
      <c r="M13" s="143">
        <f t="array" ref="M13">IFERROR(INDEX(施設用作成シート!$B$18:$P$117,MATCH(LARGE((施設用作成シート!$C$18:$C$117=$D$8)*1/ROW(施設用作成シート!$B$18:$B$117),ROWS($B$12:$B13)),1/ROW(施設用作成シート!$B$18:$B$117),0),COLUMNS($B$11:M$11)),"")</f>
        <v>33880</v>
      </c>
      <c r="N13" s="143" t="str">
        <f t="array" ref="N13">IFERROR(INDEX(施設用作成シート!$B$18:$P$117,MATCH(LARGE((施設用作成シート!$C$18:$C$117=$D$8)*1/ROW(施設用作成シート!$B$18:$B$117),ROWS($B$12:$B13)),1/ROW(施設用作成シート!$B$18:$B$117),0),COLUMNS($B$11:N$11)),"")</f>
        <v>非該当</v>
      </c>
      <c r="O13" s="156">
        <f t="array" ref="O13">IFERROR(INDEX(施設用作成シート!$B$18:$P$117,MATCH(LARGE((施設用作成シート!$C$18:$C$117=$D$8)*1/ROW(施設用作成シート!$B$18:$B$117),ROWS($B$12:$B13)),1/ROW(施設用作成シート!$B$18:$B$117),0),COLUMNS($B$11:O$11)),"")</f>
        <v>0</v>
      </c>
    </row>
    <row r="14" spans="2:15" ht="19.5">
      <c r="B14" s="143">
        <f t="array" ref="B14">IFERROR(INDEX(施設用作成シート!$B$18:$P$117,MATCH(LARGE((施設用作成シート!$C$18:$C$117=$D$8)*1/ROW(施設用作成シート!$B$18:$B$117),ROWS($B$12:$B14)),1/ROW(施設用作成シート!$B$18:$B$117),0),COLUMNS($B$11:B$11)),"")</f>
        <v>3</v>
      </c>
      <c r="C14" s="143" t="str">
        <f t="array" ref="C14">IFERROR(INDEX(施設用作成シート!$B$18:$P$117,MATCH(LARGE((施設用作成シート!$C$18:$C$117=$D$8)*1/ROW(施設用作成シート!$B$18:$B$117),ROWS($B$12:$B14)),1/ROW(施設用作成シート!$B$18:$B$117),0),COLUMNS($B$11:C$11)),"")</f>
        <v>A福祉事務所</v>
      </c>
      <c r="D14" s="143" t="str">
        <f t="array" ref="D14">IFERROR(INDEX(施設用作成シート!$B$18:$P$117,MATCH(LARGE((施設用作成シート!$C$18:$C$117=$D$8)*1/ROW(施設用作成シート!$B$18:$B$117),ROWS($B$12:$B14)),1/ROW(施設用作成シート!$B$18:$B$117),0),COLUMNS($B$11:D$11)),"")</f>
        <v>生業　三郎</v>
      </c>
      <c r="E14" s="162" t="str">
        <f t="array" ref="E14">IFERROR(INDEX(施設用作成シート!$B$18:$P$117,MATCH(LARGE((施設用作成シート!$C$18:$C$117=$D$8)*1/ROW(施設用作成シート!$B$18:$B$117),ROWS($B$12:$B14)),1/ROW(施設用作成シート!$B$18:$B$117),0),COLUMNS($B$11:E$11)),"")</f>
        <v>せいぎょう　さぶろう</v>
      </c>
      <c r="F14" s="156">
        <f t="array" ref="F14">IFERROR(INDEX(施設用作成シート!$B$18:$P$117,MATCH(LARGE((施設用作成シート!$C$18:$C$117=$D$8)*1/ROW(施設用作成シート!$B$18:$B$117),ROWS($B$12:$B14)),1/ROW(施設用作成シート!$B$18:$B$117),0),COLUMNS($B$11:F$11)),"")</f>
        <v>0</v>
      </c>
      <c r="G14" s="156">
        <f t="array" ref="G14">IFERROR(INDEX(施設用作成シート!$B$18:$P$117,MATCH(LARGE((施設用作成シート!$C$18:$C$117=$D$8)*1/ROW(施設用作成シート!$B$18:$B$117),ROWS($B$12:$B14)),1/ROW(施設用作成シート!$B$18:$B$117),0),COLUMNS($B$11:G$11)),"")</f>
        <v>30</v>
      </c>
      <c r="H14" s="156">
        <f t="array" ref="H14">IFERROR(INDEX(施設用作成シート!$B$18:$P$117,MATCH(LARGE((施設用作成シート!$C$18:$C$117=$D$8)*1/ROW(施設用作成シート!$B$18:$B$117),ROWS($B$12:$B14)),1/ROW(施設用作成シート!$B$18:$B$117),0),COLUMNS($B$11:H$11)),"")</f>
        <v>0</v>
      </c>
      <c r="I14" s="143">
        <f t="array" ref="I14">IFERROR(INDEX(施設用作成シート!$B$18:$P$117,MATCH(LARGE((施設用作成シート!$C$18:$C$117=$D$8)*1/ROW(施設用作成シート!$B$18:$B$117),ROWS($B$12:$B14)),1/ROW(施設用作成シート!$B$18:$B$117),0),COLUMNS($B$11:I$11)),"")</f>
        <v>30</v>
      </c>
      <c r="J14" s="147" t="str">
        <f t="array" ref="J14">IFERROR(INDEX(施設用作成シート!$B$18:$P$117,MATCH(LARGE((施設用作成シート!$C$18:$C$117=$D$8)*1/ROW(施設用作成シート!$B$18:$B$117),ROWS($B$12:$B14)),1/ROW(施設用作成シート!$B$18:$B$117),0),COLUMNS($B$11:J$11)),"")</f>
        <v>作成済</v>
      </c>
      <c r="K14" s="143">
        <f t="array" ref="K14">IFERROR(INDEX(施設用作成シート!$B$18:$P$117,MATCH(LARGE((施設用作成シート!$C$18:$C$117=$D$8)*1/ROW(施設用作成シート!$B$18:$B$117),ROWS($B$12:$B14)),1/ROW(施設用作成シート!$B$18:$B$117),0),COLUMNS($B$11:K$11)),"")</f>
        <v>1</v>
      </c>
      <c r="L14" s="143">
        <f t="array" ref="L14">IFERROR(INDEX(施設用作成シート!$B$18:$P$117,MATCH(LARGE((施設用作成シート!$C$18:$C$117=$D$8)*1/ROW(施設用作成シート!$B$18:$B$117),ROWS($B$12:$B14)),1/ROW(施設用作成シート!$B$18:$B$117),0),COLUMNS($B$11:L$11)),"")</f>
        <v>0</v>
      </c>
      <c r="M14" s="143">
        <f t="array" ref="M14">IFERROR(INDEX(施設用作成シート!$B$18:$P$117,MATCH(LARGE((施設用作成シート!$C$18:$C$117=$D$8)*1/ROW(施設用作成シート!$B$18:$B$117),ROWS($B$12:$B14)),1/ROW(施設用作成シート!$B$18:$B$117),0),COLUMNS($B$11:M$11)),"")</f>
        <v>46200</v>
      </c>
      <c r="N14" s="143" t="str">
        <f t="array" ref="N14">IFERROR(INDEX(施設用作成シート!$B$18:$P$117,MATCH(LARGE((施設用作成シート!$C$18:$C$117=$D$8)*1/ROW(施設用作成シート!$B$18:$B$117),ROWS($B$12:$B14)),1/ROW(施設用作成シート!$B$18:$B$117),0),COLUMNS($B$11:N$11)),"")</f>
        <v>該当</v>
      </c>
      <c r="O14" s="156">
        <f t="array" ref="O14">IFERROR(INDEX(施設用作成シート!$B$18:$P$117,MATCH(LARGE((施設用作成シート!$C$18:$C$117=$D$8)*1/ROW(施設用作成シート!$B$18:$B$117),ROWS($B$12:$B14)),1/ROW(施設用作成シート!$B$18:$B$117),0),COLUMNS($B$11:O$11)),"")</f>
        <v>0</v>
      </c>
    </row>
    <row r="15" spans="2:15" ht="19.5">
      <c r="B15" s="143">
        <f t="array" ref="B15">IFERROR(INDEX(施設用作成シート!$B$18:$P$117,MATCH(LARGE((施設用作成シート!$C$18:$C$117=$D$8)*1/ROW(施設用作成シート!$B$18:$B$117),ROWS($B$12:$B15)),1/ROW(施設用作成シート!$B$18:$B$117),0),COLUMNS($B$11:B$11)),"")</f>
        <v>4</v>
      </c>
      <c r="C15" s="143" t="str">
        <f t="array" ref="C15">IFERROR(INDEX(施設用作成シート!$B$18:$P$117,MATCH(LARGE((施設用作成シート!$C$18:$C$117=$D$8)*1/ROW(施設用作成シート!$B$18:$B$117),ROWS($B$12:$B15)),1/ROW(施設用作成シート!$B$18:$B$117),0),COLUMNS($B$11:C$11)),"")</f>
        <v>A福祉事務所</v>
      </c>
      <c r="D15" s="143" t="str">
        <f t="array" ref="D15">IFERROR(INDEX(施設用作成シート!$B$18:$P$117,MATCH(LARGE((施設用作成シート!$C$18:$C$117=$D$8)*1/ROW(施設用作成シート!$B$18:$B$117),ROWS($B$12:$B15)),1/ROW(施設用作成シート!$B$18:$B$117),0),COLUMNS($B$11:D$11)),"")</f>
        <v>生業　四郎</v>
      </c>
      <c r="E15" s="162" t="str">
        <f t="array" ref="E15">IFERROR(INDEX(施設用作成シート!$B$18:$P$117,MATCH(LARGE((施設用作成シート!$C$18:$C$117=$D$8)*1/ROW(施設用作成シート!$B$18:$B$117),ROWS($B$12:$B15)),1/ROW(施設用作成シート!$B$18:$B$117),0),COLUMNS($B$11:E$11)),"")</f>
        <v>せいぎょう　しろう</v>
      </c>
      <c r="F15" s="156">
        <f t="array" ref="F15">IFERROR(INDEX(施設用作成シート!$B$18:$P$117,MATCH(LARGE((施設用作成シート!$C$18:$C$117=$D$8)*1/ROW(施設用作成シート!$B$18:$B$117),ROWS($B$12:$B15)),1/ROW(施設用作成シート!$B$18:$B$117),0),COLUMNS($B$11:F$11)),"")</f>
        <v>0</v>
      </c>
      <c r="G15" s="156">
        <f t="array" ref="G15">IFERROR(INDEX(施設用作成シート!$B$18:$P$117,MATCH(LARGE((施設用作成シート!$C$18:$C$117=$D$8)*1/ROW(施設用作成シート!$B$18:$B$117),ROWS($B$12:$B15)),1/ROW(施設用作成シート!$B$18:$B$117),0),COLUMNS($B$11:G$11)),"")</f>
        <v>0</v>
      </c>
      <c r="H15" s="156">
        <f t="array" ref="H15">IFERROR(INDEX(施設用作成シート!$B$18:$P$117,MATCH(LARGE((施設用作成シート!$C$18:$C$117=$D$8)*1/ROW(施設用作成シート!$B$18:$B$117),ROWS($B$12:$B15)),1/ROW(施設用作成シート!$B$18:$B$117),0),COLUMNS($B$11:H$11)),"")</f>
        <v>3</v>
      </c>
      <c r="I15" s="143">
        <f t="array" ref="I15">IFERROR(INDEX(施設用作成シート!$B$18:$P$117,MATCH(LARGE((施設用作成シート!$C$18:$C$117=$D$8)*1/ROW(施設用作成シート!$B$18:$B$117),ROWS($B$12:$B15)),1/ROW(施設用作成シート!$B$18:$B$117),0),COLUMNS($B$11:I$11)),"")</f>
        <v>31</v>
      </c>
      <c r="J15" s="147" t="str">
        <f t="array" ref="J15">IFERROR(INDEX(施設用作成シート!$B$18:$P$117,MATCH(LARGE((施設用作成シート!$C$18:$C$117=$D$8)*1/ROW(施設用作成シート!$B$18:$B$117),ROWS($B$12:$B15)),1/ROW(施設用作成シート!$B$18:$B$117),0),COLUMNS($B$11:J$11)),"")</f>
        <v>未作成（3月未満）</v>
      </c>
      <c r="K15" s="143">
        <f t="array" ref="K15">IFERROR(INDEX(施設用作成シート!$B$18:$P$117,MATCH(LARGE((施設用作成シート!$C$18:$C$117=$D$8)*1/ROW(施設用作成シート!$B$18:$B$117),ROWS($B$12:$B15)),1/ROW(施設用作成シート!$B$18:$B$117),0),COLUMNS($B$11:K$11)),"")</f>
        <v>0.7</v>
      </c>
      <c r="L15" s="143">
        <f t="array" ref="L15">IFERROR(INDEX(施設用作成シート!$B$18:$P$117,MATCH(LARGE((施設用作成シート!$C$18:$C$117=$D$8)*1/ROW(施設用作成シート!$B$18:$B$117),ROWS($B$12:$B15)),1/ROW(施設用作成シート!$B$18:$B$117),0),COLUMNS($B$11:L$11)),"")</f>
        <v>0</v>
      </c>
      <c r="M15" s="143">
        <f t="array" ref="M15">IFERROR(INDEX(施設用作成シート!$B$18:$P$117,MATCH(LARGE((施設用作成シート!$C$18:$C$117=$D$8)*1/ROW(施設用作成シート!$B$18:$B$117),ROWS($B$12:$B15)),1/ROW(施設用作成シート!$B$18:$B$117),0),COLUMNS($B$11:M$11)),"")</f>
        <v>40300</v>
      </c>
      <c r="N15" s="143" t="str">
        <f t="array" ref="N15">IFERROR(INDEX(施設用作成シート!$B$18:$P$117,MATCH(LARGE((施設用作成シート!$C$18:$C$117=$D$8)*1/ROW(施設用作成シート!$B$18:$B$117),ROWS($B$12:$B15)),1/ROW(施設用作成シート!$B$18:$B$117),0),COLUMNS($B$11:N$11)),"")</f>
        <v>非該当</v>
      </c>
      <c r="O15" s="156">
        <f t="array" ref="O15">IFERROR(INDEX(施設用作成シート!$B$18:$P$117,MATCH(LARGE((施設用作成シート!$C$18:$C$117=$D$8)*1/ROW(施設用作成シート!$B$18:$B$117),ROWS($B$12:$B15)),1/ROW(施設用作成シート!$B$18:$B$117),0),COLUMNS($B$11:O$11)),"")</f>
        <v>0</v>
      </c>
    </row>
    <row r="16" spans="2:15" ht="19.5">
      <c r="B16" s="143">
        <f t="array" ref="B16">IFERROR(INDEX(施設用作成シート!$B$18:$P$117,MATCH(LARGE((施設用作成シート!$C$18:$C$117=$D$8)*1/ROW(施設用作成シート!$B$18:$B$117),ROWS($B$12:$B16)),1/ROW(施設用作成シート!$B$18:$B$117),0),COLUMNS($B$11:B$11)),"")</f>
        <v>5</v>
      </c>
      <c r="C16" s="143" t="str">
        <f t="array" ref="C16">IFERROR(INDEX(施設用作成シート!$B$18:$P$117,MATCH(LARGE((施設用作成シート!$C$18:$C$117=$D$8)*1/ROW(施設用作成シート!$B$18:$B$117),ROWS($B$12:$B16)),1/ROW(施設用作成シート!$B$18:$B$117),0),COLUMNS($B$11:C$11)),"")</f>
        <v>A福祉事務所</v>
      </c>
      <c r="D16" s="143" t="str">
        <f t="array" ref="D16">IFERROR(INDEX(施設用作成シート!$B$18:$P$117,MATCH(LARGE((施設用作成シート!$C$18:$C$117=$D$8)*1/ROW(施設用作成シート!$B$18:$B$117),ROWS($B$12:$B16)),1/ROW(施設用作成シート!$B$18:$B$117),0),COLUMNS($B$11:D$11)),"")</f>
        <v>生業　五郎</v>
      </c>
      <c r="E16" s="162" t="str">
        <f t="array" ref="E16">IFERROR(INDEX(施設用作成シート!$B$18:$P$117,MATCH(LARGE((施設用作成シート!$C$18:$C$117=$D$8)*1/ROW(施設用作成シート!$B$18:$B$117),ROWS($B$12:$B16)),1/ROW(施設用作成シート!$B$18:$B$117),0),COLUMNS($B$11:E$11)),"")</f>
        <v>せいぎょう　ごろう</v>
      </c>
      <c r="F16" s="156">
        <f t="array" ref="F16">IFERROR(INDEX(施設用作成シート!$B$18:$P$117,MATCH(LARGE((施設用作成シート!$C$18:$C$117=$D$8)*1/ROW(施設用作成シート!$B$18:$B$117),ROWS($B$12:$B16)),1/ROW(施設用作成シート!$B$18:$B$117),0),COLUMNS($B$11:F$11)),"")</f>
        <v>0</v>
      </c>
      <c r="G16" s="156">
        <f t="array" ref="G16">IFERROR(INDEX(施設用作成シート!$B$18:$P$117,MATCH(LARGE((施設用作成シート!$C$18:$C$117=$D$8)*1/ROW(施設用作成シート!$B$18:$B$117),ROWS($B$12:$B16)),1/ROW(施設用作成シート!$B$18:$B$117),0),COLUMNS($B$11:G$11)),"")</f>
        <v>0</v>
      </c>
      <c r="H16" s="156">
        <f t="array" ref="H16">IFERROR(INDEX(施設用作成シート!$B$18:$P$117,MATCH(LARGE((施設用作成シート!$C$18:$C$117=$D$8)*1/ROW(施設用作成シート!$B$18:$B$117),ROWS($B$12:$B16)),1/ROW(施設用作成シート!$B$18:$B$117),0),COLUMNS($B$11:H$11)),"")</f>
        <v>6</v>
      </c>
      <c r="I16" s="143">
        <f t="array" ref="I16">IFERROR(INDEX(施設用作成シート!$B$18:$P$117,MATCH(LARGE((施設用作成シート!$C$18:$C$117=$D$8)*1/ROW(施設用作成シート!$B$18:$B$117),ROWS($B$12:$B16)),1/ROW(施設用作成シート!$B$18:$B$117),0),COLUMNS($B$11:I$11)),"")</f>
        <v>31</v>
      </c>
      <c r="J16" s="147" t="str">
        <f t="array" ref="J16">IFERROR(INDEX(施設用作成シート!$B$18:$P$117,MATCH(LARGE((施設用作成シート!$C$18:$C$117=$D$8)*1/ROW(施設用作成シート!$B$18:$B$117),ROWS($B$12:$B16)),1/ROW(施設用作成シート!$B$18:$B$117),0),COLUMNS($B$11:J$11)),"")</f>
        <v>作成済</v>
      </c>
      <c r="K16" s="143">
        <f t="array" ref="K16">IFERROR(INDEX(施設用作成シート!$B$18:$P$117,MATCH(LARGE((施設用作成シート!$C$18:$C$117=$D$8)*1/ROW(施設用作成シート!$B$18:$B$117),ROWS($B$12:$B16)),1/ROW(施設用作成シート!$B$18:$B$117),0),COLUMNS($B$11:K$11)),"")</f>
        <v>1</v>
      </c>
      <c r="L16" s="143">
        <f t="array" ref="L16">IFERROR(INDEX(施設用作成シート!$B$18:$P$117,MATCH(LARGE((施設用作成シート!$C$18:$C$117=$D$8)*1/ROW(施設用作成シート!$B$18:$B$117),ROWS($B$12:$B16)),1/ROW(施設用作成シート!$B$18:$B$117),0),COLUMNS($B$11:L$11)),"")</f>
        <v>12345</v>
      </c>
      <c r="M16" s="143">
        <f t="array" ref="M16">IFERROR(INDEX(施設用作成シート!$B$18:$P$117,MATCH(LARGE((施設用作成シート!$C$18:$C$117=$D$8)*1/ROW(施設用作成シート!$B$18:$B$117),ROWS($B$12:$B16)),1/ROW(施設用作成シート!$B$18:$B$117),0),COLUMNS($B$11:M$11)),"")</f>
        <v>35395</v>
      </c>
      <c r="N16" s="143" t="str">
        <f t="array" ref="N16">IFERROR(INDEX(施設用作成シート!$B$18:$P$117,MATCH(LARGE((施設用作成シート!$C$18:$C$117=$D$8)*1/ROW(施設用作成シート!$B$18:$B$117),ROWS($B$12:$B16)),1/ROW(施設用作成シート!$B$18:$B$117),0),COLUMNS($B$11:N$11)),"")</f>
        <v>該当</v>
      </c>
      <c r="O16" s="156">
        <f t="array" ref="O16">IFERROR(INDEX(施設用作成シート!$B$18:$P$117,MATCH(LARGE((施設用作成シート!$C$18:$C$117=$D$8)*1/ROW(施設用作成シート!$B$18:$B$117),ROWS($B$12:$B16)),1/ROW(施設用作成シート!$B$18:$B$117),0),COLUMNS($B$11:O$11)),"")</f>
        <v>0</v>
      </c>
    </row>
    <row r="17" spans="2:15" ht="19.5">
      <c r="B17" s="143">
        <f t="array" ref="B17">IFERROR(INDEX(施設用作成シート!$B$18:$P$117,MATCH(LARGE((施設用作成シート!$C$18:$C$117=$D$8)*1/ROW(施設用作成シート!$B$18:$B$117),ROWS($B$12:$B17)),1/ROW(施設用作成シート!$B$18:$B$117),0),COLUMNS($B$11:B$11)),"")</f>
        <v>6</v>
      </c>
      <c r="C17" s="143" t="str">
        <f t="array" ref="C17">IFERROR(INDEX(施設用作成シート!$B$18:$P$117,MATCH(LARGE((施設用作成シート!$C$18:$C$117=$D$8)*1/ROW(施設用作成シート!$B$18:$B$117),ROWS($B$12:$B17)),1/ROW(施設用作成シート!$B$18:$B$117),0),COLUMNS($B$11:C$11)),"")</f>
        <v>A福祉事務所</v>
      </c>
      <c r="D17" s="143" t="str">
        <f t="array" ref="D17">IFERROR(INDEX(施設用作成シート!$B$18:$P$117,MATCH(LARGE((施設用作成シート!$C$18:$C$117=$D$8)*1/ROW(施設用作成シート!$B$18:$B$117),ROWS($B$12:$B17)),1/ROW(施設用作成シート!$B$18:$B$117),0),COLUMNS($B$11:D$11)),"")</f>
        <v>生業　六郎</v>
      </c>
      <c r="E17" s="162" t="str">
        <f t="array" ref="E17">IFERROR(INDEX(施設用作成シート!$B$18:$P$117,MATCH(LARGE((施設用作成シート!$C$18:$C$117=$D$8)*1/ROW(施設用作成シート!$B$18:$B$117),ROWS($B$12:$B17)),1/ROW(施設用作成シート!$B$18:$B$117),0),COLUMNS($B$11:E$11)),"")</f>
        <v>せいぎょう　ろくろう</v>
      </c>
      <c r="F17" s="156">
        <f t="array" ref="F17">IFERROR(INDEX(施設用作成シート!$B$18:$P$117,MATCH(LARGE((施設用作成シート!$C$18:$C$117=$D$8)*1/ROW(施設用作成シート!$B$18:$B$117),ROWS($B$12:$B17)),1/ROW(施設用作成シート!$B$18:$B$117),0),COLUMNS($B$11:F$11)),"")</f>
        <v>0</v>
      </c>
      <c r="G17" s="156">
        <f t="array" ref="G17">IFERROR(INDEX(施設用作成シート!$B$18:$P$117,MATCH(LARGE((施設用作成シート!$C$18:$C$117=$D$8)*1/ROW(施設用作成シート!$B$18:$B$117),ROWS($B$12:$B17)),1/ROW(施設用作成シート!$B$18:$B$117),0),COLUMNS($B$11:G$11)),"")</f>
        <v>0</v>
      </c>
      <c r="H17" s="156">
        <f t="array" ref="H17">IFERROR(INDEX(施設用作成シート!$B$18:$P$117,MATCH(LARGE((施設用作成シート!$C$18:$C$117=$D$8)*1/ROW(施設用作成シート!$B$18:$B$117),ROWS($B$12:$B17)),1/ROW(施設用作成シート!$B$18:$B$117),0),COLUMNS($B$11:H$11)),"")</f>
        <v>7</v>
      </c>
      <c r="I17" s="143">
        <f t="array" ref="I17">IFERROR(INDEX(施設用作成シート!$B$18:$P$117,MATCH(LARGE((施設用作成シート!$C$18:$C$117=$D$8)*1/ROW(施設用作成シート!$B$18:$B$117),ROWS($B$12:$B17)),1/ROW(施設用作成シート!$B$18:$B$117),0),COLUMNS($B$11:I$11)),"")</f>
        <v>30</v>
      </c>
      <c r="J17" s="147" t="str">
        <f t="array" ref="J17">IFERROR(INDEX(施設用作成シート!$B$18:$P$117,MATCH(LARGE((施設用作成シート!$C$18:$C$117=$D$8)*1/ROW(施設用作成シート!$B$18:$B$117),ROWS($B$12:$B17)),1/ROW(施設用作成シート!$B$18:$B$117),0),COLUMNS($B$11:J$11)),"")</f>
        <v>作成済</v>
      </c>
      <c r="K17" s="143">
        <f t="array" ref="K17">IFERROR(INDEX(施設用作成シート!$B$18:$P$117,MATCH(LARGE((施設用作成シート!$C$18:$C$117=$D$8)*1/ROW(施設用作成シート!$B$18:$B$117),ROWS($B$12:$B17)),1/ROW(施設用作成シート!$B$18:$B$117),0),COLUMNS($B$11:K$11)),"")</f>
        <v>1</v>
      </c>
      <c r="L17" s="143">
        <f t="array" ref="L17">IFERROR(INDEX(施設用作成シート!$B$18:$P$117,MATCH(LARGE((施設用作成シート!$C$18:$C$117=$D$8)*1/ROW(施設用作成シート!$B$18:$B$117),ROWS($B$12:$B17)),1/ROW(施設用作成シート!$B$18:$B$117),0),COLUMNS($B$11:L$11)),"")</f>
        <v>0</v>
      </c>
      <c r="M17" s="143">
        <f t="array" ref="M17">IFERROR(INDEX(施設用作成シート!$B$18:$P$117,MATCH(LARGE((施設用作成シート!$C$18:$C$117=$D$8)*1/ROW(施設用作成シート!$B$18:$B$117),ROWS($B$12:$B17)),1/ROW(施設用作成シート!$B$18:$B$117),0),COLUMNS($B$11:M$11)),"")</f>
        <v>46200</v>
      </c>
      <c r="N17" s="143" t="str">
        <f t="array" ref="N17">IFERROR(INDEX(施設用作成シート!$B$18:$P$117,MATCH(LARGE((施設用作成シート!$C$18:$C$117=$D$8)*1/ROW(施設用作成シート!$B$18:$B$117),ROWS($B$12:$B17)),1/ROW(施設用作成シート!$B$18:$B$117),0),COLUMNS($B$11:N$11)),"")</f>
        <v>非該当</v>
      </c>
      <c r="O17" s="156">
        <f t="array" ref="O17">IFERROR(INDEX(施設用作成シート!$B$18:$P$117,MATCH(LARGE((施設用作成シート!$C$18:$C$117=$D$8)*1/ROW(施設用作成シート!$B$18:$B$117),ROWS($B$12:$B17)),1/ROW(施設用作成シート!$B$18:$B$117),0),COLUMNS($B$11:O$11)),"")</f>
        <v>0</v>
      </c>
    </row>
    <row r="18" spans="2:15" ht="19.5">
      <c r="B18" s="143">
        <f t="array" ref="B18">IFERROR(INDEX(施設用作成シート!$B$18:$P$117,MATCH(LARGE((施設用作成シート!$C$18:$C$117=$D$8)*1/ROW(施設用作成シート!$B$18:$B$117),ROWS($B$12:$B18)),1/ROW(施設用作成シート!$B$18:$B$117),0),COLUMNS($B$11:B$11)),"")</f>
        <v>7</v>
      </c>
      <c r="C18" s="143" t="str">
        <f t="array" ref="C18">IFERROR(INDEX(施設用作成シート!$B$18:$P$117,MATCH(LARGE((施設用作成シート!$C$18:$C$117=$D$8)*1/ROW(施設用作成シート!$B$18:$B$117),ROWS($B$12:$B18)),1/ROW(施設用作成シート!$B$18:$B$117),0),COLUMNS($B$11:C$11)),"")</f>
        <v>A福祉事務所</v>
      </c>
      <c r="D18" s="143" t="str">
        <f t="array" ref="D18">IFERROR(INDEX(施設用作成シート!$B$18:$P$117,MATCH(LARGE((施設用作成シート!$C$18:$C$117=$D$8)*1/ROW(施設用作成シート!$B$18:$B$117),ROWS($B$12:$B18)),1/ROW(施設用作成シート!$B$18:$B$117),0),COLUMNS($B$11:D$11)),"")</f>
        <v>生業　七郎</v>
      </c>
      <c r="E18" s="162" t="str">
        <f t="array" ref="E18">IFERROR(INDEX(施設用作成シート!$B$18:$P$117,MATCH(LARGE((施設用作成シート!$C$18:$C$117=$D$8)*1/ROW(施設用作成シート!$B$18:$B$117),ROWS($B$12:$B18)),1/ROW(施設用作成シート!$B$18:$B$117),0),COLUMNS($B$11:E$11)),"")</f>
        <v>せいぎょう　しちろう</v>
      </c>
      <c r="F18" s="156">
        <f t="array" ref="F18">IFERROR(INDEX(施設用作成シート!$B$18:$P$117,MATCH(LARGE((施設用作成シート!$C$18:$C$117=$D$8)*1/ROW(施設用作成シート!$B$18:$B$117),ROWS($B$12:$B18)),1/ROW(施設用作成シート!$B$18:$B$117),0),COLUMNS($B$11:F$11)),"")</f>
        <v>0</v>
      </c>
      <c r="G18" s="156">
        <f t="array" ref="G18">IFERROR(INDEX(施設用作成シート!$B$18:$P$117,MATCH(LARGE((施設用作成シート!$C$18:$C$117=$D$8)*1/ROW(施設用作成シート!$B$18:$B$117),ROWS($B$12:$B18)),1/ROW(施設用作成シート!$B$18:$B$117),0),COLUMNS($B$11:G$11)),"")</f>
        <v>0</v>
      </c>
      <c r="H18" s="156">
        <f t="array" ref="H18">IFERROR(INDEX(施設用作成シート!$B$18:$P$117,MATCH(LARGE((施設用作成シート!$C$18:$C$117=$D$8)*1/ROW(施設用作成シート!$B$18:$B$117),ROWS($B$12:$B18)),1/ROW(施設用作成シート!$B$18:$B$117),0),COLUMNS($B$11:H$11)),"")</f>
        <v>31</v>
      </c>
      <c r="I18" s="143">
        <f t="array" ref="I18">IFERROR(INDEX(施設用作成シート!$B$18:$P$117,MATCH(LARGE((施設用作成シート!$C$18:$C$117=$D$8)*1/ROW(施設用作成シート!$B$18:$B$117),ROWS($B$12:$B18)),1/ROW(施設用作成シート!$B$18:$B$117),0),COLUMNS($B$11:I$11)),"")</f>
        <v>6</v>
      </c>
      <c r="J18" s="147" t="str">
        <f t="array" ref="J18">IFERROR(INDEX(施設用作成シート!$B$18:$P$117,MATCH(LARGE((施設用作成シート!$C$18:$C$117=$D$8)*1/ROW(施設用作成シート!$B$18:$B$117),ROWS($B$12:$B18)),1/ROW(施設用作成シート!$B$18:$B$117),0),COLUMNS($B$11:J$11)),"")</f>
        <v>作成済</v>
      </c>
      <c r="K18" s="143">
        <f t="array" ref="K18">IFERROR(INDEX(施設用作成シート!$B$18:$P$117,MATCH(LARGE((施設用作成シート!$C$18:$C$117=$D$8)*1/ROW(施設用作成シート!$B$18:$B$117),ROWS($B$12:$B18)),1/ROW(施設用作成シート!$B$18:$B$117),0),COLUMNS($B$11:K$11)),"")</f>
        <v>1</v>
      </c>
      <c r="L18" s="143">
        <f t="array" ref="L18">IFERROR(INDEX(施設用作成シート!$B$18:$P$117,MATCH(LARGE((施設用作成シート!$C$18:$C$117=$D$8)*1/ROW(施設用作成シート!$B$18:$B$117),ROWS($B$12:$B18)),1/ROW(施設用作成シート!$B$18:$B$117),0),COLUMNS($B$11:L$11)),"")</f>
        <v>0</v>
      </c>
      <c r="M18" s="143">
        <f t="array" ref="M18">IFERROR(INDEX(施設用作成シート!$B$18:$P$117,MATCH(LARGE((施設用作成シート!$C$18:$C$117=$D$8)*1/ROW(施設用作成シート!$B$18:$B$117),ROWS($B$12:$B18)),1/ROW(施設用作成シート!$B$18:$B$117),0),COLUMNS($B$11:M$11)),"")</f>
        <v>9240</v>
      </c>
      <c r="N18" s="143" t="str">
        <f t="array" ref="N18">IFERROR(INDEX(施設用作成シート!$B$18:$P$117,MATCH(LARGE((施設用作成シート!$C$18:$C$117=$D$8)*1/ROW(施設用作成シート!$B$18:$B$117),ROWS($B$12:$B18)),1/ROW(施設用作成シート!$B$18:$B$117),0),COLUMNS($B$11:N$11)),"")</f>
        <v>該当</v>
      </c>
      <c r="O18" s="156">
        <f t="array" ref="O18">IFERROR(INDEX(施設用作成シート!$B$18:$P$117,MATCH(LARGE((施設用作成シート!$C$18:$C$117=$D$8)*1/ROW(施設用作成シート!$B$18:$B$117),ROWS($B$12:$B18)),1/ROW(施設用作成シート!$B$18:$B$117),0),COLUMNS($B$11:O$11)),"")</f>
        <v>0</v>
      </c>
    </row>
    <row r="19" spans="2:15" ht="19.5">
      <c r="B19" s="143">
        <f t="array" ref="B19">IFERROR(INDEX(施設用作成シート!$B$18:$P$117,MATCH(LARGE((施設用作成シート!$C$18:$C$117=$D$8)*1/ROW(施設用作成シート!$B$18:$B$117),ROWS($B$12:$B19)),1/ROW(施設用作成シート!$B$18:$B$117),0),COLUMNS($B$11:B$11)),"")</f>
        <v>8</v>
      </c>
      <c r="C19" s="143" t="str">
        <f t="array" ref="C19">IFERROR(INDEX(施設用作成シート!$B$18:$P$117,MATCH(LARGE((施設用作成シート!$C$18:$C$117=$D$8)*1/ROW(施設用作成シート!$B$18:$B$117),ROWS($B$12:$B19)),1/ROW(施設用作成シート!$B$18:$B$117),0),COLUMNS($B$11:C$11)),"")</f>
        <v>A福祉事務所</v>
      </c>
      <c r="D19" s="143" t="str">
        <f t="array" ref="D19">IFERROR(INDEX(施設用作成シート!$B$18:$P$117,MATCH(LARGE((施設用作成シート!$C$18:$C$117=$D$8)*1/ROW(施設用作成シート!$B$18:$B$117),ROWS($B$12:$B19)),1/ROW(施設用作成シート!$B$18:$B$117),0),COLUMNS($B$11:D$11)),"")</f>
        <v>生業　八郎</v>
      </c>
      <c r="E19" s="162" t="str">
        <f t="array" ref="E19">IFERROR(INDEX(施設用作成シート!$B$18:$P$117,MATCH(LARGE((施設用作成シート!$C$18:$C$117=$D$8)*1/ROW(施設用作成シート!$B$18:$B$117),ROWS($B$12:$B19)),1/ROW(施設用作成シート!$B$18:$B$117),0),COLUMNS($B$11:E$11)),"")</f>
        <v>せいぎょう　はちろう</v>
      </c>
      <c r="F19" s="156">
        <f t="array" ref="F19">IFERROR(INDEX(施設用作成シート!$B$18:$P$117,MATCH(LARGE((施設用作成シート!$C$18:$C$117=$D$8)*1/ROW(施設用作成シート!$B$18:$B$117),ROWS($B$12:$B19)),1/ROW(施設用作成シート!$B$18:$B$117),0),COLUMNS($B$11:F$11)),"")</f>
        <v>3</v>
      </c>
      <c r="G19" s="156">
        <f t="array" ref="G19">IFERROR(INDEX(施設用作成シート!$B$18:$P$117,MATCH(LARGE((施設用作成シート!$C$18:$C$117=$D$8)*1/ROW(施設用作成シート!$B$18:$B$117),ROWS($B$12:$B19)),1/ROW(施設用作成シート!$B$18:$B$117),0),COLUMNS($B$11:G$11)),"")</f>
        <v>28</v>
      </c>
      <c r="H19" s="156">
        <f t="array" ref="H19">IFERROR(INDEX(施設用作成シート!$B$18:$P$117,MATCH(LARGE((施設用作成シート!$C$18:$C$117=$D$8)*1/ROW(施設用作成シート!$B$18:$B$117),ROWS($B$12:$B19)),1/ROW(施設用作成シート!$B$18:$B$117),0),COLUMNS($B$11:H$11)),"")</f>
        <v>0</v>
      </c>
      <c r="I19" s="143">
        <f t="array" ref="I19">IFERROR(INDEX(施設用作成シート!$B$18:$P$117,MATCH(LARGE((施設用作成シート!$C$18:$C$117=$D$8)*1/ROW(施設用作成シート!$B$18:$B$117),ROWS($B$12:$B19)),1/ROW(施設用作成シート!$B$18:$B$117),0),COLUMNS($B$11:I$11)),"")</f>
        <v>26</v>
      </c>
      <c r="J19" s="147" t="str">
        <f t="array" ref="J19">IFERROR(INDEX(施設用作成シート!$B$18:$P$117,MATCH(LARGE((施設用作成シート!$C$18:$C$117=$D$8)*1/ROW(施設用作成シート!$B$18:$B$117),ROWS($B$12:$B19)),1/ROW(施設用作成シート!$B$18:$B$117),0),COLUMNS($B$11:J$11)),"")</f>
        <v>作成済</v>
      </c>
      <c r="K19" s="143">
        <f t="array" ref="K19">IFERROR(INDEX(施設用作成シート!$B$18:$P$117,MATCH(LARGE((施設用作成シート!$C$18:$C$117=$D$8)*1/ROW(施設用作成シート!$B$18:$B$117),ROWS($B$12:$B19)),1/ROW(施設用作成シート!$B$18:$B$117),0),COLUMNS($B$11:K$11)),"")</f>
        <v>1</v>
      </c>
      <c r="L19" s="143">
        <f t="array" ref="L19">IFERROR(INDEX(施設用作成シート!$B$18:$P$117,MATCH(LARGE((施設用作成シート!$C$18:$C$117=$D$8)*1/ROW(施設用作成シート!$B$18:$B$117),ROWS($B$12:$B19)),1/ROW(施設用作成シート!$B$18:$B$117),0),COLUMNS($B$11:L$11)),"")</f>
        <v>0</v>
      </c>
      <c r="M19" s="143">
        <f t="array" ref="M19">IFERROR(INDEX(施設用作成シート!$B$18:$P$117,MATCH(LARGE((施設用作成シート!$C$18:$C$117=$D$8)*1/ROW(施設用作成シート!$B$18:$B$117),ROWS($B$12:$B19)),1/ROW(施設用作成シート!$B$18:$B$117),0),COLUMNS($B$11:M$11)),"")</f>
        <v>40040</v>
      </c>
      <c r="N19" s="143" t="str">
        <f t="array" ref="N19">IFERROR(INDEX(施設用作成シート!$B$18:$P$117,MATCH(LARGE((施設用作成シート!$C$18:$C$117=$D$8)*1/ROW(施設用作成シート!$B$18:$B$117),ROWS($B$12:$B19)),1/ROW(施設用作成シート!$B$18:$B$117),0),COLUMNS($B$11:N$11)),"")</f>
        <v>非該当</v>
      </c>
      <c r="O19" s="156">
        <f t="array" ref="O19">IFERROR(INDEX(施設用作成シート!$B$18:$P$117,MATCH(LARGE((施設用作成シート!$C$18:$C$117=$D$8)*1/ROW(施設用作成シート!$B$18:$B$117),ROWS($B$12:$B19)),1/ROW(施設用作成シート!$B$18:$B$117),0),COLUMNS($B$11:O$11)),"")</f>
        <v>0</v>
      </c>
    </row>
    <row r="20" spans="2:15" ht="19.5">
      <c r="B20" s="143">
        <f t="array" ref="B20">IFERROR(INDEX(施設用作成シート!$B$18:$P$117,MATCH(LARGE((施設用作成シート!$C$18:$C$117=$D$8)*1/ROW(施設用作成シート!$B$18:$B$117),ROWS($B$12:$B20)),1/ROW(施設用作成シート!$B$18:$B$117),0),COLUMNS($B$11:B$11)),"")</f>
        <v>9</v>
      </c>
      <c r="C20" s="143" t="str">
        <f t="array" ref="C20">IFERROR(INDEX(施設用作成シート!$B$18:$P$117,MATCH(LARGE((施設用作成シート!$C$18:$C$117=$D$8)*1/ROW(施設用作成シート!$B$18:$B$117),ROWS($B$12:$B20)),1/ROW(施設用作成シート!$B$18:$B$117),0),COLUMNS($B$11:C$11)),"")</f>
        <v>A福祉事務所</v>
      </c>
      <c r="D20" s="143" t="str">
        <f t="array" ref="D20">IFERROR(INDEX(施設用作成シート!$B$18:$P$117,MATCH(LARGE((施設用作成シート!$C$18:$C$117=$D$8)*1/ROW(施設用作成シート!$B$18:$B$117),ROWS($B$12:$B20)),1/ROW(施設用作成シート!$B$18:$B$117),0),COLUMNS($B$11:D$11)),"")</f>
        <v>生業　九郎</v>
      </c>
      <c r="E20" s="162" t="str">
        <f t="array" ref="E20">IFERROR(INDEX(施設用作成シート!$B$18:$P$117,MATCH(LARGE((施設用作成シート!$C$18:$C$117=$D$8)*1/ROW(施設用作成シート!$B$18:$B$117),ROWS($B$12:$B20)),1/ROW(施設用作成シート!$B$18:$B$117),0),COLUMNS($B$11:E$11)),"")</f>
        <v>せいぎょう　きゅうろう</v>
      </c>
      <c r="F20" s="156">
        <f t="array" ref="F20">IFERROR(INDEX(施設用作成シート!$B$18:$P$117,MATCH(LARGE((施設用作成シート!$C$18:$C$117=$D$8)*1/ROW(施設用作成シート!$B$18:$B$117),ROWS($B$12:$B20)),1/ROW(施設用作成シート!$B$18:$B$117),0),COLUMNS($B$11:F$11)),"")</f>
        <v>3</v>
      </c>
      <c r="G20" s="156">
        <f t="array" ref="G20">IFERROR(INDEX(施設用作成シート!$B$18:$P$117,MATCH(LARGE((施設用作成シート!$C$18:$C$117=$D$8)*1/ROW(施設用作成シート!$B$18:$B$117),ROWS($B$12:$B20)),1/ROW(施設用作成シート!$B$18:$B$117),0),COLUMNS($B$11:G$11)),"")</f>
        <v>28</v>
      </c>
      <c r="H20" s="156">
        <f t="array" ref="H20">IFERROR(INDEX(施設用作成シート!$B$18:$P$117,MATCH(LARGE((施設用作成シート!$C$18:$C$117=$D$8)*1/ROW(施設用作成シート!$B$18:$B$117),ROWS($B$12:$B20)),1/ROW(施設用作成シート!$B$18:$B$117),0),COLUMNS($B$11:H$11)),"")</f>
        <v>5</v>
      </c>
      <c r="I20" s="143">
        <f t="array" ref="I20">IFERROR(INDEX(施設用作成シート!$B$18:$P$117,MATCH(LARGE((施設用作成シート!$C$18:$C$117=$D$8)*1/ROW(施設用作成シート!$B$18:$B$117),ROWS($B$12:$B20)),1/ROW(施設用作成シート!$B$18:$B$117),0),COLUMNS($B$11:I$11)),"")</f>
        <v>26</v>
      </c>
      <c r="J20" s="147" t="str">
        <f t="array" ref="J20">IFERROR(INDEX(施設用作成シート!$B$18:$P$117,MATCH(LARGE((施設用作成シート!$C$18:$C$117=$D$8)*1/ROW(施設用作成シート!$B$18:$B$117),ROWS($B$12:$B20)),1/ROW(施設用作成シート!$B$18:$B$117),0),COLUMNS($B$11:J$11)),"")</f>
        <v>作成済</v>
      </c>
      <c r="K20" s="143">
        <f t="array" ref="K20">IFERROR(INDEX(施設用作成シート!$B$18:$P$117,MATCH(LARGE((施設用作成シート!$C$18:$C$117=$D$8)*1/ROW(施設用作成シート!$B$18:$B$117),ROWS($B$12:$B20)),1/ROW(施設用作成シート!$B$18:$B$117),0),COLUMNS($B$11:K$11)),"")</f>
        <v>1</v>
      </c>
      <c r="L20" s="143">
        <f t="array" ref="L20">IFERROR(INDEX(施設用作成シート!$B$18:$P$117,MATCH(LARGE((施設用作成シート!$C$18:$C$117=$D$8)*1/ROW(施設用作成シート!$B$18:$B$117),ROWS($B$12:$B20)),1/ROW(施設用作成シート!$B$18:$B$117),0),COLUMNS($B$11:L$11)),"")</f>
        <v>0</v>
      </c>
      <c r="M20" s="143">
        <f t="array" ref="M20">IFERROR(INDEX(施設用作成シート!$B$18:$P$117,MATCH(LARGE((施設用作成シート!$C$18:$C$117=$D$8)*1/ROW(施設用作成シート!$B$18:$B$117),ROWS($B$12:$B20)),1/ROW(施設用作成シート!$B$18:$B$117),0),COLUMNS($B$11:M$11)),"")</f>
        <v>40040</v>
      </c>
      <c r="N20" s="143" t="str">
        <f t="array" ref="N20">IFERROR(INDEX(施設用作成シート!$B$18:$P$117,MATCH(LARGE((施設用作成シート!$C$18:$C$117=$D$8)*1/ROW(施設用作成シート!$B$18:$B$117),ROWS($B$12:$B20)),1/ROW(施設用作成シート!$B$18:$B$117),0),COLUMNS($B$11:N$11)),"")</f>
        <v>該当</v>
      </c>
      <c r="O20" s="156">
        <f t="array" ref="O20">IFERROR(INDEX(施設用作成シート!$B$18:$P$117,MATCH(LARGE((施設用作成シート!$C$18:$C$117=$D$8)*1/ROW(施設用作成シート!$B$18:$B$117),ROWS($B$12:$B20)),1/ROW(施設用作成シート!$B$18:$B$117),0),COLUMNS($B$11:O$11)),"")</f>
        <v>0</v>
      </c>
    </row>
    <row r="21" spans="2:15" ht="19.5">
      <c r="B21" s="143">
        <f t="array" ref="B21">IFERROR(INDEX(施設用作成シート!$B$18:$P$117,MATCH(LARGE((施設用作成シート!$C$18:$C$117=$D$8)*1/ROW(施設用作成シート!$B$18:$B$117),ROWS($B$12:$B21)),1/ROW(施設用作成シート!$B$18:$B$117),0),COLUMNS($B$11:B$11)),"")</f>
        <v>10</v>
      </c>
      <c r="C21" s="143" t="str">
        <f t="array" ref="C21">IFERROR(INDEX(施設用作成シート!$B$18:$P$117,MATCH(LARGE((施設用作成シート!$C$18:$C$117=$D$8)*1/ROW(施設用作成シート!$B$18:$B$117),ROWS($B$12:$B21)),1/ROW(施設用作成シート!$B$18:$B$117),0),COLUMNS($B$11:C$11)),"")</f>
        <v>A福祉事務所</v>
      </c>
      <c r="D21" s="143" t="str">
        <f t="array" ref="D21">IFERROR(INDEX(施設用作成シート!$B$18:$P$117,MATCH(LARGE((施設用作成シート!$C$18:$C$117=$D$8)*1/ROW(施設用作成シート!$B$18:$B$117),ROWS($B$12:$B21)),1/ROW(施設用作成シート!$B$18:$B$117),0),COLUMNS($B$11:D$11)),"")</f>
        <v>生業　十郎</v>
      </c>
      <c r="E21" s="162" t="str">
        <f t="array" ref="E21">IFERROR(INDEX(施設用作成シート!$B$18:$P$117,MATCH(LARGE((施設用作成シート!$C$18:$C$117=$D$8)*1/ROW(施設用作成シート!$B$18:$B$117),ROWS($B$12:$B21)),1/ROW(施設用作成シート!$B$18:$B$117),0),COLUMNS($B$11:E$11)),"")</f>
        <v>せいぎょう　じゅうろう</v>
      </c>
      <c r="F21" s="156">
        <f t="array" ref="F21">IFERROR(INDEX(施設用作成シート!$B$18:$P$117,MATCH(LARGE((施設用作成シート!$C$18:$C$117=$D$8)*1/ROW(施設用作成シート!$B$18:$B$117),ROWS($B$12:$B21)),1/ROW(施設用作成シート!$B$18:$B$117),0),COLUMNS($B$11:F$11)),"")</f>
        <v>3</v>
      </c>
      <c r="G21" s="156">
        <f t="array" ref="G21">IFERROR(INDEX(施設用作成シート!$B$18:$P$117,MATCH(LARGE((施設用作成シート!$C$18:$C$117=$D$8)*1/ROW(施設用作成シート!$B$18:$B$117),ROWS($B$12:$B21)),1/ROW(施設用作成シート!$B$18:$B$117),0),COLUMNS($B$11:G$11)),"")</f>
        <v>28</v>
      </c>
      <c r="H21" s="156">
        <f t="array" ref="H21">IFERROR(INDEX(施設用作成シート!$B$18:$P$117,MATCH(LARGE((施設用作成シート!$C$18:$C$117=$D$8)*1/ROW(施設用作成シート!$B$18:$B$117),ROWS($B$12:$B21)),1/ROW(施設用作成シート!$B$18:$B$117),0),COLUMNS($B$11:H$11)),"")</f>
        <v>10</v>
      </c>
      <c r="I21" s="143">
        <f t="array" ref="I21">IFERROR(INDEX(施設用作成シート!$B$18:$P$117,MATCH(LARGE((施設用作成シート!$C$18:$C$117=$D$8)*1/ROW(施設用作成シート!$B$18:$B$117),ROWS($B$12:$B21)),1/ROW(施設用作成シート!$B$18:$B$117),0),COLUMNS($B$11:I$11)),"")</f>
        <v>22</v>
      </c>
      <c r="J21" s="147" t="str">
        <f t="array" ref="J21">IFERROR(INDEX(施設用作成シート!$B$18:$P$117,MATCH(LARGE((施設用作成シート!$C$18:$C$117=$D$8)*1/ROW(施設用作成シート!$B$18:$B$117),ROWS($B$12:$B21)),1/ROW(施設用作成シート!$B$18:$B$117),0),COLUMNS($B$11:J$11)),"")</f>
        <v>作成済</v>
      </c>
      <c r="K21" s="143">
        <f t="array" ref="K21">IFERROR(INDEX(施設用作成シート!$B$18:$P$117,MATCH(LARGE((施設用作成シート!$C$18:$C$117=$D$8)*1/ROW(施設用作成シート!$B$18:$B$117),ROWS($B$12:$B21)),1/ROW(施設用作成シート!$B$18:$B$117),0),COLUMNS($B$11:K$11)),"")</f>
        <v>1</v>
      </c>
      <c r="L21" s="143">
        <f t="array" ref="L21">IFERROR(INDEX(施設用作成シート!$B$18:$P$117,MATCH(LARGE((施設用作成シート!$C$18:$C$117=$D$8)*1/ROW(施設用作成シート!$B$18:$B$117),ROWS($B$12:$B21)),1/ROW(施設用作成シート!$B$18:$B$117),0),COLUMNS($B$11:L$11)),"")</f>
        <v>0</v>
      </c>
      <c r="M21" s="143">
        <f t="array" ref="M21">IFERROR(INDEX(施設用作成シート!$B$18:$P$117,MATCH(LARGE((施設用作成シート!$C$18:$C$117=$D$8)*1/ROW(施設用作成シート!$B$18:$B$117),ROWS($B$12:$B21)),1/ROW(施設用作成シート!$B$18:$B$117),0),COLUMNS($B$11:M$11)),"")</f>
        <v>33880</v>
      </c>
      <c r="N21" s="143" t="str">
        <f t="array" ref="N21">IFERROR(INDEX(施設用作成シート!$B$18:$P$117,MATCH(LARGE((施設用作成シート!$C$18:$C$117=$D$8)*1/ROW(施設用作成シート!$B$18:$B$117),ROWS($B$12:$B21)),1/ROW(施設用作成シート!$B$18:$B$117),0),COLUMNS($B$11:N$11)),"")</f>
        <v>非該当</v>
      </c>
      <c r="O21" s="156">
        <f t="array" ref="O21">IFERROR(INDEX(施設用作成シート!$B$18:$P$117,MATCH(LARGE((施設用作成シート!$C$18:$C$117=$D$8)*1/ROW(施設用作成シート!$B$18:$B$117),ROWS($B$12:$B21)),1/ROW(施設用作成シート!$B$18:$B$117),0),COLUMNS($B$11:O$11)),"")</f>
        <v>0</v>
      </c>
    </row>
    <row r="22" spans="2:15" ht="19.5">
      <c r="B22" s="143" t="str">
        <f t="array" ref="B22">IFERROR(INDEX(施設用作成シート!$B$18:$P$117,MATCH(LARGE((施設用作成シート!$C$18:$C$117=$D$8)*1/ROW(施設用作成シート!$B$18:$B$117),ROWS($B$12:$B22)),1/ROW(施設用作成シート!$B$18:$B$117),0),COLUMNS($B$11:B$11)),"")</f>
        <v/>
      </c>
      <c r="C22" s="143" t="str">
        <f t="array" ref="C22">IFERROR(INDEX(施設用作成シート!$B$18:$P$117,MATCH(LARGE((施設用作成シート!$C$18:$C$117=$D$8)*1/ROW(施設用作成シート!$B$18:$B$117),ROWS($B$12:$B22)),1/ROW(施設用作成シート!$B$18:$B$117),0),COLUMNS($B$11:C$11)),"")</f>
        <v/>
      </c>
      <c r="D22" s="143" t="str">
        <f t="array" ref="D22">IFERROR(INDEX(施設用作成シート!$B$18:$P$117,MATCH(LARGE((施設用作成シート!$C$18:$C$117=$D$8)*1/ROW(施設用作成シート!$B$18:$B$117),ROWS($B$12:$B22)),1/ROW(施設用作成シート!$B$18:$B$117),0),COLUMNS($B$11:D$11)),"")</f>
        <v/>
      </c>
      <c r="E22" s="162" t="str">
        <f t="array" ref="E22">IFERROR(INDEX(施設用作成シート!$B$18:$P$117,MATCH(LARGE((施設用作成シート!$C$18:$C$117=$D$8)*1/ROW(施設用作成シート!$B$18:$B$117),ROWS($B$12:$B22)),1/ROW(施設用作成シート!$B$18:$B$117),0),COLUMNS($B$11:E$11)),"")</f>
        <v/>
      </c>
      <c r="F22" s="156" t="str">
        <f t="array" ref="F22">IFERROR(INDEX(施設用作成シート!$B$18:$P$117,MATCH(LARGE((施設用作成シート!$C$18:$C$117=$D$8)*1/ROW(施設用作成シート!$B$18:$B$117),ROWS($B$12:$B22)),1/ROW(施設用作成シート!$B$18:$B$117),0),COLUMNS($B$11:F$11)),"")</f>
        <v/>
      </c>
      <c r="G22" s="156" t="str">
        <f t="array" ref="G22">IFERROR(INDEX(施設用作成シート!$B$18:$P$117,MATCH(LARGE((施設用作成シート!$C$18:$C$117=$D$8)*1/ROW(施設用作成シート!$B$18:$B$117),ROWS($B$12:$B22)),1/ROW(施設用作成シート!$B$18:$B$117),0),COLUMNS($B$11:G$11)),"")</f>
        <v/>
      </c>
      <c r="H22" s="156" t="str">
        <f t="array" ref="H22">IFERROR(INDEX(施設用作成シート!$B$18:$P$117,MATCH(LARGE((施設用作成シート!$C$18:$C$117=$D$8)*1/ROW(施設用作成シート!$B$18:$B$117),ROWS($B$12:$B22)),1/ROW(施設用作成シート!$B$18:$B$117),0),COLUMNS($B$11:H$11)),"")</f>
        <v/>
      </c>
      <c r="I22" s="143" t="str">
        <f t="array" ref="I22">IFERROR(INDEX(施設用作成シート!$B$18:$P$117,MATCH(LARGE((施設用作成シート!$C$18:$C$117=$D$8)*1/ROW(施設用作成シート!$B$18:$B$117),ROWS($B$12:$B22)),1/ROW(施設用作成シート!$B$18:$B$117),0),COLUMNS($B$11:I$11)),"")</f>
        <v/>
      </c>
      <c r="J22" s="147" t="str">
        <f t="array" ref="J22">IFERROR(INDEX(施設用作成シート!$B$18:$P$117,MATCH(LARGE((施設用作成シート!$C$18:$C$117=$D$8)*1/ROW(施設用作成シート!$B$18:$B$117),ROWS($B$12:$B22)),1/ROW(施設用作成シート!$B$18:$B$117),0),COLUMNS($B$11:J$11)),"")</f>
        <v/>
      </c>
      <c r="K22" s="143" t="str">
        <f t="array" ref="K22">IFERROR(INDEX(施設用作成シート!$B$18:$P$117,MATCH(LARGE((施設用作成シート!$C$18:$C$117=$D$8)*1/ROW(施設用作成シート!$B$18:$B$117),ROWS($B$12:$B22)),1/ROW(施設用作成シート!$B$18:$B$117),0),COLUMNS($B$11:K$11)),"")</f>
        <v/>
      </c>
      <c r="L22" s="143" t="str">
        <f t="array" ref="L22">IFERROR(INDEX(施設用作成シート!$B$18:$P$117,MATCH(LARGE((施設用作成シート!$C$18:$C$117=$D$8)*1/ROW(施設用作成シート!$B$18:$B$117),ROWS($B$12:$B22)),1/ROW(施設用作成シート!$B$18:$B$117),0),COLUMNS($B$11:L$11)),"")</f>
        <v/>
      </c>
      <c r="M22" s="143" t="str">
        <f t="array" ref="M22">IFERROR(INDEX(施設用作成シート!$B$18:$P$117,MATCH(LARGE((施設用作成シート!$C$18:$C$117=$D$8)*1/ROW(施設用作成シート!$B$18:$B$117),ROWS($B$12:$B22)),1/ROW(施設用作成シート!$B$18:$B$117),0),COLUMNS($B$11:M$11)),"")</f>
        <v/>
      </c>
      <c r="N22" s="143" t="str">
        <f t="array" ref="N22">IFERROR(INDEX(施設用作成シート!$B$18:$P$117,MATCH(LARGE((施設用作成シート!$C$18:$C$117=$D$8)*1/ROW(施設用作成シート!$B$18:$B$117),ROWS($B$12:$B22)),1/ROW(施設用作成シート!$B$18:$B$117),0),COLUMNS($B$11:N$11)),"")</f>
        <v/>
      </c>
      <c r="O22" s="156" t="str">
        <f t="array" ref="O22">IFERROR(INDEX(施設用作成シート!$B$18:$P$117,MATCH(LARGE((施設用作成シート!$C$18:$C$117=$D$8)*1/ROW(施設用作成シート!$B$18:$B$117),ROWS($B$12:$B22)),1/ROW(施設用作成シート!$B$18:$B$117),0),COLUMNS($B$11:O$11)),"")</f>
        <v/>
      </c>
    </row>
    <row r="23" spans="2:15" ht="19.5">
      <c r="B23" s="143" t="str">
        <f t="array" ref="B23">IFERROR(INDEX(施設用作成シート!$B$18:$P$117,MATCH(LARGE((施設用作成シート!$C$18:$C$117=$D$8)*1/ROW(施設用作成シート!$B$18:$B$117),ROWS($B$12:$B23)),1/ROW(施設用作成シート!$B$18:$B$117),0),COLUMNS($B$11:B$11)),"")</f>
        <v/>
      </c>
      <c r="C23" s="143" t="str">
        <f t="array" ref="C23">IFERROR(INDEX(施設用作成シート!$B$18:$P$117,MATCH(LARGE((施設用作成シート!$C$18:$C$117=$D$8)*1/ROW(施設用作成シート!$B$18:$B$117),ROWS($B$12:$B23)),1/ROW(施設用作成シート!$B$18:$B$117),0),COLUMNS($B$11:C$11)),"")</f>
        <v/>
      </c>
      <c r="D23" s="143" t="str">
        <f t="array" ref="D23">IFERROR(INDEX(施設用作成シート!$B$18:$P$117,MATCH(LARGE((施設用作成シート!$C$18:$C$117=$D$8)*1/ROW(施設用作成シート!$B$18:$B$117),ROWS($B$12:$B23)),1/ROW(施設用作成シート!$B$18:$B$117),0),COLUMNS($B$11:D$11)),"")</f>
        <v/>
      </c>
      <c r="E23" s="162" t="str">
        <f t="array" ref="E23">IFERROR(INDEX(施設用作成シート!$B$18:$P$117,MATCH(LARGE((施設用作成シート!$C$18:$C$117=$D$8)*1/ROW(施設用作成シート!$B$18:$B$117),ROWS($B$12:$B23)),1/ROW(施設用作成シート!$B$18:$B$117),0),COLUMNS($B$11:E$11)),"")</f>
        <v/>
      </c>
      <c r="F23" s="156" t="str">
        <f t="array" ref="F23">IFERROR(INDEX(施設用作成シート!$B$18:$P$117,MATCH(LARGE((施設用作成シート!$C$18:$C$117=$D$8)*1/ROW(施設用作成シート!$B$18:$B$117),ROWS($B$12:$B23)),1/ROW(施設用作成シート!$B$18:$B$117),0),COLUMNS($B$11:F$11)),"")</f>
        <v/>
      </c>
      <c r="G23" s="156" t="str">
        <f t="array" ref="G23">IFERROR(INDEX(施設用作成シート!$B$18:$P$117,MATCH(LARGE((施設用作成シート!$C$18:$C$117=$D$8)*1/ROW(施設用作成シート!$B$18:$B$117),ROWS($B$12:$B23)),1/ROW(施設用作成シート!$B$18:$B$117),0),COLUMNS($B$11:G$11)),"")</f>
        <v/>
      </c>
      <c r="H23" s="156" t="str">
        <f t="array" ref="H23">IFERROR(INDEX(施設用作成シート!$B$18:$P$117,MATCH(LARGE((施設用作成シート!$C$18:$C$117=$D$8)*1/ROW(施設用作成シート!$B$18:$B$117),ROWS($B$12:$B23)),1/ROW(施設用作成シート!$B$18:$B$117),0),COLUMNS($B$11:H$11)),"")</f>
        <v/>
      </c>
      <c r="I23" s="143" t="str">
        <f t="array" ref="I23">IFERROR(INDEX(施設用作成シート!$B$18:$P$117,MATCH(LARGE((施設用作成シート!$C$18:$C$117=$D$8)*1/ROW(施設用作成シート!$B$18:$B$117),ROWS($B$12:$B23)),1/ROW(施設用作成シート!$B$18:$B$117),0),COLUMNS($B$11:I$11)),"")</f>
        <v/>
      </c>
      <c r="J23" s="147" t="str">
        <f t="array" ref="J23">IFERROR(INDEX(施設用作成シート!$B$18:$P$117,MATCH(LARGE((施設用作成シート!$C$18:$C$117=$D$8)*1/ROW(施設用作成シート!$B$18:$B$117),ROWS($B$12:$B23)),1/ROW(施設用作成シート!$B$18:$B$117),0),COLUMNS($B$11:J$11)),"")</f>
        <v/>
      </c>
      <c r="K23" s="143" t="str">
        <f t="array" ref="K23">IFERROR(INDEX(施設用作成シート!$B$18:$P$117,MATCH(LARGE((施設用作成シート!$C$18:$C$117=$D$8)*1/ROW(施設用作成シート!$B$18:$B$117),ROWS($B$12:$B23)),1/ROW(施設用作成シート!$B$18:$B$117),0),COLUMNS($B$11:K$11)),"")</f>
        <v/>
      </c>
      <c r="L23" s="143" t="str">
        <f t="array" ref="L23">IFERROR(INDEX(施設用作成シート!$B$18:$P$117,MATCH(LARGE((施設用作成シート!$C$18:$C$117=$D$8)*1/ROW(施設用作成シート!$B$18:$B$117),ROWS($B$12:$B23)),1/ROW(施設用作成シート!$B$18:$B$117),0),COLUMNS($B$11:L$11)),"")</f>
        <v/>
      </c>
      <c r="M23" s="143" t="str">
        <f t="array" ref="M23">IFERROR(INDEX(施設用作成シート!$B$18:$P$117,MATCH(LARGE((施設用作成シート!$C$18:$C$117=$D$8)*1/ROW(施設用作成シート!$B$18:$B$117),ROWS($B$12:$B23)),1/ROW(施設用作成シート!$B$18:$B$117),0),COLUMNS($B$11:M$11)),"")</f>
        <v/>
      </c>
      <c r="N23" s="143" t="str">
        <f t="array" ref="N23">IFERROR(INDEX(施設用作成シート!$B$18:$P$117,MATCH(LARGE((施設用作成シート!$C$18:$C$117=$D$8)*1/ROW(施設用作成シート!$B$18:$B$117),ROWS($B$12:$B23)),1/ROW(施設用作成シート!$B$18:$B$117),0),COLUMNS($B$11:N$11)),"")</f>
        <v/>
      </c>
      <c r="O23" s="156" t="str">
        <f t="array" ref="O23">IFERROR(INDEX(施設用作成シート!$B$18:$P$117,MATCH(LARGE((施設用作成シート!$C$18:$C$117=$D$8)*1/ROW(施設用作成シート!$B$18:$B$117),ROWS($B$12:$B23)),1/ROW(施設用作成シート!$B$18:$B$117),0),COLUMNS($B$11:O$11)),"")</f>
        <v/>
      </c>
    </row>
    <row r="24" spans="2:15" ht="19.5">
      <c r="B24" s="143" t="str">
        <f t="array" ref="B24">IFERROR(INDEX(施設用作成シート!$B$18:$P$117,MATCH(LARGE((施設用作成シート!$C$18:$C$117=$D$8)*1/ROW(施設用作成シート!$B$18:$B$117),ROWS($B$12:$B24)),1/ROW(施設用作成シート!$B$18:$B$117),0),COLUMNS($B$11:B$11)),"")</f>
        <v/>
      </c>
      <c r="C24" s="143" t="str">
        <f t="array" ref="C24">IFERROR(INDEX(施設用作成シート!$B$18:$P$117,MATCH(LARGE((施設用作成シート!$C$18:$C$117=$D$8)*1/ROW(施設用作成シート!$B$18:$B$117),ROWS($B$12:$B24)),1/ROW(施設用作成シート!$B$18:$B$117),0),COLUMNS($B$11:C$11)),"")</f>
        <v/>
      </c>
      <c r="D24" s="143" t="str">
        <f t="array" ref="D24">IFERROR(INDEX(施設用作成シート!$B$18:$P$117,MATCH(LARGE((施設用作成シート!$C$18:$C$117=$D$8)*1/ROW(施設用作成シート!$B$18:$B$117),ROWS($B$12:$B24)),1/ROW(施設用作成シート!$B$18:$B$117),0),COLUMNS($B$11:D$11)),"")</f>
        <v/>
      </c>
      <c r="E24" s="162" t="str">
        <f t="array" ref="E24">IFERROR(INDEX(施設用作成シート!$B$18:$P$117,MATCH(LARGE((施設用作成シート!$C$18:$C$117=$D$8)*1/ROW(施設用作成シート!$B$18:$B$117),ROWS($B$12:$B24)),1/ROW(施設用作成シート!$B$18:$B$117),0),COLUMNS($B$11:E$11)),"")</f>
        <v/>
      </c>
      <c r="F24" s="156" t="str">
        <f t="array" ref="F24">IFERROR(INDEX(施設用作成シート!$B$18:$P$117,MATCH(LARGE((施設用作成シート!$C$18:$C$117=$D$8)*1/ROW(施設用作成シート!$B$18:$B$117),ROWS($B$12:$B24)),1/ROW(施設用作成シート!$B$18:$B$117),0),COLUMNS($B$11:F$11)),"")</f>
        <v/>
      </c>
      <c r="G24" s="156" t="str">
        <f t="array" ref="G24">IFERROR(INDEX(施設用作成シート!$B$18:$P$117,MATCH(LARGE((施設用作成シート!$C$18:$C$117=$D$8)*1/ROW(施設用作成シート!$B$18:$B$117),ROWS($B$12:$B24)),1/ROW(施設用作成シート!$B$18:$B$117),0),COLUMNS($B$11:G$11)),"")</f>
        <v/>
      </c>
      <c r="H24" s="156" t="str">
        <f t="array" ref="H24">IFERROR(INDEX(施設用作成シート!$B$18:$P$117,MATCH(LARGE((施設用作成シート!$C$18:$C$117=$D$8)*1/ROW(施設用作成シート!$B$18:$B$117),ROWS($B$12:$B24)),1/ROW(施設用作成シート!$B$18:$B$117),0),COLUMNS($B$11:H$11)),"")</f>
        <v/>
      </c>
      <c r="I24" s="143" t="str">
        <f t="array" ref="I24">IFERROR(INDEX(施設用作成シート!$B$18:$P$117,MATCH(LARGE((施設用作成シート!$C$18:$C$117=$D$8)*1/ROW(施設用作成シート!$B$18:$B$117),ROWS($B$12:$B24)),1/ROW(施設用作成シート!$B$18:$B$117),0),COLUMNS($B$11:I$11)),"")</f>
        <v/>
      </c>
      <c r="J24" s="147" t="str">
        <f t="array" ref="J24">IFERROR(INDEX(施設用作成シート!$B$18:$P$117,MATCH(LARGE((施設用作成シート!$C$18:$C$117=$D$8)*1/ROW(施設用作成シート!$B$18:$B$117),ROWS($B$12:$B24)),1/ROW(施設用作成シート!$B$18:$B$117),0),COLUMNS($B$11:J$11)),"")</f>
        <v/>
      </c>
      <c r="K24" s="143" t="str">
        <f t="array" ref="K24">IFERROR(INDEX(施設用作成シート!$B$18:$P$117,MATCH(LARGE((施設用作成シート!$C$18:$C$117=$D$8)*1/ROW(施設用作成シート!$B$18:$B$117),ROWS($B$12:$B24)),1/ROW(施設用作成シート!$B$18:$B$117),0),COLUMNS($B$11:K$11)),"")</f>
        <v/>
      </c>
      <c r="L24" s="143" t="str">
        <f t="array" ref="L24">IFERROR(INDEX(施設用作成シート!$B$18:$P$117,MATCH(LARGE((施設用作成シート!$C$18:$C$117=$D$8)*1/ROW(施設用作成シート!$B$18:$B$117),ROWS($B$12:$B24)),1/ROW(施設用作成シート!$B$18:$B$117),0),COLUMNS($B$11:L$11)),"")</f>
        <v/>
      </c>
      <c r="M24" s="143" t="str">
        <f t="array" ref="M24">IFERROR(INDEX(施設用作成シート!$B$18:$P$117,MATCH(LARGE((施設用作成シート!$C$18:$C$117=$D$8)*1/ROW(施設用作成シート!$B$18:$B$117),ROWS($B$12:$B24)),1/ROW(施設用作成シート!$B$18:$B$117),0),COLUMNS($B$11:M$11)),"")</f>
        <v/>
      </c>
      <c r="N24" s="143" t="str">
        <f t="array" ref="N24">IFERROR(INDEX(施設用作成シート!$B$18:$P$117,MATCH(LARGE((施設用作成シート!$C$18:$C$117=$D$8)*1/ROW(施設用作成シート!$B$18:$B$117),ROWS($B$12:$B24)),1/ROW(施設用作成シート!$B$18:$B$117),0),COLUMNS($B$11:N$11)),"")</f>
        <v/>
      </c>
      <c r="O24" s="156" t="str">
        <f t="array" ref="O24">IFERROR(INDEX(施設用作成シート!$B$18:$P$117,MATCH(LARGE((施設用作成シート!$C$18:$C$117=$D$8)*1/ROW(施設用作成シート!$B$18:$B$117),ROWS($B$12:$B24)),1/ROW(施設用作成シート!$B$18:$B$117),0),COLUMNS($B$11:O$11)),"")</f>
        <v/>
      </c>
    </row>
    <row r="25" spans="2:15" ht="19.5">
      <c r="B25" s="143" t="str">
        <f t="array" ref="B25">IFERROR(INDEX(施設用作成シート!$B$18:$P$117,MATCH(LARGE((施設用作成シート!$C$18:$C$117=$D$8)*1/ROW(施設用作成シート!$B$18:$B$117),ROWS($B$12:$B25)),1/ROW(施設用作成シート!$B$18:$B$117),0),COLUMNS($B$11:B$11)),"")</f>
        <v/>
      </c>
      <c r="C25" s="143" t="str">
        <f t="array" ref="C25">IFERROR(INDEX(施設用作成シート!$B$18:$P$117,MATCH(LARGE((施設用作成シート!$C$18:$C$117=$D$8)*1/ROW(施設用作成シート!$B$18:$B$117),ROWS($B$12:$B25)),1/ROW(施設用作成シート!$B$18:$B$117),0),COLUMNS($B$11:C$11)),"")</f>
        <v/>
      </c>
      <c r="D25" s="143" t="str">
        <f t="array" ref="D25">IFERROR(INDEX(施設用作成シート!$B$18:$P$117,MATCH(LARGE((施設用作成シート!$C$18:$C$117=$D$8)*1/ROW(施設用作成シート!$B$18:$B$117),ROWS($B$12:$B25)),1/ROW(施設用作成シート!$B$18:$B$117),0),COLUMNS($B$11:D$11)),"")</f>
        <v/>
      </c>
      <c r="E25" s="162" t="str">
        <f t="array" ref="E25">IFERROR(INDEX(施設用作成シート!$B$18:$P$117,MATCH(LARGE((施設用作成シート!$C$18:$C$117=$D$8)*1/ROW(施設用作成シート!$B$18:$B$117),ROWS($B$12:$B25)),1/ROW(施設用作成シート!$B$18:$B$117),0),COLUMNS($B$11:E$11)),"")</f>
        <v/>
      </c>
      <c r="F25" s="156" t="str">
        <f t="array" ref="F25">IFERROR(INDEX(施設用作成シート!$B$18:$P$117,MATCH(LARGE((施設用作成シート!$C$18:$C$117=$D$8)*1/ROW(施設用作成シート!$B$18:$B$117),ROWS($B$12:$B25)),1/ROW(施設用作成シート!$B$18:$B$117),0),COLUMNS($B$11:F$11)),"")</f>
        <v/>
      </c>
      <c r="G25" s="156" t="str">
        <f t="array" ref="G25">IFERROR(INDEX(施設用作成シート!$B$18:$P$117,MATCH(LARGE((施設用作成シート!$C$18:$C$117=$D$8)*1/ROW(施設用作成シート!$B$18:$B$117),ROWS($B$12:$B25)),1/ROW(施設用作成シート!$B$18:$B$117),0),COLUMNS($B$11:G$11)),"")</f>
        <v/>
      </c>
      <c r="H25" s="156" t="str">
        <f t="array" ref="H25">IFERROR(INDEX(施設用作成シート!$B$18:$P$117,MATCH(LARGE((施設用作成シート!$C$18:$C$117=$D$8)*1/ROW(施設用作成シート!$B$18:$B$117),ROWS($B$12:$B25)),1/ROW(施設用作成シート!$B$18:$B$117),0),COLUMNS($B$11:H$11)),"")</f>
        <v/>
      </c>
      <c r="I25" s="143" t="str">
        <f t="array" ref="I25">IFERROR(INDEX(施設用作成シート!$B$18:$P$117,MATCH(LARGE((施設用作成シート!$C$18:$C$117=$D$8)*1/ROW(施設用作成シート!$B$18:$B$117),ROWS($B$12:$B25)),1/ROW(施設用作成シート!$B$18:$B$117),0),COLUMNS($B$11:I$11)),"")</f>
        <v/>
      </c>
      <c r="J25" s="147" t="str">
        <f t="array" ref="J25">IFERROR(INDEX(施設用作成シート!$B$18:$P$117,MATCH(LARGE((施設用作成シート!$C$18:$C$117=$D$8)*1/ROW(施設用作成シート!$B$18:$B$117),ROWS($B$12:$B25)),1/ROW(施設用作成シート!$B$18:$B$117),0),COLUMNS($B$11:J$11)),"")</f>
        <v/>
      </c>
      <c r="K25" s="143" t="str">
        <f t="array" ref="K25">IFERROR(INDEX(施設用作成シート!$B$18:$P$117,MATCH(LARGE((施設用作成シート!$C$18:$C$117=$D$8)*1/ROW(施設用作成シート!$B$18:$B$117),ROWS($B$12:$B25)),1/ROW(施設用作成シート!$B$18:$B$117),0),COLUMNS($B$11:K$11)),"")</f>
        <v/>
      </c>
      <c r="L25" s="143" t="str">
        <f t="array" ref="L25">IFERROR(INDEX(施設用作成シート!$B$18:$P$117,MATCH(LARGE((施設用作成シート!$C$18:$C$117=$D$8)*1/ROW(施設用作成シート!$B$18:$B$117),ROWS($B$12:$B25)),1/ROW(施設用作成シート!$B$18:$B$117),0),COLUMNS($B$11:L$11)),"")</f>
        <v/>
      </c>
      <c r="M25" s="143" t="str">
        <f t="array" ref="M25">IFERROR(INDEX(施設用作成シート!$B$18:$P$117,MATCH(LARGE((施設用作成シート!$C$18:$C$117=$D$8)*1/ROW(施設用作成シート!$B$18:$B$117),ROWS($B$12:$B25)),1/ROW(施設用作成シート!$B$18:$B$117),0),COLUMNS($B$11:M$11)),"")</f>
        <v/>
      </c>
      <c r="N25" s="143" t="str">
        <f t="array" ref="N25">IFERROR(INDEX(施設用作成シート!$B$18:$P$117,MATCH(LARGE((施設用作成シート!$C$18:$C$117=$D$8)*1/ROW(施設用作成シート!$B$18:$B$117),ROWS($B$12:$B25)),1/ROW(施設用作成シート!$B$18:$B$117),0),COLUMNS($B$11:N$11)),"")</f>
        <v/>
      </c>
      <c r="O25" s="156" t="str">
        <f t="array" ref="O25">IFERROR(INDEX(施設用作成シート!$B$18:$P$117,MATCH(LARGE((施設用作成シート!$C$18:$C$117=$D$8)*1/ROW(施設用作成シート!$B$18:$B$117),ROWS($B$12:$B25)),1/ROW(施設用作成シート!$B$18:$B$117),0),COLUMNS($B$11:O$11)),"")</f>
        <v/>
      </c>
    </row>
    <row r="26" spans="2:15" ht="19.5">
      <c r="B26" s="143" t="str">
        <f t="array" ref="B26">IFERROR(INDEX(施設用作成シート!$B$18:$P$117,MATCH(LARGE((施設用作成シート!$C$18:$C$117=$D$8)*1/ROW(施設用作成シート!$B$18:$B$117),ROWS($B$12:$B26)),1/ROW(施設用作成シート!$B$18:$B$117),0),COLUMNS($B$11:B$11)),"")</f>
        <v/>
      </c>
      <c r="C26" s="143" t="str">
        <f t="array" ref="C26">IFERROR(INDEX(施設用作成シート!$B$18:$P$117,MATCH(LARGE((施設用作成シート!$C$18:$C$117=$D$8)*1/ROW(施設用作成シート!$B$18:$B$117),ROWS($B$12:$B26)),1/ROW(施設用作成シート!$B$18:$B$117),0),COLUMNS($B$11:C$11)),"")</f>
        <v/>
      </c>
      <c r="D26" s="143" t="str">
        <f t="array" ref="D26">IFERROR(INDEX(施設用作成シート!$B$18:$P$117,MATCH(LARGE((施設用作成シート!$C$18:$C$117=$D$8)*1/ROW(施設用作成シート!$B$18:$B$117),ROWS($B$12:$B26)),1/ROW(施設用作成シート!$B$18:$B$117),0),COLUMNS($B$11:D$11)),"")</f>
        <v/>
      </c>
      <c r="E26" s="162" t="str">
        <f t="array" ref="E26">IFERROR(INDEX(施設用作成シート!$B$18:$P$117,MATCH(LARGE((施設用作成シート!$C$18:$C$117=$D$8)*1/ROW(施設用作成シート!$B$18:$B$117),ROWS($B$12:$B26)),1/ROW(施設用作成シート!$B$18:$B$117),0),COLUMNS($B$11:E$11)),"")</f>
        <v/>
      </c>
      <c r="F26" s="156" t="str">
        <f t="array" ref="F26">IFERROR(INDEX(施設用作成シート!$B$18:$P$117,MATCH(LARGE((施設用作成シート!$C$18:$C$117=$D$8)*1/ROW(施設用作成シート!$B$18:$B$117),ROWS($B$12:$B26)),1/ROW(施設用作成シート!$B$18:$B$117),0),COLUMNS($B$11:F$11)),"")</f>
        <v/>
      </c>
      <c r="G26" s="156" t="str">
        <f t="array" ref="G26">IFERROR(INDEX(施設用作成シート!$B$18:$P$117,MATCH(LARGE((施設用作成シート!$C$18:$C$117=$D$8)*1/ROW(施設用作成シート!$B$18:$B$117),ROWS($B$12:$B26)),1/ROW(施設用作成シート!$B$18:$B$117),0),COLUMNS($B$11:G$11)),"")</f>
        <v/>
      </c>
      <c r="H26" s="156" t="str">
        <f t="array" ref="H26">IFERROR(INDEX(施設用作成シート!$B$18:$P$117,MATCH(LARGE((施設用作成シート!$C$18:$C$117=$D$8)*1/ROW(施設用作成シート!$B$18:$B$117),ROWS($B$12:$B26)),1/ROW(施設用作成シート!$B$18:$B$117),0),COLUMNS($B$11:H$11)),"")</f>
        <v/>
      </c>
      <c r="I26" s="143" t="str">
        <f t="array" ref="I26">IFERROR(INDEX(施設用作成シート!$B$18:$P$117,MATCH(LARGE((施設用作成シート!$C$18:$C$117=$D$8)*1/ROW(施設用作成シート!$B$18:$B$117),ROWS($B$12:$B26)),1/ROW(施設用作成シート!$B$18:$B$117),0),COLUMNS($B$11:I$11)),"")</f>
        <v/>
      </c>
      <c r="J26" s="147" t="str">
        <f t="array" ref="J26">IFERROR(INDEX(施設用作成シート!$B$18:$P$117,MATCH(LARGE((施設用作成シート!$C$18:$C$117=$D$8)*1/ROW(施設用作成シート!$B$18:$B$117),ROWS($B$12:$B26)),1/ROW(施設用作成シート!$B$18:$B$117),0),COLUMNS($B$11:J$11)),"")</f>
        <v/>
      </c>
      <c r="K26" s="143" t="str">
        <f t="array" ref="K26">IFERROR(INDEX(施設用作成シート!$B$18:$P$117,MATCH(LARGE((施設用作成シート!$C$18:$C$117=$D$8)*1/ROW(施設用作成シート!$B$18:$B$117),ROWS($B$12:$B26)),1/ROW(施設用作成シート!$B$18:$B$117),0),COLUMNS($B$11:K$11)),"")</f>
        <v/>
      </c>
      <c r="L26" s="143" t="str">
        <f t="array" ref="L26">IFERROR(INDEX(施設用作成シート!$B$18:$P$117,MATCH(LARGE((施設用作成シート!$C$18:$C$117=$D$8)*1/ROW(施設用作成シート!$B$18:$B$117),ROWS($B$12:$B26)),1/ROW(施設用作成シート!$B$18:$B$117),0),COLUMNS($B$11:L$11)),"")</f>
        <v/>
      </c>
      <c r="M26" s="143" t="str">
        <f t="array" ref="M26">IFERROR(INDEX(施設用作成シート!$B$18:$P$117,MATCH(LARGE((施設用作成シート!$C$18:$C$117=$D$8)*1/ROW(施設用作成シート!$B$18:$B$117),ROWS($B$12:$B26)),1/ROW(施設用作成シート!$B$18:$B$117),0),COLUMNS($B$11:M$11)),"")</f>
        <v/>
      </c>
      <c r="N26" s="143" t="str">
        <f t="array" ref="N26">IFERROR(INDEX(施設用作成シート!$B$18:$P$117,MATCH(LARGE((施設用作成シート!$C$18:$C$117=$D$8)*1/ROW(施設用作成シート!$B$18:$B$117),ROWS($B$12:$B26)),1/ROW(施設用作成シート!$B$18:$B$117),0),COLUMNS($B$11:N$11)),"")</f>
        <v/>
      </c>
      <c r="O26" s="156" t="str">
        <f t="array" ref="O26">IFERROR(INDEX(施設用作成シート!$B$18:$P$117,MATCH(LARGE((施設用作成シート!$C$18:$C$117=$D$8)*1/ROW(施設用作成シート!$B$18:$B$117),ROWS($B$12:$B26)),1/ROW(施設用作成シート!$B$18:$B$117),0),COLUMNS($B$11:O$11)),"")</f>
        <v/>
      </c>
    </row>
    <row r="27" spans="2:15" ht="19.5">
      <c r="B27" s="143" t="str">
        <f t="array" ref="B27">IFERROR(INDEX(施設用作成シート!$B$18:$P$117,MATCH(LARGE((施設用作成シート!$C$18:$C$117=$D$8)*1/ROW(施設用作成シート!$B$18:$B$117),ROWS($B$12:$B27)),1/ROW(施設用作成シート!$B$18:$B$117),0),COLUMNS($B$11:B$11)),"")</f>
        <v/>
      </c>
      <c r="C27" s="143" t="str">
        <f t="array" ref="C27">IFERROR(INDEX(施設用作成シート!$B$18:$P$117,MATCH(LARGE((施設用作成シート!$C$18:$C$117=$D$8)*1/ROW(施設用作成シート!$B$18:$B$117),ROWS($B$12:$B27)),1/ROW(施設用作成シート!$B$18:$B$117),0),COLUMNS($B$11:C$11)),"")</f>
        <v/>
      </c>
      <c r="D27" s="143" t="str">
        <f t="array" ref="D27">IFERROR(INDEX(施設用作成シート!$B$18:$P$117,MATCH(LARGE((施設用作成シート!$C$18:$C$117=$D$8)*1/ROW(施設用作成シート!$B$18:$B$117),ROWS($B$12:$B27)),1/ROW(施設用作成シート!$B$18:$B$117),0),COLUMNS($B$11:D$11)),"")</f>
        <v/>
      </c>
      <c r="E27" s="162" t="str">
        <f t="array" ref="E27">IFERROR(INDEX(施設用作成シート!$B$18:$P$117,MATCH(LARGE((施設用作成シート!$C$18:$C$117=$D$8)*1/ROW(施設用作成シート!$B$18:$B$117),ROWS($B$12:$B27)),1/ROW(施設用作成シート!$B$18:$B$117),0),COLUMNS($B$11:E$11)),"")</f>
        <v/>
      </c>
      <c r="F27" s="156" t="str">
        <f t="array" ref="F27">IFERROR(INDEX(施設用作成シート!$B$18:$P$117,MATCH(LARGE((施設用作成シート!$C$18:$C$117=$D$8)*1/ROW(施設用作成シート!$B$18:$B$117),ROWS($B$12:$B27)),1/ROW(施設用作成シート!$B$18:$B$117),0),COLUMNS($B$11:F$11)),"")</f>
        <v/>
      </c>
      <c r="G27" s="156" t="str">
        <f t="array" ref="G27">IFERROR(INDEX(施設用作成シート!$B$18:$P$117,MATCH(LARGE((施設用作成シート!$C$18:$C$117=$D$8)*1/ROW(施設用作成シート!$B$18:$B$117),ROWS($B$12:$B27)),1/ROW(施設用作成シート!$B$18:$B$117),0),COLUMNS($B$11:G$11)),"")</f>
        <v/>
      </c>
      <c r="H27" s="156" t="str">
        <f t="array" ref="H27">IFERROR(INDEX(施設用作成シート!$B$18:$P$117,MATCH(LARGE((施設用作成シート!$C$18:$C$117=$D$8)*1/ROW(施設用作成シート!$B$18:$B$117),ROWS($B$12:$B27)),1/ROW(施設用作成シート!$B$18:$B$117),0),COLUMNS($B$11:H$11)),"")</f>
        <v/>
      </c>
      <c r="I27" s="143" t="str">
        <f t="array" ref="I27">IFERROR(INDEX(施設用作成シート!$B$18:$P$117,MATCH(LARGE((施設用作成シート!$C$18:$C$117=$D$8)*1/ROW(施設用作成シート!$B$18:$B$117),ROWS($B$12:$B27)),1/ROW(施設用作成シート!$B$18:$B$117),0),COLUMNS($B$11:I$11)),"")</f>
        <v/>
      </c>
      <c r="J27" s="147" t="str">
        <f t="array" ref="J27">IFERROR(INDEX(施設用作成シート!$B$18:$P$117,MATCH(LARGE((施設用作成シート!$C$18:$C$117=$D$8)*1/ROW(施設用作成シート!$B$18:$B$117),ROWS($B$12:$B27)),1/ROW(施設用作成シート!$B$18:$B$117),0),COLUMNS($B$11:J$11)),"")</f>
        <v/>
      </c>
      <c r="K27" s="143" t="str">
        <f t="array" ref="K27">IFERROR(INDEX(施設用作成シート!$B$18:$P$117,MATCH(LARGE((施設用作成シート!$C$18:$C$117=$D$8)*1/ROW(施設用作成シート!$B$18:$B$117),ROWS($B$12:$B27)),1/ROW(施設用作成シート!$B$18:$B$117),0),COLUMNS($B$11:K$11)),"")</f>
        <v/>
      </c>
      <c r="L27" s="143" t="str">
        <f t="array" ref="L27">IFERROR(INDEX(施設用作成シート!$B$18:$P$117,MATCH(LARGE((施設用作成シート!$C$18:$C$117=$D$8)*1/ROW(施設用作成シート!$B$18:$B$117),ROWS($B$12:$B27)),1/ROW(施設用作成シート!$B$18:$B$117),0),COLUMNS($B$11:L$11)),"")</f>
        <v/>
      </c>
      <c r="M27" s="143" t="str">
        <f t="array" ref="M27">IFERROR(INDEX(施設用作成シート!$B$18:$P$117,MATCH(LARGE((施設用作成シート!$C$18:$C$117=$D$8)*1/ROW(施設用作成シート!$B$18:$B$117),ROWS($B$12:$B27)),1/ROW(施設用作成シート!$B$18:$B$117),0),COLUMNS($B$11:M$11)),"")</f>
        <v/>
      </c>
      <c r="N27" s="143" t="str">
        <f t="array" ref="N27">IFERROR(INDEX(施設用作成シート!$B$18:$P$117,MATCH(LARGE((施設用作成シート!$C$18:$C$117=$D$8)*1/ROW(施設用作成シート!$B$18:$B$117),ROWS($B$12:$B27)),1/ROW(施設用作成シート!$B$18:$B$117),0),COLUMNS($B$11:N$11)),"")</f>
        <v/>
      </c>
      <c r="O27" s="156" t="str">
        <f t="array" ref="O27">IFERROR(INDEX(施設用作成シート!$B$18:$P$117,MATCH(LARGE((施設用作成シート!$C$18:$C$117=$D$8)*1/ROW(施設用作成シート!$B$18:$B$117),ROWS($B$12:$B27)),1/ROW(施設用作成シート!$B$18:$B$117),0),COLUMNS($B$11:O$11)),"")</f>
        <v/>
      </c>
    </row>
    <row r="28" spans="2:15" ht="19.5">
      <c r="B28" s="143" t="str">
        <f t="array" ref="B28">IFERROR(INDEX(施設用作成シート!$B$18:$P$117,MATCH(LARGE((施設用作成シート!$C$18:$C$117=$D$8)*1/ROW(施設用作成シート!$B$18:$B$117),ROWS($B$12:$B28)),1/ROW(施設用作成シート!$B$18:$B$117),0),COLUMNS($B$11:B$11)),"")</f>
        <v/>
      </c>
      <c r="C28" s="143" t="str">
        <f t="array" ref="C28">IFERROR(INDEX(施設用作成シート!$B$18:$P$117,MATCH(LARGE((施設用作成シート!$C$18:$C$117=$D$8)*1/ROW(施設用作成シート!$B$18:$B$117),ROWS($B$12:$B28)),1/ROW(施設用作成シート!$B$18:$B$117),0),COLUMNS($B$11:C$11)),"")</f>
        <v/>
      </c>
      <c r="D28" s="143" t="str">
        <f t="array" ref="D28">IFERROR(INDEX(施設用作成シート!$B$18:$P$117,MATCH(LARGE((施設用作成シート!$C$18:$C$117=$D$8)*1/ROW(施設用作成シート!$B$18:$B$117),ROWS($B$12:$B28)),1/ROW(施設用作成シート!$B$18:$B$117),0),COLUMNS($B$11:D$11)),"")</f>
        <v/>
      </c>
      <c r="E28" s="162" t="str">
        <f t="array" ref="E28">IFERROR(INDEX(施設用作成シート!$B$18:$P$117,MATCH(LARGE((施設用作成シート!$C$18:$C$117=$D$8)*1/ROW(施設用作成シート!$B$18:$B$117),ROWS($B$12:$B28)),1/ROW(施設用作成シート!$B$18:$B$117),0),COLUMNS($B$11:E$11)),"")</f>
        <v/>
      </c>
      <c r="F28" s="156" t="str">
        <f t="array" ref="F28">IFERROR(INDEX(施設用作成シート!$B$18:$P$117,MATCH(LARGE((施設用作成シート!$C$18:$C$117=$D$8)*1/ROW(施設用作成シート!$B$18:$B$117),ROWS($B$12:$B28)),1/ROW(施設用作成シート!$B$18:$B$117),0),COLUMNS($B$11:F$11)),"")</f>
        <v/>
      </c>
      <c r="G28" s="156" t="str">
        <f t="array" ref="G28">IFERROR(INDEX(施設用作成シート!$B$18:$P$117,MATCH(LARGE((施設用作成シート!$C$18:$C$117=$D$8)*1/ROW(施設用作成シート!$B$18:$B$117),ROWS($B$12:$B28)),1/ROW(施設用作成シート!$B$18:$B$117),0),COLUMNS($B$11:G$11)),"")</f>
        <v/>
      </c>
      <c r="H28" s="156" t="str">
        <f t="array" ref="H28">IFERROR(INDEX(施設用作成シート!$B$18:$P$117,MATCH(LARGE((施設用作成シート!$C$18:$C$117=$D$8)*1/ROW(施設用作成シート!$B$18:$B$117),ROWS($B$12:$B28)),1/ROW(施設用作成シート!$B$18:$B$117),0),COLUMNS($B$11:H$11)),"")</f>
        <v/>
      </c>
      <c r="I28" s="143" t="str">
        <f t="array" ref="I28">IFERROR(INDEX(施設用作成シート!$B$18:$P$117,MATCH(LARGE((施設用作成シート!$C$18:$C$117=$D$8)*1/ROW(施設用作成シート!$B$18:$B$117),ROWS($B$12:$B28)),1/ROW(施設用作成シート!$B$18:$B$117),0),COLUMNS($B$11:I$11)),"")</f>
        <v/>
      </c>
      <c r="J28" s="147" t="str">
        <f t="array" ref="J28">IFERROR(INDEX(施設用作成シート!$B$18:$P$117,MATCH(LARGE((施設用作成シート!$C$18:$C$117=$D$8)*1/ROW(施設用作成シート!$B$18:$B$117),ROWS($B$12:$B28)),1/ROW(施設用作成シート!$B$18:$B$117),0),COLUMNS($B$11:J$11)),"")</f>
        <v/>
      </c>
      <c r="K28" s="143" t="str">
        <f t="array" ref="K28">IFERROR(INDEX(施設用作成シート!$B$18:$P$117,MATCH(LARGE((施設用作成シート!$C$18:$C$117=$D$8)*1/ROW(施設用作成シート!$B$18:$B$117),ROWS($B$12:$B28)),1/ROW(施設用作成シート!$B$18:$B$117),0),COLUMNS($B$11:K$11)),"")</f>
        <v/>
      </c>
      <c r="L28" s="143" t="str">
        <f t="array" ref="L28">IFERROR(INDEX(施設用作成シート!$B$18:$P$117,MATCH(LARGE((施設用作成シート!$C$18:$C$117=$D$8)*1/ROW(施設用作成シート!$B$18:$B$117),ROWS($B$12:$B28)),1/ROW(施設用作成シート!$B$18:$B$117),0),COLUMNS($B$11:L$11)),"")</f>
        <v/>
      </c>
      <c r="M28" s="143" t="str">
        <f t="array" ref="M28">IFERROR(INDEX(施設用作成シート!$B$18:$P$117,MATCH(LARGE((施設用作成シート!$C$18:$C$117=$D$8)*1/ROW(施設用作成シート!$B$18:$B$117),ROWS($B$12:$B28)),1/ROW(施設用作成シート!$B$18:$B$117),0),COLUMNS($B$11:M$11)),"")</f>
        <v/>
      </c>
      <c r="N28" s="143" t="str">
        <f t="array" ref="N28">IFERROR(INDEX(施設用作成シート!$B$18:$P$117,MATCH(LARGE((施設用作成シート!$C$18:$C$117=$D$8)*1/ROW(施設用作成シート!$B$18:$B$117),ROWS($B$12:$B28)),1/ROW(施設用作成シート!$B$18:$B$117),0),COLUMNS($B$11:N$11)),"")</f>
        <v/>
      </c>
      <c r="O28" s="156" t="str">
        <f t="array" ref="O28">IFERROR(INDEX(施設用作成シート!$B$18:$P$117,MATCH(LARGE((施設用作成シート!$C$18:$C$117=$D$8)*1/ROW(施設用作成シート!$B$18:$B$117),ROWS($B$12:$B28)),1/ROW(施設用作成シート!$B$18:$B$117),0),COLUMNS($B$11:O$11)),"")</f>
        <v/>
      </c>
    </row>
    <row r="29" spans="2:15" ht="19.5">
      <c r="B29" s="143" t="str">
        <f t="array" ref="B29">IFERROR(INDEX(施設用作成シート!$B$18:$P$117,MATCH(LARGE((施設用作成シート!$C$18:$C$117=$D$8)*1/ROW(施設用作成シート!$B$18:$B$117),ROWS($B$12:$B29)),1/ROW(施設用作成シート!$B$18:$B$117),0),COLUMNS($B$11:B$11)),"")</f>
        <v/>
      </c>
      <c r="C29" s="143" t="str">
        <f t="array" ref="C29">IFERROR(INDEX(施設用作成シート!$B$18:$P$117,MATCH(LARGE((施設用作成シート!$C$18:$C$117=$D$8)*1/ROW(施設用作成シート!$B$18:$B$117),ROWS($B$12:$B29)),1/ROW(施設用作成シート!$B$18:$B$117),0),COLUMNS($B$11:C$11)),"")</f>
        <v/>
      </c>
      <c r="D29" s="143" t="str">
        <f t="array" ref="D29">IFERROR(INDEX(施設用作成シート!$B$18:$P$117,MATCH(LARGE((施設用作成シート!$C$18:$C$117=$D$8)*1/ROW(施設用作成シート!$B$18:$B$117),ROWS($B$12:$B29)),1/ROW(施設用作成シート!$B$18:$B$117),0),COLUMNS($B$11:D$11)),"")</f>
        <v/>
      </c>
      <c r="E29" s="162" t="str">
        <f t="array" ref="E29">IFERROR(INDEX(施設用作成シート!$B$18:$P$117,MATCH(LARGE((施設用作成シート!$C$18:$C$117=$D$8)*1/ROW(施設用作成シート!$B$18:$B$117),ROWS($B$12:$B29)),1/ROW(施設用作成シート!$B$18:$B$117),0),COLUMNS($B$11:E$11)),"")</f>
        <v/>
      </c>
      <c r="F29" s="156" t="str">
        <f t="array" ref="F29">IFERROR(INDEX(施設用作成シート!$B$18:$P$117,MATCH(LARGE((施設用作成シート!$C$18:$C$117=$D$8)*1/ROW(施設用作成シート!$B$18:$B$117),ROWS($B$12:$B29)),1/ROW(施設用作成シート!$B$18:$B$117),0),COLUMNS($B$11:F$11)),"")</f>
        <v/>
      </c>
      <c r="G29" s="156" t="str">
        <f t="array" ref="G29">IFERROR(INDEX(施設用作成シート!$B$18:$P$117,MATCH(LARGE((施設用作成シート!$C$18:$C$117=$D$8)*1/ROW(施設用作成シート!$B$18:$B$117),ROWS($B$12:$B29)),1/ROW(施設用作成シート!$B$18:$B$117),0),COLUMNS($B$11:G$11)),"")</f>
        <v/>
      </c>
      <c r="H29" s="156" t="str">
        <f t="array" ref="H29">IFERROR(INDEX(施設用作成シート!$B$18:$P$117,MATCH(LARGE((施設用作成シート!$C$18:$C$117=$D$8)*1/ROW(施設用作成シート!$B$18:$B$117),ROWS($B$12:$B29)),1/ROW(施設用作成シート!$B$18:$B$117),0),COLUMNS($B$11:H$11)),"")</f>
        <v/>
      </c>
      <c r="I29" s="143" t="str">
        <f t="array" ref="I29">IFERROR(INDEX(施設用作成シート!$B$18:$P$117,MATCH(LARGE((施設用作成シート!$C$18:$C$117=$D$8)*1/ROW(施設用作成シート!$B$18:$B$117),ROWS($B$12:$B29)),1/ROW(施設用作成シート!$B$18:$B$117),0),COLUMNS($B$11:I$11)),"")</f>
        <v/>
      </c>
      <c r="J29" s="147" t="str">
        <f t="array" ref="J29">IFERROR(INDEX(施設用作成シート!$B$18:$P$117,MATCH(LARGE((施設用作成シート!$C$18:$C$117=$D$8)*1/ROW(施設用作成シート!$B$18:$B$117),ROWS($B$12:$B29)),1/ROW(施設用作成シート!$B$18:$B$117),0),COLUMNS($B$11:J$11)),"")</f>
        <v/>
      </c>
      <c r="K29" s="143" t="str">
        <f t="array" ref="K29">IFERROR(INDEX(施設用作成シート!$B$18:$P$117,MATCH(LARGE((施設用作成シート!$C$18:$C$117=$D$8)*1/ROW(施設用作成シート!$B$18:$B$117),ROWS($B$12:$B29)),1/ROW(施設用作成シート!$B$18:$B$117),0),COLUMNS($B$11:K$11)),"")</f>
        <v/>
      </c>
      <c r="L29" s="143" t="str">
        <f t="array" ref="L29">IFERROR(INDEX(施設用作成シート!$B$18:$P$117,MATCH(LARGE((施設用作成シート!$C$18:$C$117=$D$8)*1/ROW(施設用作成シート!$B$18:$B$117),ROWS($B$12:$B29)),1/ROW(施設用作成シート!$B$18:$B$117),0),COLUMNS($B$11:L$11)),"")</f>
        <v/>
      </c>
      <c r="M29" s="143" t="str">
        <f t="array" ref="M29">IFERROR(INDEX(施設用作成シート!$B$18:$P$117,MATCH(LARGE((施設用作成シート!$C$18:$C$117=$D$8)*1/ROW(施設用作成シート!$B$18:$B$117),ROWS($B$12:$B29)),1/ROW(施設用作成シート!$B$18:$B$117),0),COLUMNS($B$11:M$11)),"")</f>
        <v/>
      </c>
      <c r="N29" s="143" t="str">
        <f t="array" ref="N29">IFERROR(INDEX(施設用作成シート!$B$18:$P$117,MATCH(LARGE((施設用作成シート!$C$18:$C$117=$D$8)*1/ROW(施設用作成シート!$B$18:$B$117),ROWS($B$12:$B29)),1/ROW(施設用作成シート!$B$18:$B$117),0),COLUMNS($B$11:N$11)),"")</f>
        <v/>
      </c>
      <c r="O29" s="156" t="str">
        <f t="array" ref="O29">IFERROR(INDEX(施設用作成シート!$B$18:$P$117,MATCH(LARGE((施設用作成シート!$C$18:$C$117=$D$8)*1/ROW(施設用作成シート!$B$18:$B$117),ROWS($B$12:$B29)),1/ROW(施設用作成シート!$B$18:$B$117),0),COLUMNS($B$11:O$11)),"")</f>
        <v/>
      </c>
    </row>
    <row r="30" spans="2:15" ht="19.5">
      <c r="B30" s="143" t="str">
        <f t="array" ref="B30">IFERROR(INDEX(施設用作成シート!$B$18:$P$117,MATCH(LARGE((施設用作成シート!$C$18:$C$117=$D$8)*1/ROW(施設用作成シート!$B$18:$B$117),ROWS($B$12:$B30)),1/ROW(施設用作成シート!$B$18:$B$117),0),COLUMNS($B$11:B$11)),"")</f>
        <v/>
      </c>
      <c r="C30" s="143" t="str">
        <f t="array" ref="C30">IFERROR(INDEX(施設用作成シート!$B$18:$P$117,MATCH(LARGE((施設用作成シート!$C$18:$C$117=$D$8)*1/ROW(施設用作成シート!$B$18:$B$117),ROWS($B$12:$B30)),1/ROW(施設用作成シート!$B$18:$B$117),0),COLUMNS($B$11:C$11)),"")</f>
        <v/>
      </c>
      <c r="D30" s="143" t="str">
        <f t="array" ref="D30">IFERROR(INDEX(施設用作成シート!$B$18:$P$117,MATCH(LARGE((施設用作成シート!$C$18:$C$117=$D$8)*1/ROW(施設用作成シート!$B$18:$B$117),ROWS($B$12:$B30)),1/ROW(施設用作成シート!$B$18:$B$117),0),COLUMNS($B$11:D$11)),"")</f>
        <v/>
      </c>
      <c r="E30" s="162" t="str">
        <f t="array" ref="E30">IFERROR(INDEX(施設用作成シート!$B$18:$P$117,MATCH(LARGE((施設用作成シート!$C$18:$C$117=$D$8)*1/ROW(施設用作成シート!$B$18:$B$117),ROWS($B$12:$B30)),1/ROW(施設用作成シート!$B$18:$B$117),0),COLUMNS($B$11:E$11)),"")</f>
        <v/>
      </c>
      <c r="F30" s="156" t="str">
        <f t="array" ref="F30">IFERROR(INDEX(施設用作成シート!$B$18:$P$117,MATCH(LARGE((施設用作成シート!$C$18:$C$117=$D$8)*1/ROW(施設用作成シート!$B$18:$B$117),ROWS($B$12:$B30)),1/ROW(施設用作成シート!$B$18:$B$117),0),COLUMNS($B$11:F$11)),"")</f>
        <v/>
      </c>
      <c r="G30" s="156" t="str">
        <f t="array" ref="G30">IFERROR(INDEX(施設用作成シート!$B$18:$P$117,MATCH(LARGE((施設用作成シート!$C$18:$C$117=$D$8)*1/ROW(施設用作成シート!$B$18:$B$117),ROWS($B$12:$B30)),1/ROW(施設用作成シート!$B$18:$B$117),0),COLUMNS($B$11:G$11)),"")</f>
        <v/>
      </c>
      <c r="H30" s="156" t="str">
        <f t="array" ref="H30">IFERROR(INDEX(施設用作成シート!$B$18:$P$117,MATCH(LARGE((施設用作成シート!$C$18:$C$117=$D$8)*1/ROW(施設用作成シート!$B$18:$B$117),ROWS($B$12:$B30)),1/ROW(施設用作成シート!$B$18:$B$117),0),COLUMNS($B$11:H$11)),"")</f>
        <v/>
      </c>
      <c r="I30" s="143" t="str">
        <f t="array" ref="I30">IFERROR(INDEX(施設用作成シート!$B$18:$P$117,MATCH(LARGE((施設用作成シート!$C$18:$C$117=$D$8)*1/ROW(施設用作成シート!$B$18:$B$117),ROWS($B$12:$B30)),1/ROW(施設用作成シート!$B$18:$B$117),0),COLUMNS($B$11:I$11)),"")</f>
        <v/>
      </c>
      <c r="J30" s="147" t="str">
        <f t="array" ref="J30">IFERROR(INDEX(施設用作成シート!$B$18:$P$117,MATCH(LARGE((施設用作成シート!$C$18:$C$117=$D$8)*1/ROW(施設用作成シート!$B$18:$B$117),ROWS($B$12:$B30)),1/ROW(施設用作成シート!$B$18:$B$117),0),COLUMNS($B$11:J$11)),"")</f>
        <v/>
      </c>
      <c r="K30" s="143" t="str">
        <f t="array" ref="K30">IFERROR(INDEX(施設用作成シート!$B$18:$P$117,MATCH(LARGE((施設用作成シート!$C$18:$C$117=$D$8)*1/ROW(施設用作成シート!$B$18:$B$117),ROWS($B$12:$B30)),1/ROW(施設用作成シート!$B$18:$B$117),0),COLUMNS($B$11:K$11)),"")</f>
        <v/>
      </c>
      <c r="L30" s="143" t="str">
        <f t="array" ref="L30">IFERROR(INDEX(施設用作成シート!$B$18:$P$117,MATCH(LARGE((施設用作成シート!$C$18:$C$117=$D$8)*1/ROW(施設用作成シート!$B$18:$B$117),ROWS($B$12:$B30)),1/ROW(施設用作成シート!$B$18:$B$117),0),COLUMNS($B$11:L$11)),"")</f>
        <v/>
      </c>
      <c r="M30" s="143" t="str">
        <f t="array" ref="M30">IFERROR(INDEX(施設用作成シート!$B$18:$P$117,MATCH(LARGE((施設用作成シート!$C$18:$C$117=$D$8)*1/ROW(施設用作成シート!$B$18:$B$117),ROWS($B$12:$B30)),1/ROW(施設用作成シート!$B$18:$B$117),0),COLUMNS($B$11:M$11)),"")</f>
        <v/>
      </c>
      <c r="N30" s="143" t="str">
        <f t="array" ref="N30">IFERROR(INDEX(施設用作成シート!$B$18:$P$117,MATCH(LARGE((施設用作成シート!$C$18:$C$117=$D$8)*1/ROW(施設用作成シート!$B$18:$B$117),ROWS($B$12:$B30)),1/ROW(施設用作成シート!$B$18:$B$117),0),COLUMNS($B$11:N$11)),"")</f>
        <v/>
      </c>
      <c r="O30" s="156" t="str">
        <f t="array" ref="O30">IFERROR(INDEX(施設用作成シート!$B$18:$P$117,MATCH(LARGE((施設用作成シート!$C$18:$C$117=$D$8)*1/ROW(施設用作成シート!$B$18:$B$117),ROWS($B$12:$B30)),1/ROW(施設用作成シート!$B$18:$B$117),0),COLUMNS($B$11:O$11)),"")</f>
        <v/>
      </c>
    </row>
    <row r="31" spans="2:15" ht="19.5">
      <c r="B31" s="143" t="str">
        <f t="array" ref="B31">IFERROR(INDEX(施設用作成シート!$B$18:$P$117,MATCH(LARGE((施設用作成シート!$C$18:$C$117=$D$8)*1/ROW(施設用作成シート!$B$18:$B$117),ROWS($B$12:$B31)),1/ROW(施設用作成シート!$B$18:$B$117),0),COLUMNS($B$11:B$11)),"")</f>
        <v/>
      </c>
      <c r="C31" s="143" t="str">
        <f t="array" ref="C31">IFERROR(INDEX(施設用作成シート!$B$18:$P$117,MATCH(LARGE((施設用作成シート!$C$18:$C$117=$D$8)*1/ROW(施設用作成シート!$B$18:$B$117),ROWS($B$12:$B31)),1/ROW(施設用作成シート!$B$18:$B$117),0),COLUMNS($B$11:C$11)),"")</f>
        <v/>
      </c>
      <c r="D31" s="143" t="str">
        <f t="array" ref="D31">IFERROR(INDEX(施設用作成シート!$B$18:$P$117,MATCH(LARGE((施設用作成シート!$C$18:$C$117=$D$8)*1/ROW(施設用作成シート!$B$18:$B$117),ROWS($B$12:$B31)),1/ROW(施設用作成シート!$B$18:$B$117),0),COLUMNS($B$11:D$11)),"")</f>
        <v/>
      </c>
      <c r="E31" s="162" t="str">
        <f t="array" ref="E31">IFERROR(INDEX(施設用作成シート!$B$18:$P$117,MATCH(LARGE((施設用作成シート!$C$18:$C$117=$D$8)*1/ROW(施設用作成シート!$B$18:$B$117),ROWS($B$12:$B31)),1/ROW(施設用作成シート!$B$18:$B$117),0),COLUMNS($B$11:E$11)),"")</f>
        <v/>
      </c>
      <c r="F31" s="156" t="str">
        <f t="array" ref="F31">IFERROR(INDEX(施設用作成シート!$B$18:$P$117,MATCH(LARGE((施設用作成シート!$C$18:$C$117=$D$8)*1/ROW(施設用作成シート!$B$18:$B$117),ROWS($B$12:$B31)),1/ROW(施設用作成シート!$B$18:$B$117),0),COLUMNS($B$11:F$11)),"")</f>
        <v/>
      </c>
      <c r="G31" s="156" t="str">
        <f t="array" ref="G31">IFERROR(INDEX(施設用作成シート!$B$18:$P$117,MATCH(LARGE((施設用作成シート!$C$18:$C$117=$D$8)*1/ROW(施設用作成シート!$B$18:$B$117),ROWS($B$12:$B31)),1/ROW(施設用作成シート!$B$18:$B$117),0),COLUMNS($B$11:G$11)),"")</f>
        <v/>
      </c>
      <c r="H31" s="156" t="str">
        <f t="array" ref="H31">IFERROR(INDEX(施設用作成シート!$B$18:$P$117,MATCH(LARGE((施設用作成シート!$C$18:$C$117=$D$8)*1/ROW(施設用作成シート!$B$18:$B$117),ROWS($B$12:$B31)),1/ROW(施設用作成シート!$B$18:$B$117),0),COLUMNS($B$11:H$11)),"")</f>
        <v/>
      </c>
      <c r="I31" s="143" t="str">
        <f t="array" ref="I31">IFERROR(INDEX(施設用作成シート!$B$18:$P$117,MATCH(LARGE((施設用作成シート!$C$18:$C$117=$D$8)*1/ROW(施設用作成シート!$B$18:$B$117),ROWS($B$12:$B31)),1/ROW(施設用作成シート!$B$18:$B$117),0),COLUMNS($B$11:I$11)),"")</f>
        <v/>
      </c>
      <c r="J31" s="147" t="str">
        <f t="array" ref="J31">IFERROR(INDEX(施設用作成シート!$B$18:$P$117,MATCH(LARGE((施設用作成シート!$C$18:$C$117=$D$8)*1/ROW(施設用作成シート!$B$18:$B$117),ROWS($B$12:$B31)),1/ROW(施設用作成シート!$B$18:$B$117),0),COLUMNS($B$11:J$11)),"")</f>
        <v/>
      </c>
      <c r="K31" s="143" t="str">
        <f t="array" ref="K31">IFERROR(INDEX(施設用作成シート!$B$18:$P$117,MATCH(LARGE((施設用作成シート!$C$18:$C$117=$D$8)*1/ROW(施設用作成シート!$B$18:$B$117),ROWS($B$12:$B31)),1/ROW(施設用作成シート!$B$18:$B$117),0),COLUMNS($B$11:K$11)),"")</f>
        <v/>
      </c>
      <c r="L31" s="143" t="str">
        <f t="array" ref="L31">IFERROR(INDEX(施設用作成シート!$B$18:$P$117,MATCH(LARGE((施設用作成シート!$C$18:$C$117=$D$8)*1/ROW(施設用作成シート!$B$18:$B$117),ROWS($B$12:$B31)),1/ROW(施設用作成シート!$B$18:$B$117),0),COLUMNS($B$11:L$11)),"")</f>
        <v/>
      </c>
      <c r="M31" s="143" t="str">
        <f t="array" ref="M31">IFERROR(INDEX(施設用作成シート!$B$18:$P$117,MATCH(LARGE((施設用作成シート!$C$18:$C$117=$D$8)*1/ROW(施設用作成シート!$B$18:$B$117),ROWS($B$12:$B31)),1/ROW(施設用作成シート!$B$18:$B$117),0),COLUMNS($B$11:M$11)),"")</f>
        <v/>
      </c>
      <c r="N31" s="143" t="str">
        <f t="array" ref="N31">IFERROR(INDEX(施設用作成シート!$B$18:$P$117,MATCH(LARGE((施設用作成シート!$C$18:$C$117=$D$8)*1/ROW(施設用作成シート!$B$18:$B$117),ROWS($B$12:$B31)),1/ROW(施設用作成シート!$B$18:$B$117),0),COLUMNS($B$11:N$11)),"")</f>
        <v/>
      </c>
      <c r="O31" s="156" t="str">
        <f t="array" ref="O31">IFERROR(INDEX(施設用作成シート!$B$18:$P$117,MATCH(LARGE((施設用作成シート!$C$18:$C$117=$D$8)*1/ROW(施設用作成シート!$B$18:$B$117),ROWS($B$12:$B31)),1/ROW(施設用作成シート!$B$18:$B$117),0),COLUMNS($B$11:O$11)),"")</f>
        <v/>
      </c>
    </row>
    <row r="32" spans="2:15" ht="19.5">
      <c r="B32" s="143" t="str">
        <f t="array" ref="B32">IFERROR(INDEX(施設用作成シート!$B$18:$P$117,MATCH(LARGE((施設用作成シート!$C$18:$C$117=$D$8)*1/ROW(施設用作成シート!$B$18:$B$117),ROWS($B$12:$B32)),1/ROW(施設用作成シート!$B$18:$B$117),0),COLUMNS($B$11:B$11)),"")</f>
        <v/>
      </c>
      <c r="C32" s="143" t="str">
        <f t="array" ref="C32">IFERROR(INDEX(施設用作成シート!$B$18:$P$117,MATCH(LARGE((施設用作成シート!$C$18:$C$117=$D$8)*1/ROW(施設用作成シート!$B$18:$B$117),ROWS($B$12:$B32)),1/ROW(施設用作成シート!$B$18:$B$117),0),COLUMNS($B$11:C$11)),"")</f>
        <v/>
      </c>
      <c r="D32" s="143" t="str">
        <f t="array" ref="D32">IFERROR(INDEX(施設用作成シート!$B$18:$P$117,MATCH(LARGE((施設用作成シート!$C$18:$C$117=$D$8)*1/ROW(施設用作成シート!$B$18:$B$117),ROWS($B$12:$B32)),1/ROW(施設用作成シート!$B$18:$B$117),0),COLUMNS($B$11:D$11)),"")</f>
        <v/>
      </c>
      <c r="E32" s="162" t="str">
        <f t="array" ref="E32">IFERROR(INDEX(施設用作成シート!$B$18:$P$117,MATCH(LARGE((施設用作成シート!$C$18:$C$117=$D$8)*1/ROW(施設用作成シート!$B$18:$B$117),ROWS($B$12:$B32)),1/ROW(施設用作成シート!$B$18:$B$117),0),COLUMNS($B$11:E$11)),"")</f>
        <v/>
      </c>
      <c r="F32" s="156" t="str">
        <f t="array" ref="F32">IFERROR(INDEX(施設用作成シート!$B$18:$P$117,MATCH(LARGE((施設用作成シート!$C$18:$C$117=$D$8)*1/ROW(施設用作成シート!$B$18:$B$117),ROWS($B$12:$B32)),1/ROW(施設用作成シート!$B$18:$B$117),0),COLUMNS($B$11:F$11)),"")</f>
        <v/>
      </c>
      <c r="G32" s="156" t="str">
        <f t="array" ref="G32">IFERROR(INDEX(施設用作成シート!$B$18:$P$117,MATCH(LARGE((施設用作成シート!$C$18:$C$117=$D$8)*1/ROW(施設用作成シート!$B$18:$B$117),ROWS($B$12:$B32)),1/ROW(施設用作成シート!$B$18:$B$117),0),COLUMNS($B$11:G$11)),"")</f>
        <v/>
      </c>
      <c r="H32" s="156" t="str">
        <f t="array" ref="H32">IFERROR(INDEX(施設用作成シート!$B$18:$P$117,MATCH(LARGE((施設用作成シート!$C$18:$C$117=$D$8)*1/ROW(施設用作成シート!$B$18:$B$117),ROWS($B$12:$B32)),1/ROW(施設用作成シート!$B$18:$B$117),0),COLUMNS($B$11:H$11)),"")</f>
        <v/>
      </c>
      <c r="I32" s="143" t="str">
        <f t="array" ref="I32">IFERROR(INDEX(施設用作成シート!$B$18:$P$117,MATCH(LARGE((施設用作成シート!$C$18:$C$117=$D$8)*1/ROW(施設用作成シート!$B$18:$B$117),ROWS($B$12:$B32)),1/ROW(施設用作成シート!$B$18:$B$117),0),COLUMNS($B$11:I$11)),"")</f>
        <v/>
      </c>
      <c r="J32" s="147" t="str">
        <f t="array" ref="J32">IFERROR(INDEX(施設用作成シート!$B$18:$P$117,MATCH(LARGE((施設用作成シート!$C$18:$C$117=$D$8)*1/ROW(施設用作成シート!$B$18:$B$117),ROWS($B$12:$B32)),1/ROW(施設用作成シート!$B$18:$B$117),0),COLUMNS($B$11:J$11)),"")</f>
        <v/>
      </c>
      <c r="K32" s="143" t="str">
        <f t="array" ref="K32">IFERROR(INDEX(施設用作成シート!$B$18:$P$117,MATCH(LARGE((施設用作成シート!$C$18:$C$117=$D$8)*1/ROW(施設用作成シート!$B$18:$B$117),ROWS($B$12:$B32)),1/ROW(施設用作成シート!$B$18:$B$117),0),COLUMNS($B$11:K$11)),"")</f>
        <v/>
      </c>
      <c r="L32" s="143" t="str">
        <f t="array" ref="L32">IFERROR(INDEX(施設用作成シート!$B$18:$P$117,MATCH(LARGE((施設用作成シート!$C$18:$C$117=$D$8)*1/ROW(施設用作成シート!$B$18:$B$117),ROWS($B$12:$B32)),1/ROW(施設用作成シート!$B$18:$B$117),0),COLUMNS($B$11:L$11)),"")</f>
        <v/>
      </c>
      <c r="M32" s="143" t="str">
        <f t="array" ref="M32">IFERROR(INDEX(施設用作成シート!$B$18:$P$117,MATCH(LARGE((施設用作成シート!$C$18:$C$117=$D$8)*1/ROW(施設用作成シート!$B$18:$B$117),ROWS($B$12:$B32)),1/ROW(施設用作成シート!$B$18:$B$117),0),COLUMNS($B$11:M$11)),"")</f>
        <v/>
      </c>
      <c r="N32" s="143" t="str">
        <f t="array" ref="N32">IFERROR(INDEX(施設用作成シート!$B$18:$P$117,MATCH(LARGE((施設用作成シート!$C$18:$C$117=$D$8)*1/ROW(施設用作成シート!$B$18:$B$117),ROWS($B$12:$B32)),1/ROW(施設用作成シート!$B$18:$B$117),0),COLUMNS($B$11:N$11)),"")</f>
        <v/>
      </c>
      <c r="O32" s="156" t="str">
        <f t="array" ref="O32">IFERROR(INDEX(施設用作成シート!$B$18:$P$117,MATCH(LARGE((施設用作成シート!$C$18:$C$117=$D$8)*1/ROW(施設用作成シート!$B$18:$B$117),ROWS($B$12:$B32)),1/ROW(施設用作成シート!$B$18:$B$117),0),COLUMNS($B$11:O$11)),"")</f>
        <v/>
      </c>
    </row>
    <row r="33" spans="2:15" ht="19.5">
      <c r="B33" s="143" t="str">
        <f t="array" ref="B33">IFERROR(INDEX(施設用作成シート!$B$18:$P$117,MATCH(LARGE((施設用作成シート!$C$18:$C$117=$D$8)*1/ROW(施設用作成シート!$B$18:$B$117),ROWS($B$12:$B33)),1/ROW(施設用作成シート!$B$18:$B$117),0),COLUMNS($B$11:B$11)),"")</f>
        <v/>
      </c>
      <c r="C33" s="143" t="str">
        <f t="array" ref="C33">IFERROR(INDEX(施設用作成シート!$B$18:$P$117,MATCH(LARGE((施設用作成シート!$C$18:$C$117=$D$8)*1/ROW(施設用作成シート!$B$18:$B$117),ROWS($B$12:$B33)),1/ROW(施設用作成シート!$B$18:$B$117),0),COLUMNS($B$11:C$11)),"")</f>
        <v/>
      </c>
      <c r="D33" s="143" t="str">
        <f t="array" ref="D33">IFERROR(INDEX(施設用作成シート!$B$18:$P$117,MATCH(LARGE((施設用作成シート!$C$18:$C$117=$D$8)*1/ROW(施設用作成シート!$B$18:$B$117),ROWS($B$12:$B33)),1/ROW(施設用作成シート!$B$18:$B$117),0),COLUMNS($B$11:D$11)),"")</f>
        <v/>
      </c>
      <c r="E33" s="162" t="str">
        <f t="array" ref="E33">IFERROR(INDEX(施設用作成シート!$B$18:$P$117,MATCH(LARGE((施設用作成シート!$C$18:$C$117=$D$8)*1/ROW(施設用作成シート!$B$18:$B$117),ROWS($B$12:$B33)),1/ROW(施設用作成シート!$B$18:$B$117),0),COLUMNS($B$11:E$11)),"")</f>
        <v/>
      </c>
      <c r="F33" s="156" t="str">
        <f t="array" ref="F33">IFERROR(INDEX(施設用作成シート!$B$18:$P$117,MATCH(LARGE((施設用作成シート!$C$18:$C$117=$D$8)*1/ROW(施設用作成シート!$B$18:$B$117),ROWS($B$12:$B33)),1/ROW(施設用作成シート!$B$18:$B$117),0),COLUMNS($B$11:F$11)),"")</f>
        <v/>
      </c>
      <c r="G33" s="156" t="str">
        <f t="array" ref="G33">IFERROR(INDEX(施設用作成シート!$B$18:$P$117,MATCH(LARGE((施設用作成シート!$C$18:$C$117=$D$8)*1/ROW(施設用作成シート!$B$18:$B$117),ROWS($B$12:$B33)),1/ROW(施設用作成シート!$B$18:$B$117),0),COLUMNS($B$11:G$11)),"")</f>
        <v/>
      </c>
      <c r="H33" s="156" t="str">
        <f t="array" ref="H33">IFERROR(INDEX(施設用作成シート!$B$18:$P$117,MATCH(LARGE((施設用作成シート!$C$18:$C$117=$D$8)*1/ROW(施設用作成シート!$B$18:$B$117),ROWS($B$12:$B33)),1/ROW(施設用作成シート!$B$18:$B$117),0),COLUMNS($B$11:H$11)),"")</f>
        <v/>
      </c>
      <c r="I33" s="143" t="str">
        <f t="array" ref="I33">IFERROR(INDEX(施設用作成シート!$B$18:$P$117,MATCH(LARGE((施設用作成シート!$C$18:$C$117=$D$8)*1/ROW(施設用作成シート!$B$18:$B$117),ROWS($B$12:$B33)),1/ROW(施設用作成シート!$B$18:$B$117),0),COLUMNS($B$11:I$11)),"")</f>
        <v/>
      </c>
      <c r="J33" s="147" t="str">
        <f t="array" ref="J33">IFERROR(INDEX(施設用作成シート!$B$18:$P$117,MATCH(LARGE((施設用作成シート!$C$18:$C$117=$D$8)*1/ROW(施設用作成シート!$B$18:$B$117),ROWS($B$12:$B33)),1/ROW(施設用作成シート!$B$18:$B$117),0),COLUMNS($B$11:J$11)),"")</f>
        <v/>
      </c>
      <c r="K33" s="143" t="str">
        <f t="array" ref="K33">IFERROR(INDEX(施設用作成シート!$B$18:$P$117,MATCH(LARGE((施設用作成シート!$C$18:$C$117=$D$8)*1/ROW(施設用作成シート!$B$18:$B$117),ROWS($B$12:$B33)),1/ROW(施設用作成シート!$B$18:$B$117),0),COLUMNS($B$11:K$11)),"")</f>
        <v/>
      </c>
      <c r="L33" s="143" t="str">
        <f t="array" ref="L33">IFERROR(INDEX(施設用作成シート!$B$18:$P$117,MATCH(LARGE((施設用作成シート!$C$18:$C$117=$D$8)*1/ROW(施設用作成シート!$B$18:$B$117),ROWS($B$12:$B33)),1/ROW(施設用作成シート!$B$18:$B$117),0),COLUMNS($B$11:L$11)),"")</f>
        <v/>
      </c>
      <c r="M33" s="143" t="str">
        <f t="array" ref="M33">IFERROR(INDEX(施設用作成シート!$B$18:$P$117,MATCH(LARGE((施設用作成シート!$C$18:$C$117=$D$8)*1/ROW(施設用作成シート!$B$18:$B$117),ROWS($B$12:$B33)),1/ROW(施設用作成シート!$B$18:$B$117),0),COLUMNS($B$11:M$11)),"")</f>
        <v/>
      </c>
      <c r="N33" s="143" t="str">
        <f t="array" ref="N33">IFERROR(INDEX(施設用作成シート!$B$18:$P$117,MATCH(LARGE((施設用作成シート!$C$18:$C$117=$D$8)*1/ROW(施設用作成シート!$B$18:$B$117),ROWS($B$12:$B33)),1/ROW(施設用作成シート!$B$18:$B$117),0),COLUMNS($B$11:N$11)),"")</f>
        <v/>
      </c>
      <c r="O33" s="156" t="str">
        <f t="array" ref="O33">IFERROR(INDEX(施設用作成シート!$B$18:$P$117,MATCH(LARGE((施設用作成シート!$C$18:$C$117=$D$8)*1/ROW(施設用作成シート!$B$18:$B$117),ROWS($B$12:$B33)),1/ROW(施設用作成シート!$B$18:$B$117),0),COLUMNS($B$11:O$11)),"")</f>
        <v/>
      </c>
    </row>
    <row r="34" spans="2:15" ht="19.5">
      <c r="B34" s="143" t="str">
        <f t="array" ref="B34">IFERROR(INDEX(施設用作成シート!$B$18:$P$117,MATCH(LARGE((施設用作成シート!$C$18:$C$117=$D$8)*1/ROW(施設用作成シート!$B$18:$B$117),ROWS($B$12:$B34)),1/ROW(施設用作成シート!$B$18:$B$117),0),COLUMNS($B$11:B$11)),"")</f>
        <v/>
      </c>
      <c r="C34" s="143" t="str">
        <f t="array" ref="C34">IFERROR(INDEX(施設用作成シート!$B$18:$P$117,MATCH(LARGE((施設用作成シート!$C$18:$C$117=$D$8)*1/ROW(施設用作成シート!$B$18:$B$117),ROWS($B$12:$B34)),1/ROW(施設用作成シート!$B$18:$B$117),0),COLUMNS($B$11:C$11)),"")</f>
        <v/>
      </c>
      <c r="D34" s="143" t="str">
        <f t="array" ref="D34">IFERROR(INDEX(施設用作成シート!$B$18:$P$117,MATCH(LARGE((施設用作成シート!$C$18:$C$117=$D$8)*1/ROW(施設用作成シート!$B$18:$B$117),ROWS($B$12:$B34)),1/ROW(施設用作成シート!$B$18:$B$117),0),COLUMNS($B$11:D$11)),"")</f>
        <v/>
      </c>
      <c r="E34" s="162" t="str">
        <f t="array" ref="E34">IFERROR(INDEX(施設用作成シート!$B$18:$P$117,MATCH(LARGE((施設用作成シート!$C$18:$C$117=$D$8)*1/ROW(施設用作成シート!$B$18:$B$117),ROWS($B$12:$B34)),1/ROW(施設用作成シート!$B$18:$B$117),0),COLUMNS($B$11:E$11)),"")</f>
        <v/>
      </c>
      <c r="F34" s="156" t="str">
        <f t="array" ref="F34">IFERROR(INDEX(施設用作成シート!$B$18:$P$117,MATCH(LARGE((施設用作成シート!$C$18:$C$117=$D$8)*1/ROW(施設用作成シート!$B$18:$B$117),ROWS($B$12:$B34)),1/ROW(施設用作成シート!$B$18:$B$117),0),COLUMNS($B$11:F$11)),"")</f>
        <v/>
      </c>
      <c r="G34" s="156" t="str">
        <f t="array" ref="G34">IFERROR(INDEX(施設用作成シート!$B$18:$P$117,MATCH(LARGE((施設用作成シート!$C$18:$C$117=$D$8)*1/ROW(施設用作成シート!$B$18:$B$117),ROWS($B$12:$B34)),1/ROW(施設用作成シート!$B$18:$B$117),0),COLUMNS($B$11:G$11)),"")</f>
        <v/>
      </c>
      <c r="H34" s="156" t="str">
        <f t="array" ref="H34">IFERROR(INDEX(施設用作成シート!$B$18:$P$117,MATCH(LARGE((施設用作成シート!$C$18:$C$117=$D$8)*1/ROW(施設用作成シート!$B$18:$B$117),ROWS($B$12:$B34)),1/ROW(施設用作成シート!$B$18:$B$117),0),COLUMNS($B$11:H$11)),"")</f>
        <v/>
      </c>
      <c r="I34" s="143" t="str">
        <f t="array" ref="I34">IFERROR(INDEX(施設用作成シート!$B$18:$P$117,MATCH(LARGE((施設用作成シート!$C$18:$C$117=$D$8)*1/ROW(施設用作成シート!$B$18:$B$117),ROWS($B$12:$B34)),1/ROW(施設用作成シート!$B$18:$B$117),0),COLUMNS($B$11:I$11)),"")</f>
        <v/>
      </c>
      <c r="J34" s="147" t="str">
        <f t="array" ref="J34">IFERROR(INDEX(施設用作成シート!$B$18:$P$117,MATCH(LARGE((施設用作成シート!$C$18:$C$117=$D$8)*1/ROW(施設用作成シート!$B$18:$B$117),ROWS($B$12:$B34)),1/ROW(施設用作成シート!$B$18:$B$117),0),COLUMNS($B$11:J$11)),"")</f>
        <v/>
      </c>
      <c r="K34" s="143" t="str">
        <f t="array" ref="K34">IFERROR(INDEX(施設用作成シート!$B$18:$P$117,MATCH(LARGE((施設用作成シート!$C$18:$C$117=$D$8)*1/ROW(施設用作成シート!$B$18:$B$117),ROWS($B$12:$B34)),1/ROW(施設用作成シート!$B$18:$B$117),0),COLUMNS($B$11:K$11)),"")</f>
        <v/>
      </c>
      <c r="L34" s="143" t="str">
        <f t="array" ref="L34">IFERROR(INDEX(施設用作成シート!$B$18:$P$117,MATCH(LARGE((施設用作成シート!$C$18:$C$117=$D$8)*1/ROW(施設用作成シート!$B$18:$B$117),ROWS($B$12:$B34)),1/ROW(施設用作成シート!$B$18:$B$117),0),COLUMNS($B$11:L$11)),"")</f>
        <v/>
      </c>
      <c r="M34" s="143" t="str">
        <f t="array" ref="M34">IFERROR(INDEX(施設用作成シート!$B$18:$P$117,MATCH(LARGE((施設用作成シート!$C$18:$C$117=$D$8)*1/ROW(施設用作成シート!$B$18:$B$117),ROWS($B$12:$B34)),1/ROW(施設用作成シート!$B$18:$B$117),0),COLUMNS($B$11:M$11)),"")</f>
        <v/>
      </c>
      <c r="N34" s="143" t="str">
        <f t="array" ref="N34">IFERROR(INDEX(施設用作成シート!$B$18:$P$117,MATCH(LARGE((施設用作成シート!$C$18:$C$117=$D$8)*1/ROW(施設用作成シート!$B$18:$B$117),ROWS($B$12:$B34)),1/ROW(施設用作成シート!$B$18:$B$117),0),COLUMNS($B$11:N$11)),"")</f>
        <v/>
      </c>
      <c r="O34" s="156" t="str">
        <f t="array" ref="O34">IFERROR(INDEX(施設用作成シート!$B$18:$P$117,MATCH(LARGE((施設用作成シート!$C$18:$C$117=$D$8)*1/ROW(施設用作成シート!$B$18:$B$117),ROWS($B$12:$B34)),1/ROW(施設用作成シート!$B$18:$B$117),0),COLUMNS($B$11:O$11)),"")</f>
        <v/>
      </c>
    </row>
    <row r="35" spans="2:15" ht="19.5">
      <c r="B35" s="143" t="str">
        <f t="array" ref="B35">IFERROR(INDEX(施設用作成シート!$B$18:$P$117,MATCH(LARGE((施設用作成シート!$C$18:$C$117=$D$8)*1/ROW(施設用作成シート!$B$18:$B$117),ROWS($B$12:$B35)),1/ROW(施設用作成シート!$B$18:$B$117),0),COLUMNS($B$11:B$11)),"")</f>
        <v/>
      </c>
      <c r="C35" s="143" t="str">
        <f t="array" ref="C35">IFERROR(INDEX(施設用作成シート!$B$18:$P$117,MATCH(LARGE((施設用作成シート!$C$18:$C$117=$D$8)*1/ROW(施設用作成シート!$B$18:$B$117),ROWS($B$12:$B35)),1/ROW(施設用作成シート!$B$18:$B$117),0),COLUMNS($B$11:C$11)),"")</f>
        <v/>
      </c>
      <c r="D35" s="143" t="str">
        <f t="array" ref="D35">IFERROR(INDEX(施設用作成シート!$B$18:$P$117,MATCH(LARGE((施設用作成シート!$C$18:$C$117=$D$8)*1/ROW(施設用作成シート!$B$18:$B$117),ROWS($B$12:$B35)),1/ROW(施設用作成シート!$B$18:$B$117),0),COLUMNS($B$11:D$11)),"")</f>
        <v/>
      </c>
      <c r="E35" s="162" t="str">
        <f t="array" ref="E35">IFERROR(INDEX(施設用作成シート!$B$18:$P$117,MATCH(LARGE((施設用作成シート!$C$18:$C$117=$D$8)*1/ROW(施設用作成シート!$B$18:$B$117),ROWS($B$12:$B35)),1/ROW(施設用作成シート!$B$18:$B$117),0),COLUMNS($B$11:E$11)),"")</f>
        <v/>
      </c>
      <c r="F35" s="156" t="str">
        <f t="array" ref="F35">IFERROR(INDEX(施設用作成シート!$B$18:$P$117,MATCH(LARGE((施設用作成シート!$C$18:$C$117=$D$8)*1/ROW(施設用作成シート!$B$18:$B$117),ROWS($B$12:$B35)),1/ROW(施設用作成シート!$B$18:$B$117),0),COLUMNS($B$11:F$11)),"")</f>
        <v/>
      </c>
      <c r="G35" s="156" t="str">
        <f t="array" ref="G35">IFERROR(INDEX(施設用作成シート!$B$18:$P$117,MATCH(LARGE((施設用作成シート!$C$18:$C$117=$D$8)*1/ROW(施設用作成シート!$B$18:$B$117),ROWS($B$12:$B35)),1/ROW(施設用作成シート!$B$18:$B$117),0),COLUMNS($B$11:G$11)),"")</f>
        <v/>
      </c>
      <c r="H35" s="156" t="str">
        <f t="array" ref="H35">IFERROR(INDEX(施設用作成シート!$B$18:$P$117,MATCH(LARGE((施設用作成シート!$C$18:$C$117=$D$8)*1/ROW(施設用作成シート!$B$18:$B$117),ROWS($B$12:$B35)),1/ROW(施設用作成シート!$B$18:$B$117),0),COLUMNS($B$11:H$11)),"")</f>
        <v/>
      </c>
      <c r="I35" s="143" t="str">
        <f t="array" ref="I35">IFERROR(INDEX(施設用作成シート!$B$18:$P$117,MATCH(LARGE((施設用作成シート!$C$18:$C$117=$D$8)*1/ROW(施設用作成シート!$B$18:$B$117),ROWS($B$12:$B35)),1/ROW(施設用作成シート!$B$18:$B$117),0),COLUMNS($B$11:I$11)),"")</f>
        <v/>
      </c>
      <c r="J35" s="147" t="str">
        <f t="array" ref="J35">IFERROR(INDEX(施設用作成シート!$B$18:$P$117,MATCH(LARGE((施設用作成シート!$C$18:$C$117=$D$8)*1/ROW(施設用作成シート!$B$18:$B$117),ROWS($B$12:$B35)),1/ROW(施設用作成シート!$B$18:$B$117),0),COLUMNS($B$11:J$11)),"")</f>
        <v/>
      </c>
      <c r="K35" s="143" t="str">
        <f t="array" ref="K35">IFERROR(INDEX(施設用作成シート!$B$18:$P$117,MATCH(LARGE((施設用作成シート!$C$18:$C$117=$D$8)*1/ROW(施設用作成シート!$B$18:$B$117),ROWS($B$12:$B35)),1/ROW(施設用作成シート!$B$18:$B$117),0),COLUMNS($B$11:K$11)),"")</f>
        <v/>
      </c>
      <c r="L35" s="143" t="str">
        <f t="array" ref="L35">IFERROR(INDEX(施設用作成シート!$B$18:$P$117,MATCH(LARGE((施設用作成シート!$C$18:$C$117=$D$8)*1/ROW(施設用作成シート!$B$18:$B$117),ROWS($B$12:$B35)),1/ROW(施設用作成シート!$B$18:$B$117),0),COLUMNS($B$11:L$11)),"")</f>
        <v/>
      </c>
      <c r="M35" s="143" t="str">
        <f t="array" ref="M35">IFERROR(INDEX(施設用作成シート!$B$18:$P$117,MATCH(LARGE((施設用作成シート!$C$18:$C$117=$D$8)*1/ROW(施設用作成シート!$B$18:$B$117),ROWS($B$12:$B35)),1/ROW(施設用作成シート!$B$18:$B$117),0),COLUMNS($B$11:M$11)),"")</f>
        <v/>
      </c>
      <c r="N35" s="143" t="str">
        <f t="array" ref="N35">IFERROR(INDEX(施設用作成シート!$B$18:$P$117,MATCH(LARGE((施設用作成シート!$C$18:$C$117=$D$8)*1/ROW(施設用作成シート!$B$18:$B$117),ROWS($B$12:$B35)),1/ROW(施設用作成シート!$B$18:$B$117),0),COLUMNS($B$11:N$11)),"")</f>
        <v/>
      </c>
      <c r="O35" s="156" t="str">
        <f t="array" ref="O35">IFERROR(INDEX(施設用作成シート!$B$18:$P$117,MATCH(LARGE((施設用作成シート!$C$18:$C$117=$D$8)*1/ROW(施設用作成シート!$B$18:$B$117),ROWS($B$12:$B35)),1/ROW(施設用作成シート!$B$18:$B$117),0),COLUMNS($B$11:O$11)),"")</f>
        <v/>
      </c>
    </row>
    <row r="36" spans="2:15" ht="19.5">
      <c r="B36" s="143" t="str">
        <f t="array" ref="B36">IFERROR(INDEX(施設用作成シート!$B$18:$P$117,MATCH(LARGE((施設用作成シート!$C$18:$C$117=$D$8)*1/ROW(施設用作成シート!$B$18:$B$117),ROWS($B$12:$B36)),1/ROW(施設用作成シート!$B$18:$B$117),0),COLUMNS($B$11:B$11)),"")</f>
        <v/>
      </c>
      <c r="C36" s="143" t="str">
        <f t="array" ref="C36">IFERROR(INDEX(施設用作成シート!$B$18:$P$117,MATCH(LARGE((施設用作成シート!$C$18:$C$117=$D$8)*1/ROW(施設用作成シート!$B$18:$B$117),ROWS($B$12:$B36)),1/ROW(施設用作成シート!$B$18:$B$117),0),COLUMNS($B$11:C$11)),"")</f>
        <v/>
      </c>
      <c r="D36" s="143" t="str">
        <f t="array" ref="D36">IFERROR(INDEX(施設用作成シート!$B$18:$P$117,MATCH(LARGE((施設用作成シート!$C$18:$C$117=$D$8)*1/ROW(施設用作成シート!$B$18:$B$117),ROWS($B$12:$B36)),1/ROW(施設用作成シート!$B$18:$B$117),0),COLUMNS($B$11:D$11)),"")</f>
        <v/>
      </c>
      <c r="E36" s="162" t="str">
        <f t="array" ref="E36">IFERROR(INDEX(施設用作成シート!$B$18:$P$117,MATCH(LARGE((施設用作成シート!$C$18:$C$117=$D$8)*1/ROW(施設用作成シート!$B$18:$B$117),ROWS($B$12:$B36)),1/ROW(施設用作成シート!$B$18:$B$117),0),COLUMNS($B$11:E$11)),"")</f>
        <v/>
      </c>
      <c r="F36" s="156" t="str">
        <f t="array" ref="F36">IFERROR(INDEX(施設用作成シート!$B$18:$P$117,MATCH(LARGE((施設用作成シート!$C$18:$C$117=$D$8)*1/ROW(施設用作成シート!$B$18:$B$117),ROWS($B$12:$B36)),1/ROW(施設用作成シート!$B$18:$B$117),0),COLUMNS($B$11:F$11)),"")</f>
        <v/>
      </c>
      <c r="G36" s="156" t="str">
        <f t="array" ref="G36">IFERROR(INDEX(施設用作成シート!$B$18:$P$117,MATCH(LARGE((施設用作成シート!$C$18:$C$117=$D$8)*1/ROW(施設用作成シート!$B$18:$B$117),ROWS($B$12:$B36)),1/ROW(施設用作成シート!$B$18:$B$117),0),COLUMNS($B$11:G$11)),"")</f>
        <v/>
      </c>
      <c r="H36" s="156" t="str">
        <f t="array" ref="H36">IFERROR(INDEX(施設用作成シート!$B$18:$P$117,MATCH(LARGE((施設用作成シート!$C$18:$C$117=$D$8)*1/ROW(施設用作成シート!$B$18:$B$117),ROWS($B$12:$B36)),1/ROW(施設用作成シート!$B$18:$B$117),0),COLUMNS($B$11:H$11)),"")</f>
        <v/>
      </c>
      <c r="I36" s="143" t="str">
        <f t="array" ref="I36">IFERROR(INDEX(施設用作成シート!$B$18:$P$117,MATCH(LARGE((施設用作成シート!$C$18:$C$117=$D$8)*1/ROW(施設用作成シート!$B$18:$B$117),ROWS($B$12:$B36)),1/ROW(施設用作成シート!$B$18:$B$117),0),COLUMNS($B$11:I$11)),"")</f>
        <v/>
      </c>
      <c r="J36" s="147" t="str">
        <f t="array" ref="J36">IFERROR(INDEX(施設用作成シート!$B$18:$P$117,MATCH(LARGE((施設用作成シート!$C$18:$C$117=$D$8)*1/ROW(施設用作成シート!$B$18:$B$117),ROWS($B$12:$B36)),1/ROW(施設用作成シート!$B$18:$B$117),0),COLUMNS($B$11:J$11)),"")</f>
        <v/>
      </c>
      <c r="K36" s="143" t="str">
        <f t="array" ref="K36">IFERROR(INDEX(施設用作成シート!$B$18:$P$117,MATCH(LARGE((施設用作成シート!$C$18:$C$117=$D$8)*1/ROW(施設用作成シート!$B$18:$B$117),ROWS($B$12:$B36)),1/ROW(施設用作成シート!$B$18:$B$117),0),COLUMNS($B$11:K$11)),"")</f>
        <v/>
      </c>
      <c r="L36" s="143" t="str">
        <f t="array" ref="L36">IFERROR(INDEX(施設用作成シート!$B$18:$P$117,MATCH(LARGE((施設用作成シート!$C$18:$C$117=$D$8)*1/ROW(施設用作成シート!$B$18:$B$117),ROWS($B$12:$B36)),1/ROW(施設用作成シート!$B$18:$B$117),0),COLUMNS($B$11:L$11)),"")</f>
        <v/>
      </c>
      <c r="M36" s="143" t="str">
        <f t="array" ref="M36">IFERROR(INDEX(施設用作成シート!$B$18:$P$117,MATCH(LARGE((施設用作成シート!$C$18:$C$117=$D$8)*1/ROW(施設用作成シート!$B$18:$B$117),ROWS($B$12:$B36)),1/ROW(施設用作成シート!$B$18:$B$117),0),COLUMNS($B$11:M$11)),"")</f>
        <v/>
      </c>
      <c r="N36" s="143" t="str">
        <f t="array" ref="N36">IFERROR(INDEX(施設用作成シート!$B$18:$P$117,MATCH(LARGE((施設用作成シート!$C$18:$C$117=$D$8)*1/ROW(施設用作成シート!$B$18:$B$117),ROWS($B$12:$B36)),1/ROW(施設用作成シート!$B$18:$B$117),0),COLUMNS($B$11:N$11)),"")</f>
        <v/>
      </c>
      <c r="O36" s="156" t="str">
        <f t="array" ref="O36">IFERROR(INDEX(施設用作成シート!$B$18:$P$117,MATCH(LARGE((施設用作成シート!$C$18:$C$117=$D$8)*1/ROW(施設用作成シート!$B$18:$B$117),ROWS($B$12:$B36)),1/ROW(施設用作成シート!$B$18:$B$117),0),COLUMNS($B$11:O$11)),"")</f>
        <v/>
      </c>
    </row>
    <row r="37" spans="2:15" ht="19.5">
      <c r="B37" s="143" t="str">
        <f t="array" ref="B37">IFERROR(INDEX(施設用作成シート!$B$18:$P$117,MATCH(LARGE((施設用作成シート!$C$18:$C$117=$D$8)*1/ROW(施設用作成シート!$B$18:$B$117),ROWS($B$12:$B37)),1/ROW(施設用作成シート!$B$18:$B$117),0),COLUMNS($B$11:B$11)),"")</f>
        <v/>
      </c>
      <c r="C37" s="143" t="str">
        <f t="array" ref="C37">IFERROR(INDEX(施設用作成シート!$B$18:$P$117,MATCH(LARGE((施設用作成シート!$C$18:$C$117=$D$8)*1/ROW(施設用作成シート!$B$18:$B$117),ROWS($B$12:$B37)),1/ROW(施設用作成シート!$B$18:$B$117),0),COLUMNS($B$11:C$11)),"")</f>
        <v/>
      </c>
      <c r="D37" s="143" t="str">
        <f t="array" ref="D37">IFERROR(INDEX(施設用作成シート!$B$18:$P$117,MATCH(LARGE((施設用作成シート!$C$18:$C$117=$D$8)*1/ROW(施設用作成シート!$B$18:$B$117),ROWS($B$12:$B37)),1/ROW(施設用作成シート!$B$18:$B$117),0),COLUMNS($B$11:D$11)),"")</f>
        <v/>
      </c>
      <c r="E37" s="162" t="str">
        <f t="array" ref="E37">IFERROR(INDEX(施設用作成シート!$B$18:$P$117,MATCH(LARGE((施設用作成シート!$C$18:$C$117=$D$8)*1/ROW(施設用作成シート!$B$18:$B$117),ROWS($B$12:$B37)),1/ROW(施設用作成シート!$B$18:$B$117),0),COLUMNS($B$11:E$11)),"")</f>
        <v/>
      </c>
      <c r="F37" s="156" t="str">
        <f t="array" ref="F37">IFERROR(INDEX(施設用作成シート!$B$18:$P$117,MATCH(LARGE((施設用作成シート!$C$18:$C$117=$D$8)*1/ROW(施設用作成シート!$B$18:$B$117),ROWS($B$12:$B37)),1/ROW(施設用作成シート!$B$18:$B$117),0),COLUMNS($B$11:F$11)),"")</f>
        <v/>
      </c>
      <c r="G37" s="156" t="str">
        <f t="array" ref="G37">IFERROR(INDEX(施設用作成シート!$B$18:$P$117,MATCH(LARGE((施設用作成シート!$C$18:$C$117=$D$8)*1/ROW(施設用作成シート!$B$18:$B$117),ROWS($B$12:$B37)),1/ROW(施設用作成シート!$B$18:$B$117),0),COLUMNS($B$11:G$11)),"")</f>
        <v/>
      </c>
      <c r="H37" s="156" t="str">
        <f t="array" ref="H37">IFERROR(INDEX(施設用作成シート!$B$18:$P$117,MATCH(LARGE((施設用作成シート!$C$18:$C$117=$D$8)*1/ROW(施設用作成シート!$B$18:$B$117),ROWS($B$12:$B37)),1/ROW(施設用作成シート!$B$18:$B$117),0),COLUMNS($B$11:H$11)),"")</f>
        <v/>
      </c>
      <c r="I37" s="143" t="str">
        <f t="array" ref="I37">IFERROR(INDEX(施設用作成シート!$B$18:$P$117,MATCH(LARGE((施設用作成シート!$C$18:$C$117=$D$8)*1/ROW(施設用作成シート!$B$18:$B$117),ROWS($B$12:$B37)),1/ROW(施設用作成シート!$B$18:$B$117),0),COLUMNS($B$11:I$11)),"")</f>
        <v/>
      </c>
      <c r="J37" s="147" t="str">
        <f t="array" ref="J37">IFERROR(INDEX(施設用作成シート!$B$18:$P$117,MATCH(LARGE((施設用作成シート!$C$18:$C$117=$D$8)*1/ROW(施設用作成シート!$B$18:$B$117),ROWS($B$12:$B37)),1/ROW(施設用作成シート!$B$18:$B$117),0),COLUMNS($B$11:J$11)),"")</f>
        <v/>
      </c>
      <c r="K37" s="143" t="str">
        <f t="array" ref="K37">IFERROR(INDEX(施設用作成シート!$B$18:$P$117,MATCH(LARGE((施設用作成シート!$C$18:$C$117=$D$8)*1/ROW(施設用作成シート!$B$18:$B$117),ROWS($B$12:$B37)),1/ROW(施設用作成シート!$B$18:$B$117),0),COLUMNS($B$11:K$11)),"")</f>
        <v/>
      </c>
      <c r="L37" s="143" t="str">
        <f t="array" ref="L37">IFERROR(INDEX(施設用作成シート!$B$18:$P$117,MATCH(LARGE((施設用作成シート!$C$18:$C$117=$D$8)*1/ROW(施設用作成シート!$B$18:$B$117),ROWS($B$12:$B37)),1/ROW(施設用作成シート!$B$18:$B$117),0),COLUMNS($B$11:L$11)),"")</f>
        <v/>
      </c>
      <c r="M37" s="143" t="str">
        <f t="array" ref="M37">IFERROR(INDEX(施設用作成シート!$B$18:$P$117,MATCH(LARGE((施設用作成シート!$C$18:$C$117=$D$8)*1/ROW(施設用作成シート!$B$18:$B$117),ROWS($B$12:$B37)),1/ROW(施設用作成シート!$B$18:$B$117),0),COLUMNS($B$11:M$11)),"")</f>
        <v/>
      </c>
      <c r="N37" s="143" t="str">
        <f t="array" ref="N37">IFERROR(INDEX(施設用作成シート!$B$18:$P$117,MATCH(LARGE((施設用作成シート!$C$18:$C$117=$D$8)*1/ROW(施設用作成シート!$B$18:$B$117),ROWS($B$12:$B37)),1/ROW(施設用作成シート!$B$18:$B$117),0),COLUMNS($B$11:N$11)),"")</f>
        <v/>
      </c>
      <c r="O37" s="156" t="str">
        <f t="array" ref="O37">IFERROR(INDEX(施設用作成シート!$B$18:$P$117,MATCH(LARGE((施設用作成シート!$C$18:$C$117=$D$8)*1/ROW(施設用作成シート!$B$18:$B$117),ROWS($B$12:$B37)),1/ROW(施設用作成シート!$B$18:$B$117),0),COLUMNS($B$11:O$11)),"")</f>
        <v/>
      </c>
    </row>
    <row r="38" spans="2:15" ht="19.5">
      <c r="B38" s="143" t="str">
        <f t="array" ref="B38">IFERROR(INDEX(施設用作成シート!$B$18:$P$117,MATCH(LARGE((施設用作成シート!$C$18:$C$117=$D$8)*1/ROW(施設用作成シート!$B$18:$B$117),ROWS($B$12:$B38)),1/ROW(施設用作成シート!$B$18:$B$117),0),COLUMNS($B$11:B$11)),"")</f>
        <v/>
      </c>
      <c r="C38" s="143" t="str">
        <f t="array" ref="C38">IFERROR(INDEX(施設用作成シート!$B$18:$P$117,MATCH(LARGE((施設用作成シート!$C$18:$C$117=$D$8)*1/ROW(施設用作成シート!$B$18:$B$117),ROWS($B$12:$B38)),1/ROW(施設用作成シート!$B$18:$B$117),0),COLUMNS($B$11:C$11)),"")</f>
        <v/>
      </c>
      <c r="D38" s="143" t="str">
        <f t="array" ref="D38">IFERROR(INDEX(施設用作成シート!$B$18:$P$117,MATCH(LARGE((施設用作成シート!$C$18:$C$117=$D$8)*1/ROW(施設用作成シート!$B$18:$B$117),ROWS($B$12:$B38)),1/ROW(施設用作成シート!$B$18:$B$117),0),COLUMNS($B$11:D$11)),"")</f>
        <v/>
      </c>
      <c r="E38" s="162" t="str">
        <f t="array" ref="E38">IFERROR(INDEX(施設用作成シート!$B$18:$P$117,MATCH(LARGE((施設用作成シート!$C$18:$C$117=$D$8)*1/ROW(施設用作成シート!$B$18:$B$117),ROWS($B$12:$B38)),1/ROW(施設用作成シート!$B$18:$B$117),0),COLUMNS($B$11:E$11)),"")</f>
        <v/>
      </c>
      <c r="F38" s="156" t="str">
        <f t="array" ref="F38">IFERROR(INDEX(施設用作成シート!$B$18:$P$117,MATCH(LARGE((施設用作成シート!$C$18:$C$117=$D$8)*1/ROW(施設用作成シート!$B$18:$B$117),ROWS($B$12:$B38)),1/ROW(施設用作成シート!$B$18:$B$117),0),COLUMNS($B$11:F$11)),"")</f>
        <v/>
      </c>
      <c r="G38" s="156" t="str">
        <f t="array" ref="G38">IFERROR(INDEX(施設用作成シート!$B$18:$P$117,MATCH(LARGE((施設用作成シート!$C$18:$C$117=$D$8)*1/ROW(施設用作成シート!$B$18:$B$117),ROWS($B$12:$B38)),1/ROW(施設用作成シート!$B$18:$B$117),0),COLUMNS($B$11:G$11)),"")</f>
        <v/>
      </c>
      <c r="H38" s="156" t="str">
        <f t="array" ref="H38">IFERROR(INDEX(施設用作成シート!$B$18:$P$117,MATCH(LARGE((施設用作成シート!$C$18:$C$117=$D$8)*1/ROW(施設用作成シート!$B$18:$B$117),ROWS($B$12:$B38)),1/ROW(施設用作成シート!$B$18:$B$117),0),COLUMNS($B$11:H$11)),"")</f>
        <v/>
      </c>
      <c r="I38" s="143" t="str">
        <f t="array" ref="I38">IFERROR(INDEX(施設用作成シート!$B$18:$P$117,MATCH(LARGE((施設用作成シート!$C$18:$C$117=$D$8)*1/ROW(施設用作成シート!$B$18:$B$117),ROWS($B$12:$B38)),1/ROW(施設用作成シート!$B$18:$B$117),0),COLUMNS($B$11:I$11)),"")</f>
        <v/>
      </c>
      <c r="J38" s="147" t="str">
        <f t="array" ref="J38">IFERROR(INDEX(施設用作成シート!$B$18:$P$117,MATCH(LARGE((施設用作成シート!$C$18:$C$117=$D$8)*1/ROW(施設用作成シート!$B$18:$B$117),ROWS($B$12:$B38)),1/ROW(施設用作成シート!$B$18:$B$117),0),COLUMNS($B$11:J$11)),"")</f>
        <v/>
      </c>
      <c r="K38" s="143" t="str">
        <f t="array" ref="K38">IFERROR(INDEX(施設用作成シート!$B$18:$P$117,MATCH(LARGE((施設用作成シート!$C$18:$C$117=$D$8)*1/ROW(施設用作成シート!$B$18:$B$117),ROWS($B$12:$B38)),1/ROW(施設用作成シート!$B$18:$B$117),0),COLUMNS($B$11:K$11)),"")</f>
        <v/>
      </c>
      <c r="L38" s="143" t="str">
        <f t="array" ref="L38">IFERROR(INDEX(施設用作成シート!$B$18:$P$117,MATCH(LARGE((施設用作成シート!$C$18:$C$117=$D$8)*1/ROW(施設用作成シート!$B$18:$B$117),ROWS($B$12:$B38)),1/ROW(施設用作成シート!$B$18:$B$117),0),COLUMNS($B$11:L$11)),"")</f>
        <v/>
      </c>
      <c r="M38" s="143" t="str">
        <f t="array" ref="M38">IFERROR(INDEX(施設用作成シート!$B$18:$P$117,MATCH(LARGE((施設用作成シート!$C$18:$C$117=$D$8)*1/ROW(施設用作成シート!$B$18:$B$117),ROWS($B$12:$B38)),1/ROW(施設用作成シート!$B$18:$B$117),0),COLUMNS($B$11:M$11)),"")</f>
        <v/>
      </c>
      <c r="N38" s="143" t="str">
        <f t="array" ref="N38">IFERROR(INDEX(施設用作成シート!$B$18:$P$117,MATCH(LARGE((施設用作成シート!$C$18:$C$117=$D$8)*1/ROW(施設用作成シート!$B$18:$B$117),ROWS($B$12:$B38)),1/ROW(施設用作成シート!$B$18:$B$117),0),COLUMNS($B$11:N$11)),"")</f>
        <v/>
      </c>
      <c r="O38" s="156" t="str">
        <f t="array" ref="O38">IFERROR(INDEX(施設用作成シート!$B$18:$P$117,MATCH(LARGE((施設用作成シート!$C$18:$C$117=$D$8)*1/ROW(施設用作成シート!$B$18:$B$117),ROWS($B$12:$B38)),1/ROW(施設用作成シート!$B$18:$B$117),0),COLUMNS($B$11:O$11)),"")</f>
        <v/>
      </c>
    </row>
    <row r="39" spans="2:15" ht="19.5">
      <c r="B39" s="143" t="str">
        <f t="array" ref="B39">IFERROR(INDEX(施設用作成シート!$B$18:$P$117,MATCH(LARGE((施設用作成シート!$C$18:$C$117=$D$8)*1/ROW(施設用作成シート!$B$18:$B$117),ROWS($B$12:$B39)),1/ROW(施設用作成シート!$B$18:$B$117),0),COLUMNS($B$11:B$11)),"")</f>
        <v/>
      </c>
      <c r="C39" s="143" t="str">
        <f t="array" ref="C39">IFERROR(INDEX(施設用作成シート!$B$18:$P$117,MATCH(LARGE((施設用作成シート!$C$18:$C$117=$D$8)*1/ROW(施設用作成シート!$B$18:$B$117),ROWS($B$12:$B39)),1/ROW(施設用作成シート!$B$18:$B$117),0),COLUMNS($B$11:C$11)),"")</f>
        <v/>
      </c>
      <c r="D39" s="143" t="str">
        <f t="array" ref="D39">IFERROR(INDEX(施設用作成シート!$B$18:$P$117,MATCH(LARGE((施設用作成シート!$C$18:$C$117=$D$8)*1/ROW(施設用作成シート!$B$18:$B$117),ROWS($B$12:$B39)),1/ROW(施設用作成シート!$B$18:$B$117),0),COLUMNS($B$11:D$11)),"")</f>
        <v/>
      </c>
      <c r="E39" s="162" t="str">
        <f t="array" ref="E39">IFERROR(INDEX(施設用作成シート!$B$18:$P$117,MATCH(LARGE((施設用作成シート!$C$18:$C$117=$D$8)*1/ROW(施設用作成シート!$B$18:$B$117),ROWS($B$12:$B39)),1/ROW(施設用作成シート!$B$18:$B$117),0),COLUMNS($B$11:E$11)),"")</f>
        <v/>
      </c>
      <c r="F39" s="156" t="str">
        <f t="array" ref="F39">IFERROR(INDEX(施設用作成シート!$B$18:$P$117,MATCH(LARGE((施設用作成シート!$C$18:$C$117=$D$8)*1/ROW(施設用作成シート!$B$18:$B$117),ROWS($B$12:$B39)),1/ROW(施設用作成シート!$B$18:$B$117),0),COLUMNS($B$11:F$11)),"")</f>
        <v/>
      </c>
      <c r="G39" s="156" t="str">
        <f t="array" ref="G39">IFERROR(INDEX(施設用作成シート!$B$18:$P$117,MATCH(LARGE((施設用作成シート!$C$18:$C$117=$D$8)*1/ROW(施設用作成シート!$B$18:$B$117),ROWS($B$12:$B39)),1/ROW(施設用作成シート!$B$18:$B$117),0),COLUMNS($B$11:G$11)),"")</f>
        <v/>
      </c>
      <c r="H39" s="156" t="str">
        <f t="array" ref="H39">IFERROR(INDEX(施設用作成シート!$B$18:$P$117,MATCH(LARGE((施設用作成シート!$C$18:$C$117=$D$8)*1/ROW(施設用作成シート!$B$18:$B$117),ROWS($B$12:$B39)),1/ROW(施設用作成シート!$B$18:$B$117),0),COLUMNS($B$11:H$11)),"")</f>
        <v/>
      </c>
      <c r="I39" s="143" t="str">
        <f t="array" ref="I39">IFERROR(INDEX(施設用作成シート!$B$18:$P$117,MATCH(LARGE((施設用作成シート!$C$18:$C$117=$D$8)*1/ROW(施設用作成シート!$B$18:$B$117),ROWS($B$12:$B39)),1/ROW(施設用作成シート!$B$18:$B$117),0),COLUMNS($B$11:I$11)),"")</f>
        <v/>
      </c>
      <c r="J39" s="147" t="str">
        <f t="array" ref="J39">IFERROR(INDEX(施設用作成シート!$B$18:$P$117,MATCH(LARGE((施設用作成シート!$C$18:$C$117=$D$8)*1/ROW(施設用作成シート!$B$18:$B$117),ROWS($B$12:$B39)),1/ROW(施設用作成シート!$B$18:$B$117),0),COLUMNS($B$11:J$11)),"")</f>
        <v/>
      </c>
      <c r="K39" s="143" t="str">
        <f t="array" ref="K39">IFERROR(INDEX(施設用作成シート!$B$18:$P$117,MATCH(LARGE((施設用作成シート!$C$18:$C$117=$D$8)*1/ROW(施設用作成シート!$B$18:$B$117),ROWS($B$12:$B39)),1/ROW(施設用作成シート!$B$18:$B$117),0),COLUMNS($B$11:K$11)),"")</f>
        <v/>
      </c>
      <c r="L39" s="143" t="str">
        <f t="array" ref="L39">IFERROR(INDEX(施設用作成シート!$B$18:$P$117,MATCH(LARGE((施設用作成シート!$C$18:$C$117=$D$8)*1/ROW(施設用作成シート!$B$18:$B$117),ROWS($B$12:$B39)),1/ROW(施設用作成シート!$B$18:$B$117),0),COLUMNS($B$11:L$11)),"")</f>
        <v/>
      </c>
      <c r="M39" s="143" t="str">
        <f t="array" ref="M39">IFERROR(INDEX(施設用作成シート!$B$18:$P$117,MATCH(LARGE((施設用作成シート!$C$18:$C$117=$D$8)*1/ROW(施設用作成シート!$B$18:$B$117),ROWS($B$12:$B39)),1/ROW(施設用作成シート!$B$18:$B$117),0),COLUMNS($B$11:M$11)),"")</f>
        <v/>
      </c>
      <c r="N39" s="143" t="str">
        <f t="array" ref="N39">IFERROR(INDEX(施設用作成シート!$B$18:$P$117,MATCH(LARGE((施設用作成シート!$C$18:$C$117=$D$8)*1/ROW(施設用作成シート!$B$18:$B$117),ROWS($B$12:$B39)),1/ROW(施設用作成シート!$B$18:$B$117),0),COLUMNS($B$11:N$11)),"")</f>
        <v/>
      </c>
      <c r="O39" s="156" t="str">
        <f t="array" ref="O39">IFERROR(INDEX(施設用作成シート!$B$18:$P$117,MATCH(LARGE((施設用作成シート!$C$18:$C$117=$D$8)*1/ROW(施設用作成シート!$B$18:$B$117),ROWS($B$12:$B39)),1/ROW(施設用作成シート!$B$18:$B$117),0),COLUMNS($B$11:O$11)),"")</f>
        <v/>
      </c>
    </row>
    <row r="40" spans="2:15" ht="19.5">
      <c r="B40" s="143" t="str">
        <f t="array" ref="B40">IFERROR(INDEX(施設用作成シート!$B$18:$P$117,MATCH(LARGE((施設用作成シート!$C$18:$C$117=$D$8)*1/ROW(施設用作成シート!$B$18:$B$117),ROWS($B$12:$B40)),1/ROW(施設用作成シート!$B$18:$B$117),0),COLUMNS($B$11:B$11)),"")</f>
        <v/>
      </c>
      <c r="C40" s="143" t="str">
        <f t="array" ref="C40">IFERROR(INDEX(施設用作成シート!$B$18:$P$117,MATCH(LARGE((施設用作成シート!$C$18:$C$117=$D$8)*1/ROW(施設用作成シート!$B$18:$B$117),ROWS($B$12:$B40)),1/ROW(施設用作成シート!$B$18:$B$117),0),COLUMNS($B$11:C$11)),"")</f>
        <v/>
      </c>
      <c r="D40" s="143" t="str">
        <f t="array" ref="D40">IFERROR(INDEX(施設用作成シート!$B$18:$P$117,MATCH(LARGE((施設用作成シート!$C$18:$C$117=$D$8)*1/ROW(施設用作成シート!$B$18:$B$117),ROWS($B$12:$B40)),1/ROW(施設用作成シート!$B$18:$B$117),0),COLUMNS($B$11:D$11)),"")</f>
        <v/>
      </c>
      <c r="E40" s="162" t="str">
        <f t="array" ref="E40">IFERROR(INDEX(施設用作成シート!$B$18:$P$117,MATCH(LARGE((施設用作成シート!$C$18:$C$117=$D$8)*1/ROW(施設用作成シート!$B$18:$B$117),ROWS($B$12:$B40)),1/ROW(施設用作成シート!$B$18:$B$117),0),COLUMNS($B$11:E$11)),"")</f>
        <v/>
      </c>
      <c r="F40" s="156" t="str">
        <f t="array" ref="F40">IFERROR(INDEX(施設用作成シート!$B$18:$P$117,MATCH(LARGE((施設用作成シート!$C$18:$C$117=$D$8)*1/ROW(施設用作成シート!$B$18:$B$117),ROWS($B$12:$B40)),1/ROW(施設用作成シート!$B$18:$B$117),0),COLUMNS($B$11:F$11)),"")</f>
        <v/>
      </c>
      <c r="G40" s="156" t="str">
        <f t="array" ref="G40">IFERROR(INDEX(施設用作成シート!$B$18:$P$117,MATCH(LARGE((施設用作成シート!$C$18:$C$117=$D$8)*1/ROW(施設用作成シート!$B$18:$B$117),ROWS($B$12:$B40)),1/ROW(施設用作成シート!$B$18:$B$117),0),COLUMNS($B$11:G$11)),"")</f>
        <v/>
      </c>
      <c r="H40" s="156" t="str">
        <f t="array" ref="H40">IFERROR(INDEX(施設用作成シート!$B$18:$P$117,MATCH(LARGE((施設用作成シート!$C$18:$C$117=$D$8)*1/ROW(施設用作成シート!$B$18:$B$117),ROWS($B$12:$B40)),1/ROW(施設用作成シート!$B$18:$B$117),0),COLUMNS($B$11:H$11)),"")</f>
        <v/>
      </c>
      <c r="I40" s="143" t="str">
        <f t="array" ref="I40">IFERROR(INDEX(施設用作成シート!$B$18:$P$117,MATCH(LARGE((施設用作成シート!$C$18:$C$117=$D$8)*1/ROW(施設用作成シート!$B$18:$B$117),ROWS($B$12:$B40)),1/ROW(施設用作成シート!$B$18:$B$117),0),COLUMNS($B$11:I$11)),"")</f>
        <v/>
      </c>
      <c r="J40" s="147" t="str">
        <f t="array" ref="J40">IFERROR(INDEX(施設用作成シート!$B$18:$P$117,MATCH(LARGE((施設用作成シート!$C$18:$C$117=$D$8)*1/ROW(施設用作成シート!$B$18:$B$117),ROWS($B$12:$B40)),1/ROW(施設用作成シート!$B$18:$B$117),0),COLUMNS($B$11:J$11)),"")</f>
        <v/>
      </c>
      <c r="K40" s="143" t="str">
        <f t="array" ref="K40">IFERROR(INDEX(施設用作成シート!$B$18:$P$117,MATCH(LARGE((施設用作成シート!$C$18:$C$117=$D$8)*1/ROW(施設用作成シート!$B$18:$B$117),ROWS($B$12:$B40)),1/ROW(施設用作成シート!$B$18:$B$117),0),COLUMNS($B$11:K$11)),"")</f>
        <v/>
      </c>
      <c r="L40" s="143" t="str">
        <f t="array" ref="L40">IFERROR(INDEX(施設用作成シート!$B$18:$P$117,MATCH(LARGE((施設用作成シート!$C$18:$C$117=$D$8)*1/ROW(施設用作成シート!$B$18:$B$117),ROWS($B$12:$B40)),1/ROW(施設用作成シート!$B$18:$B$117),0),COLUMNS($B$11:L$11)),"")</f>
        <v/>
      </c>
      <c r="M40" s="143" t="str">
        <f t="array" ref="M40">IFERROR(INDEX(施設用作成シート!$B$18:$P$117,MATCH(LARGE((施設用作成シート!$C$18:$C$117=$D$8)*1/ROW(施設用作成シート!$B$18:$B$117),ROWS($B$12:$B40)),1/ROW(施設用作成シート!$B$18:$B$117),0),COLUMNS($B$11:M$11)),"")</f>
        <v/>
      </c>
      <c r="N40" s="143" t="str">
        <f t="array" ref="N40">IFERROR(INDEX(施設用作成シート!$B$18:$P$117,MATCH(LARGE((施設用作成シート!$C$18:$C$117=$D$8)*1/ROW(施設用作成シート!$B$18:$B$117),ROWS($B$12:$B40)),1/ROW(施設用作成シート!$B$18:$B$117),0),COLUMNS($B$11:N$11)),"")</f>
        <v/>
      </c>
      <c r="O40" s="156" t="str">
        <f t="array" ref="O40">IFERROR(INDEX(施設用作成シート!$B$18:$P$117,MATCH(LARGE((施設用作成シート!$C$18:$C$117=$D$8)*1/ROW(施設用作成シート!$B$18:$B$117),ROWS($B$12:$B40)),1/ROW(施設用作成シート!$B$18:$B$117),0),COLUMNS($B$11:O$11)),"")</f>
        <v/>
      </c>
    </row>
    <row r="41" spans="2:15" ht="19.5">
      <c r="B41" s="143" t="str">
        <f t="array" ref="B41">IFERROR(INDEX(施設用作成シート!$B$18:$P$117,MATCH(LARGE((施設用作成シート!$C$18:$C$117=$D$8)*1/ROW(施設用作成シート!$B$18:$B$117),ROWS($B$12:$B41)),1/ROW(施設用作成シート!$B$18:$B$117),0),COLUMNS($B$11:B$11)),"")</f>
        <v/>
      </c>
      <c r="C41" s="143" t="str">
        <f t="array" ref="C41">IFERROR(INDEX(施設用作成シート!$B$18:$P$117,MATCH(LARGE((施設用作成シート!$C$18:$C$117=$D$8)*1/ROW(施設用作成シート!$B$18:$B$117),ROWS($B$12:$B41)),1/ROW(施設用作成シート!$B$18:$B$117),0),COLUMNS($B$11:C$11)),"")</f>
        <v/>
      </c>
      <c r="D41" s="143" t="str">
        <f t="array" ref="D41">IFERROR(INDEX(施設用作成シート!$B$18:$P$117,MATCH(LARGE((施設用作成シート!$C$18:$C$117=$D$8)*1/ROW(施設用作成シート!$B$18:$B$117),ROWS($B$12:$B41)),1/ROW(施設用作成シート!$B$18:$B$117),0),COLUMNS($B$11:D$11)),"")</f>
        <v/>
      </c>
      <c r="E41" s="162" t="str">
        <f t="array" ref="E41">IFERROR(INDEX(施設用作成シート!$B$18:$P$117,MATCH(LARGE((施設用作成シート!$C$18:$C$117=$D$8)*1/ROW(施設用作成シート!$B$18:$B$117),ROWS($B$12:$B41)),1/ROW(施設用作成シート!$B$18:$B$117),0),COLUMNS($B$11:E$11)),"")</f>
        <v/>
      </c>
      <c r="F41" s="156" t="str">
        <f t="array" ref="F41">IFERROR(INDEX(施設用作成シート!$B$18:$P$117,MATCH(LARGE((施設用作成シート!$C$18:$C$117=$D$8)*1/ROW(施設用作成シート!$B$18:$B$117),ROWS($B$12:$B41)),1/ROW(施設用作成シート!$B$18:$B$117),0),COLUMNS($B$11:F$11)),"")</f>
        <v/>
      </c>
      <c r="G41" s="156" t="str">
        <f t="array" ref="G41">IFERROR(INDEX(施設用作成シート!$B$18:$P$117,MATCH(LARGE((施設用作成シート!$C$18:$C$117=$D$8)*1/ROW(施設用作成シート!$B$18:$B$117),ROWS($B$12:$B41)),1/ROW(施設用作成シート!$B$18:$B$117),0),COLUMNS($B$11:G$11)),"")</f>
        <v/>
      </c>
      <c r="H41" s="156" t="str">
        <f t="array" ref="H41">IFERROR(INDEX(施設用作成シート!$B$18:$P$117,MATCH(LARGE((施設用作成シート!$C$18:$C$117=$D$8)*1/ROW(施設用作成シート!$B$18:$B$117),ROWS($B$12:$B41)),1/ROW(施設用作成シート!$B$18:$B$117),0),COLUMNS($B$11:H$11)),"")</f>
        <v/>
      </c>
      <c r="I41" s="143" t="str">
        <f t="array" ref="I41">IFERROR(INDEX(施設用作成シート!$B$18:$P$117,MATCH(LARGE((施設用作成シート!$C$18:$C$117=$D$8)*1/ROW(施設用作成シート!$B$18:$B$117),ROWS($B$12:$B41)),1/ROW(施設用作成シート!$B$18:$B$117),0),COLUMNS($B$11:I$11)),"")</f>
        <v/>
      </c>
      <c r="J41" s="147" t="str">
        <f t="array" ref="J41">IFERROR(INDEX(施設用作成シート!$B$18:$P$117,MATCH(LARGE((施設用作成シート!$C$18:$C$117=$D$8)*1/ROW(施設用作成シート!$B$18:$B$117),ROWS($B$12:$B41)),1/ROW(施設用作成シート!$B$18:$B$117),0),COLUMNS($B$11:J$11)),"")</f>
        <v/>
      </c>
      <c r="K41" s="143" t="str">
        <f t="array" ref="K41">IFERROR(INDEX(施設用作成シート!$B$18:$P$117,MATCH(LARGE((施設用作成シート!$C$18:$C$117=$D$8)*1/ROW(施設用作成シート!$B$18:$B$117),ROWS($B$12:$B41)),1/ROW(施設用作成シート!$B$18:$B$117),0),COLUMNS($B$11:K$11)),"")</f>
        <v/>
      </c>
      <c r="L41" s="143" t="str">
        <f t="array" ref="L41">IFERROR(INDEX(施設用作成シート!$B$18:$P$117,MATCH(LARGE((施設用作成シート!$C$18:$C$117=$D$8)*1/ROW(施設用作成シート!$B$18:$B$117),ROWS($B$12:$B41)),1/ROW(施設用作成シート!$B$18:$B$117),0),COLUMNS($B$11:L$11)),"")</f>
        <v/>
      </c>
      <c r="M41" s="143" t="str">
        <f t="array" ref="M41">IFERROR(INDEX(施設用作成シート!$B$18:$P$117,MATCH(LARGE((施設用作成シート!$C$18:$C$117=$D$8)*1/ROW(施設用作成シート!$B$18:$B$117),ROWS($B$12:$B41)),1/ROW(施設用作成シート!$B$18:$B$117),0),COLUMNS($B$11:M$11)),"")</f>
        <v/>
      </c>
      <c r="N41" s="143" t="str">
        <f t="array" ref="N41">IFERROR(INDEX(施設用作成シート!$B$18:$P$117,MATCH(LARGE((施設用作成シート!$C$18:$C$117=$D$8)*1/ROW(施設用作成シート!$B$18:$B$117),ROWS($B$12:$B41)),1/ROW(施設用作成シート!$B$18:$B$117),0),COLUMNS($B$11:N$11)),"")</f>
        <v/>
      </c>
      <c r="O41" s="156" t="str">
        <f t="array" ref="O41">IFERROR(INDEX(施設用作成シート!$B$18:$P$117,MATCH(LARGE((施設用作成シート!$C$18:$C$117=$D$8)*1/ROW(施設用作成シート!$B$18:$B$117),ROWS($B$12:$B41)),1/ROW(施設用作成シート!$B$18:$B$117),0),COLUMNS($B$11:O$11)),"")</f>
        <v/>
      </c>
    </row>
    <row r="42" spans="2:15" ht="19.5">
      <c r="B42" s="143" t="str">
        <f t="array" ref="B42">IFERROR(INDEX(施設用作成シート!$B$18:$P$117,MATCH(LARGE((施設用作成シート!$C$18:$C$117=$D$8)*1/ROW(施設用作成シート!$B$18:$B$117),ROWS($B$12:$B42)),1/ROW(施設用作成シート!$B$18:$B$117),0),COLUMNS($B$11:B$11)),"")</f>
        <v/>
      </c>
      <c r="C42" s="143" t="str">
        <f t="array" ref="C42">IFERROR(INDEX(施設用作成シート!$B$18:$P$117,MATCH(LARGE((施設用作成シート!$C$18:$C$117=$D$8)*1/ROW(施設用作成シート!$B$18:$B$117),ROWS($B$12:$B42)),1/ROW(施設用作成シート!$B$18:$B$117),0),COLUMNS($B$11:C$11)),"")</f>
        <v/>
      </c>
      <c r="D42" s="143" t="str">
        <f t="array" ref="D42">IFERROR(INDEX(施設用作成シート!$B$18:$P$117,MATCH(LARGE((施設用作成シート!$C$18:$C$117=$D$8)*1/ROW(施設用作成シート!$B$18:$B$117),ROWS($B$12:$B42)),1/ROW(施設用作成シート!$B$18:$B$117),0),COLUMNS($B$11:D$11)),"")</f>
        <v/>
      </c>
      <c r="E42" s="162" t="str">
        <f t="array" ref="E42">IFERROR(INDEX(施設用作成シート!$B$18:$P$117,MATCH(LARGE((施設用作成シート!$C$18:$C$117=$D$8)*1/ROW(施設用作成シート!$B$18:$B$117),ROWS($B$12:$B42)),1/ROW(施設用作成シート!$B$18:$B$117),0),COLUMNS($B$11:E$11)),"")</f>
        <v/>
      </c>
      <c r="F42" s="156" t="str">
        <f t="array" ref="F42">IFERROR(INDEX(施設用作成シート!$B$18:$P$117,MATCH(LARGE((施設用作成シート!$C$18:$C$117=$D$8)*1/ROW(施設用作成シート!$B$18:$B$117),ROWS($B$12:$B42)),1/ROW(施設用作成シート!$B$18:$B$117),0),COLUMNS($B$11:F$11)),"")</f>
        <v/>
      </c>
      <c r="G42" s="156" t="str">
        <f t="array" ref="G42">IFERROR(INDEX(施設用作成シート!$B$18:$P$117,MATCH(LARGE((施設用作成シート!$C$18:$C$117=$D$8)*1/ROW(施設用作成シート!$B$18:$B$117),ROWS($B$12:$B42)),1/ROW(施設用作成シート!$B$18:$B$117),0),COLUMNS($B$11:G$11)),"")</f>
        <v/>
      </c>
      <c r="H42" s="156" t="str">
        <f t="array" ref="H42">IFERROR(INDEX(施設用作成シート!$B$18:$P$117,MATCH(LARGE((施設用作成シート!$C$18:$C$117=$D$8)*1/ROW(施設用作成シート!$B$18:$B$117),ROWS($B$12:$B42)),1/ROW(施設用作成シート!$B$18:$B$117),0),COLUMNS($B$11:H$11)),"")</f>
        <v/>
      </c>
      <c r="I42" s="143" t="str">
        <f t="array" ref="I42">IFERROR(INDEX(施設用作成シート!$B$18:$P$117,MATCH(LARGE((施設用作成シート!$C$18:$C$117=$D$8)*1/ROW(施設用作成シート!$B$18:$B$117),ROWS($B$12:$B42)),1/ROW(施設用作成シート!$B$18:$B$117),0),COLUMNS($B$11:I$11)),"")</f>
        <v/>
      </c>
      <c r="J42" s="147" t="str">
        <f t="array" ref="J42">IFERROR(INDEX(施設用作成シート!$B$18:$P$117,MATCH(LARGE((施設用作成シート!$C$18:$C$117=$D$8)*1/ROW(施設用作成シート!$B$18:$B$117),ROWS($B$12:$B42)),1/ROW(施設用作成シート!$B$18:$B$117),0),COLUMNS($B$11:J$11)),"")</f>
        <v/>
      </c>
      <c r="K42" s="143" t="str">
        <f t="array" ref="K42">IFERROR(INDEX(施設用作成シート!$B$18:$P$117,MATCH(LARGE((施設用作成シート!$C$18:$C$117=$D$8)*1/ROW(施設用作成シート!$B$18:$B$117),ROWS($B$12:$B42)),1/ROW(施設用作成シート!$B$18:$B$117),0),COLUMNS($B$11:K$11)),"")</f>
        <v/>
      </c>
      <c r="L42" s="143" t="str">
        <f t="array" ref="L42">IFERROR(INDEX(施設用作成シート!$B$18:$P$117,MATCH(LARGE((施設用作成シート!$C$18:$C$117=$D$8)*1/ROW(施設用作成シート!$B$18:$B$117),ROWS($B$12:$B42)),1/ROW(施設用作成シート!$B$18:$B$117),0),COLUMNS($B$11:L$11)),"")</f>
        <v/>
      </c>
      <c r="M42" s="143" t="str">
        <f t="array" ref="M42">IFERROR(INDEX(施設用作成シート!$B$18:$P$117,MATCH(LARGE((施設用作成シート!$C$18:$C$117=$D$8)*1/ROW(施設用作成シート!$B$18:$B$117),ROWS($B$12:$B42)),1/ROW(施設用作成シート!$B$18:$B$117),0),COLUMNS($B$11:M$11)),"")</f>
        <v/>
      </c>
      <c r="N42" s="143" t="str">
        <f t="array" ref="N42">IFERROR(INDEX(施設用作成シート!$B$18:$P$117,MATCH(LARGE((施設用作成シート!$C$18:$C$117=$D$8)*1/ROW(施設用作成シート!$B$18:$B$117),ROWS($B$12:$B42)),1/ROW(施設用作成シート!$B$18:$B$117),0),COLUMNS($B$11:N$11)),"")</f>
        <v/>
      </c>
      <c r="O42" s="156" t="str">
        <f t="array" ref="O42">IFERROR(INDEX(施設用作成シート!$B$18:$P$117,MATCH(LARGE((施設用作成シート!$C$18:$C$117=$D$8)*1/ROW(施設用作成シート!$B$18:$B$117),ROWS($B$12:$B42)),1/ROW(施設用作成シート!$B$18:$B$117),0),COLUMNS($B$11:O$11)),"")</f>
        <v/>
      </c>
    </row>
    <row r="43" spans="2:15" ht="19.5">
      <c r="B43" s="143" t="str">
        <f t="array" ref="B43">IFERROR(INDEX(施設用作成シート!$B$18:$P$117,MATCH(LARGE((施設用作成シート!$C$18:$C$117=$D$8)*1/ROW(施設用作成シート!$B$18:$B$117),ROWS($B$12:$B43)),1/ROW(施設用作成シート!$B$18:$B$117),0),COLUMNS($B$11:B$11)),"")</f>
        <v/>
      </c>
      <c r="C43" s="143" t="str">
        <f t="array" ref="C43">IFERROR(INDEX(施設用作成シート!$B$18:$P$117,MATCH(LARGE((施設用作成シート!$C$18:$C$117=$D$8)*1/ROW(施設用作成シート!$B$18:$B$117),ROWS($B$12:$B43)),1/ROW(施設用作成シート!$B$18:$B$117),0),COLUMNS($B$11:C$11)),"")</f>
        <v/>
      </c>
      <c r="D43" s="143" t="str">
        <f t="array" ref="D43">IFERROR(INDEX(施設用作成シート!$B$18:$P$117,MATCH(LARGE((施設用作成シート!$C$18:$C$117=$D$8)*1/ROW(施設用作成シート!$B$18:$B$117),ROWS($B$12:$B43)),1/ROW(施設用作成シート!$B$18:$B$117),0),COLUMNS($B$11:D$11)),"")</f>
        <v/>
      </c>
      <c r="E43" s="162" t="str">
        <f t="array" ref="E43">IFERROR(INDEX(施設用作成シート!$B$18:$P$117,MATCH(LARGE((施設用作成シート!$C$18:$C$117=$D$8)*1/ROW(施設用作成シート!$B$18:$B$117),ROWS($B$12:$B43)),1/ROW(施設用作成シート!$B$18:$B$117),0),COLUMNS($B$11:E$11)),"")</f>
        <v/>
      </c>
      <c r="F43" s="156" t="str">
        <f t="array" ref="F43">IFERROR(INDEX(施設用作成シート!$B$18:$P$117,MATCH(LARGE((施設用作成シート!$C$18:$C$117=$D$8)*1/ROW(施設用作成シート!$B$18:$B$117),ROWS($B$12:$B43)),1/ROW(施設用作成シート!$B$18:$B$117),0),COLUMNS($B$11:F$11)),"")</f>
        <v/>
      </c>
      <c r="G43" s="156" t="str">
        <f t="array" ref="G43">IFERROR(INDEX(施設用作成シート!$B$18:$P$117,MATCH(LARGE((施設用作成シート!$C$18:$C$117=$D$8)*1/ROW(施設用作成シート!$B$18:$B$117),ROWS($B$12:$B43)),1/ROW(施設用作成シート!$B$18:$B$117),0),COLUMNS($B$11:G$11)),"")</f>
        <v/>
      </c>
      <c r="H43" s="156" t="str">
        <f t="array" ref="H43">IFERROR(INDEX(施設用作成シート!$B$18:$P$117,MATCH(LARGE((施設用作成シート!$C$18:$C$117=$D$8)*1/ROW(施設用作成シート!$B$18:$B$117),ROWS($B$12:$B43)),1/ROW(施設用作成シート!$B$18:$B$117),0),COLUMNS($B$11:H$11)),"")</f>
        <v/>
      </c>
      <c r="I43" s="143" t="str">
        <f t="array" ref="I43">IFERROR(INDEX(施設用作成シート!$B$18:$P$117,MATCH(LARGE((施設用作成シート!$C$18:$C$117=$D$8)*1/ROW(施設用作成シート!$B$18:$B$117),ROWS($B$12:$B43)),1/ROW(施設用作成シート!$B$18:$B$117),0),COLUMNS($B$11:I$11)),"")</f>
        <v/>
      </c>
      <c r="J43" s="147" t="str">
        <f t="array" ref="J43">IFERROR(INDEX(施設用作成シート!$B$18:$P$117,MATCH(LARGE((施設用作成シート!$C$18:$C$117=$D$8)*1/ROW(施設用作成シート!$B$18:$B$117),ROWS($B$12:$B43)),1/ROW(施設用作成シート!$B$18:$B$117),0),COLUMNS($B$11:J$11)),"")</f>
        <v/>
      </c>
      <c r="K43" s="143" t="str">
        <f t="array" ref="K43">IFERROR(INDEX(施設用作成シート!$B$18:$P$117,MATCH(LARGE((施設用作成シート!$C$18:$C$117=$D$8)*1/ROW(施設用作成シート!$B$18:$B$117),ROWS($B$12:$B43)),1/ROW(施設用作成シート!$B$18:$B$117),0),COLUMNS($B$11:K$11)),"")</f>
        <v/>
      </c>
      <c r="L43" s="143" t="str">
        <f t="array" ref="L43">IFERROR(INDEX(施設用作成シート!$B$18:$P$117,MATCH(LARGE((施設用作成シート!$C$18:$C$117=$D$8)*1/ROW(施設用作成シート!$B$18:$B$117),ROWS($B$12:$B43)),1/ROW(施設用作成シート!$B$18:$B$117),0),COLUMNS($B$11:L$11)),"")</f>
        <v/>
      </c>
      <c r="M43" s="143" t="str">
        <f t="array" ref="M43">IFERROR(INDEX(施設用作成シート!$B$18:$P$117,MATCH(LARGE((施設用作成シート!$C$18:$C$117=$D$8)*1/ROW(施設用作成シート!$B$18:$B$117),ROWS($B$12:$B43)),1/ROW(施設用作成シート!$B$18:$B$117),0),COLUMNS($B$11:M$11)),"")</f>
        <v/>
      </c>
      <c r="N43" s="143" t="str">
        <f t="array" ref="N43">IFERROR(INDEX(施設用作成シート!$B$18:$P$117,MATCH(LARGE((施設用作成シート!$C$18:$C$117=$D$8)*1/ROW(施設用作成シート!$B$18:$B$117),ROWS($B$12:$B43)),1/ROW(施設用作成シート!$B$18:$B$117),0),COLUMNS($B$11:N$11)),"")</f>
        <v/>
      </c>
      <c r="O43" s="156" t="str">
        <f t="array" ref="O43">IFERROR(INDEX(施設用作成シート!$B$18:$P$117,MATCH(LARGE((施設用作成シート!$C$18:$C$117=$D$8)*1/ROW(施設用作成シート!$B$18:$B$117),ROWS($B$12:$B43)),1/ROW(施設用作成シート!$B$18:$B$117),0),COLUMNS($B$11:O$11)),"")</f>
        <v/>
      </c>
    </row>
    <row r="44" spans="2:15" ht="19.5">
      <c r="B44" s="143" t="str">
        <f t="array" ref="B44">IFERROR(INDEX(施設用作成シート!$B$18:$P$117,MATCH(LARGE((施設用作成シート!$C$18:$C$117=$D$8)*1/ROW(施設用作成シート!$B$18:$B$117),ROWS($B$12:$B44)),1/ROW(施設用作成シート!$B$18:$B$117),0),COLUMNS($B$11:B$11)),"")</f>
        <v/>
      </c>
      <c r="C44" s="143" t="str">
        <f t="array" ref="C44">IFERROR(INDEX(施設用作成シート!$B$18:$P$117,MATCH(LARGE((施設用作成シート!$C$18:$C$117=$D$8)*1/ROW(施設用作成シート!$B$18:$B$117),ROWS($B$12:$B44)),1/ROW(施設用作成シート!$B$18:$B$117),0),COLUMNS($B$11:C$11)),"")</f>
        <v/>
      </c>
      <c r="D44" s="143" t="str">
        <f t="array" ref="D44">IFERROR(INDEX(施設用作成シート!$B$18:$P$117,MATCH(LARGE((施設用作成シート!$C$18:$C$117=$D$8)*1/ROW(施設用作成シート!$B$18:$B$117),ROWS($B$12:$B44)),1/ROW(施設用作成シート!$B$18:$B$117),0),COLUMNS($B$11:D$11)),"")</f>
        <v/>
      </c>
      <c r="E44" s="162" t="str">
        <f t="array" ref="E44">IFERROR(INDEX(施設用作成シート!$B$18:$P$117,MATCH(LARGE((施設用作成シート!$C$18:$C$117=$D$8)*1/ROW(施設用作成シート!$B$18:$B$117),ROWS($B$12:$B44)),1/ROW(施設用作成シート!$B$18:$B$117),0),COLUMNS($B$11:E$11)),"")</f>
        <v/>
      </c>
      <c r="F44" s="156" t="str">
        <f t="array" ref="F44">IFERROR(INDEX(施設用作成シート!$B$18:$P$117,MATCH(LARGE((施設用作成シート!$C$18:$C$117=$D$8)*1/ROW(施設用作成シート!$B$18:$B$117),ROWS($B$12:$B44)),1/ROW(施設用作成シート!$B$18:$B$117),0),COLUMNS($B$11:F$11)),"")</f>
        <v/>
      </c>
      <c r="G44" s="156" t="str">
        <f t="array" ref="G44">IFERROR(INDEX(施設用作成シート!$B$18:$P$117,MATCH(LARGE((施設用作成シート!$C$18:$C$117=$D$8)*1/ROW(施設用作成シート!$B$18:$B$117),ROWS($B$12:$B44)),1/ROW(施設用作成シート!$B$18:$B$117),0),COLUMNS($B$11:G$11)),"")</f>
        <v/>
      </c>
      <c r="H44" s="156" t="str">
        <f t="array" ref="H44">IFERROR(INDEX(施設用作成シート!$B$18:$P$117,MATCH(LARGE((施設用作成シート!$C$18:$C$117=$D$8)*1/ROW(施設用作成シート!$B$18:$B$117),ROWS($B$12:$B44)),1/ROW(施設用作成シート!$B$18:$B$117),0),COLUMNS($B$11:H$11)),"")</f>
        <v/>
      </c>
      <c r="I44" s="143" t="str">
        <f t="array" ref="I44">IFERROR(INDEX(施設用作成シート!$B$18:$P$117,MATCH(LARGE((施設用作成シート!$C$18:$C$117=$D$8)*1/ROW(施設用作成シート!$B$18:$B$117),ROWS($B$12:$B44)),1/ROW(施設用作成シート!$B$18:$B$117),0),COLUMNS($B$11:I$11)),"")</f>
        <v/>
      </c>
      <c r="J44" s="147" t="str">
        <f t="array" ref="J44">IFERROR(INDEX(施設用作成シート!$B$18:$P$117,MATCH(LARGE((施設用作成シート!$C$18:$C$117=$D$8)*1/ROW(施設用作成シート!$B$18:$B$117),ROWS($B$12:$B44)),1/ROW(施設用作成シート!$B$18:$B$117),0),COLUMNS($B$11:J$11)),"")</f>
        <v/>
      </c>
      <c r="K44" s="143" t="str">
        <f t="array" ref="K44">IFERROR(INDEX(施設用作成シート!$B$18:$P$117,MATCH(LARGE((施設用作成シート!$C$18:$C$117=$D$8)*1/ROW(施設用作成シート!$B$18:$B$117),ROWS($B$12:$B44)),1/ROW(施設用作成シート!$B$18:$B$117),0),COLUMNS($B$11:K$11)),"")</f>
        <v/>
      </c>
      <c r="L44" s="143" t="str">
        <f t="array" ref="L44">IFERROR(INDEX(施設用作成シート!$B$18:$P$117,MATCH(LARGE((施設用作成シート!$C$18:$C$117=$D$8)*1/ROW(施設用作成シート!$B$18:$B$117),ROWS($B$12:$B44)),1/ROW(施設用作成シート!$B$18:$B$117),0),COLUMNS($B$11:L$11)),"")</f>
        <v/>
      </c>
      <c r="M44" s="143" t="str">
        <f t="array" ref="M44">IFERROR(INDEX(施設用作成シート!$B$18:$P$117,MATCH(LARGE((施設用作成シート!$C$18:$C$117=$D$8)*1/ROW(施設用作成シート!$B$18:$B$117),ROWS($B$12:$B44)),1/ROW(施設用作成シート!$B$18:$B$117),0),COLUMNS($B$11:M$11)),"")</f>
        <v/>
      </c>
      <c r="N44" s="143" t="str">
        <f t="array" ref="N44">IFERROR(INDEX(施設用作成シート!$B$18:$P$117,MATCH(LARGE((施設用作成シート!$C$18:$C$117=$D$8)*1/ROW(施設用作成シート!$B$18:$B$117),ROWS($B$12:$B44)),1/ROW(施設用作成シート!$B$18:$B$117),0),COLUMNS($B$11:N$11)),"")</f>
        <v/>
      </c>
      <c r="O44" s="156" t="str">
        <f t="array" ref="O44">IFERROR(INDEX(施設用作成シート!$B$18:$P$117,MATCH(LARGE((施設用作成シート!$C$18:$C$117=$D$8)*1/ROW(施設用作成シート!$B$18:$B$117),ROWS($B$12:$B44)),1/ROW(施設用作成シート!$B$18:$B$117),0),COLUMNS($B$11:O$11)),"")</f>
        <v/>
      </c>
    </row>
    <row r="45" spans="2:15" ht="19.5">
      <c r="B45" s="143" t="str">
        <f t="array" ref="B45">IFERROR(INDEX(施設用作成シート!$B$18:$P$117,MATCH(LARGE((施設用作成シート!$C$18:$C$117=$D$8)*1/ROW(施設用作成シート!$B$18:$B$117),ROWS($B$12:$B45)),1/ROW(施設用作成シート!$B$18:$B$117),0),COLUMNS($B$11:B$11)),"")</f>
        <v/>
      </c>
      <c r="C45" s="143" t="str">
        <f t="array" ref="C45">IFERROR(INDEX(施設用作成シート!$B$18:$P$117,MATCH(LARGE((施設用作成シート!$C$18:$C$117=$D$8)*1/ROW(施設用作成シート!$B$18:$B$117),ROWS($B$12:$B45)),1/ROW(施設用作成シート!$B$18:$B$117),0),COLUMNS($B$11:C$11)),"")</f>
        <v/>
      </c>
      <c r="D45" s="143" t="str">
        <f t="array" ref="D45">IFERROR(INDEX(施設用作成シート!$B$18:$P$117,MATCH(LARGE((施設用作成シート!$C$18:$C$117=$D$8)*1/ROW(施設用作成シート!$B$18:$B$117),ROWS($B$12:$B45)),1/ROW(施設用作成シート!$B$18:$B$117),0),COLUMNS($B$11:D$11)),"")</f>
        <v/>
      </c>
      <c r="E45" s="162" t="str">
        <f t="array" ref="E45">IFERROR(INDEX(施設用作成シート!$B$18:$P$117,MATCH(LARGE((施設用作成シート!$C$18:$C$117=$D$8)*1/ROW(施設用作成シート!$B$18:$B$117),ROWS($B$12:$B45)),1/ROW(施設用作成シート!$B$18:$B$117),0),COLUMNS($B$11:E$11)),"")</f>
        <v/>
      </c>
      <c r="F45" s="156" t="str">
        <f t="array" ref="F45">IFERROR(INDEX(施設用作成シート!$B$18:$P$117,MATCH(LARGE((施設用作成シート!$C$18:$C$117=$D$8)*1/ROW(施設用作成シート!$B$18:$B$117),ROWS($B$12:$B45)),1/ROW(施設用作成シート!$B$18:$B$117),0),COLUMNS($B$11:F$11)),"")</f>
        <v/>
      </c>
      <c r="G45" s="156" t="str">
        <f t="array" ref="G45">IFERROR(INDEX(施設用作成シート!$B$18:$P$117,MATCH(LARGE((施設用作成シート!$C$18:$C$117=$D$8)*1/ROW(施設用作成シート!$B$18:$B$117),ROWS($B$12:$B45)),1/ROW(施設用作成シート!$B$18:$B$117),0),COLUMNS($B$11:G$11)),"")</f>
        <v/>
      </c>
      <c r="H45" s="156" t="str">
        <f t="array" ref="H45">IFERROR(INDEX(施設用作成シート!$B$18:$P$117,MATCH(LARGE((施設用作成シート!$C$18:$C$117=$D$8)*1/ROW(施設用作成シート!$B$18:$B$117),ROWS($B$12:$B45)),1/ROW(施設用作成シート!$B$18:$B$117),0),COLUMNS($B$11:H$11)),"")</f>
        <v/>
      </c>
      <c r="I45" s="143" t="str">
        <f t="array" ref="I45">IFERROR(INDEX(施設用作成シート!$B$18:$P$117,MATCH(LARGE((施設用作成シート!$C$18:$C$117=$D$8)*1/ROW(施設用作成シート!$B$18:$B$117),ROWS($B$12:$B45)),1/ROW(施設用作成シート!$B$18:$B$117),0),COLUMNS($B$11:I$11)),"")</f>
        <v/>
      </c>
      <c r="J45" s="147" t="str">
        <f t="array" ref="J45">IFERROR(INDEX(施設用作成シート!$B$18:$P$117,MATCH(LARGE((施設用作成シート!$C$18:$C$117=$D$8)*1/ROW(施設用作成シート!$B$18:$B$117),ROWS($B$12:$B45)),1/ROW(施設用作成シート!$B$18:$B$117),0),COLUMNS($B$11:J$11)),"")</f>
        <v/>
      </c>
      <c r="K45" s="143" t="str">
        <f t="array" ref="K45">IFERROR(INDEX(施設用作成シート!$B$18:$P$117,MATCH(LARGE((施設用作成シート!$C$18:$C$117=$D$8)*1/ROW(施設用作成シート!$B$18:$B$117),ROWS($B$12:$B45)),1/ROW(施設用作成シート!$B$18:$B$117),0),COLUMNS($B$11:K$11)),"")</f>
        <v/>
      </c>
      <c r="L45" s="143" t="str">
        <f t="array" ref="L45">IFERROR(INDEX(施設用作成シート!$B$18:$P$117,MATCH(LARGE((施設用作成シート!$C$18:$C$117=$D$8)*1/ROW(施設用作成シート!$B$18:$B$117),ROWS($B$12:$B45)),1/ROW(施設用作成シート!$B$18:$B$117),0),COLUMNS($B$11:L$11)),"")</f>
        <v/>
      </c>
      <c r="M45" s="143" t="str">
        <f t="array" ref="M45">IFERROR(INDEX(施設用作成シート!$B$18:$P$117,MATCH(LARGE((施設用作成シート!$C$18:$C$117=$D$8)*1/ROW(施設用作成シート!$B$18:$B$117),ROWS($B$12:$B45)),1/ROW(施設用作成シート!$B$18:$B$117),0),COLUMNS($B$11:M$11)),"")</f>
        <v/>
      </c>
      <c r="N45" s="143" t="str">
        <f t="array" ref="N45">IFERROR(INDEX(施設用作成シート!$B$18:$P$117,MATCH(LARGE((施設用作成シート!$C$18:$C$117=$D$8)*1/ROW(施設用作成シート!$B$18:$B$117),ROWS($B$12:$B45)),1/ROW(施設用作成シート!$B$18:$B$117),0),COLUMNS($B$11:N$11)),"")</f>
        <v/>
      </c>
      <c r="O45" s="156" t="str">
        <f t="array" ref="O45">IFERROR(INDEX(施設用作成シート!$B$18:$P$117,MATCH(LARGE((施設用作成シート!$C$18:$C$117=$D$8)*1/ROW(施設用作成シート!$B$18:$B$117),ROWS($B$12:$B45)),1/ROW(施設用作成シート!$B$18:$B$117),0),COLUMNS($B$11:O$11)),"")</f>
        <v/>
      </c>
    </row>
    <row r="46" spans="2:15" ht="19.5">
      <c r="B46" s="143" t="str">
        <f t="array" ref="B46">IFERROR(INDEX(施設用作成シート!$B$18:$P$117,MATCH(LARGE((施設用作成シート!$C$18:$C$117=$D$8)*1/ROW(施設用作成シート!$B$18:$B$117),ROWS($B$12:$B46)),1/ROW(施設用作成シート!$B$18:$B$117),0),COLUMNS($B$11:B$11)),"")</f>
        <v/>
      </c>
      <c r="C46" s="143" t="str">
        <f t="array" ref="C46">IFERROR(INDEX(施設用作成シート!$B$18:$P$117,MATCH(LARGE((施設用作成シート!$C$18:$C$117=$D$8)*1/ROW(施設用作成シート!$B$18:$B$117),ROWS($B$12:$B46)),1/ROW(施設用作成シート!$B$18:$B$117),0),COLUMNS($B$11:C$11)),"")</f>
        <v/>
      </c>
      <c r="D46" s="143" t="str">
        <f t="array" ref="D46">IFERROR(INDEX(施設用作成シート!$B$18:$P$117,MATCH(LARGE((施設用作成シート!$C$18:$C$117=$D$8)*1/ROW(施設用作成シート!$B$18:$B$117),ROWS($B$12:$B46)),1/ROW(施設用作成シート!$B$18:$B$117),0),COLUMNS($B$11:D$11)),"")</f>
        <v/>
      </c>
      <c r="E46" s="162" t="str">
        <f t="array" ref="E46">IFERROR(INDEX(施設用作成シート!$B$18:$P$117,MATCH(LARGE((施設用作成シート!$C$18:$C$117=$D$8)*1/ROW(施設用作成シート!$B$18:$B$117),ROWS($B$12:$B46)),1/ROW(施設用作成シート!$B$18:$B$117),0),COLUMNS($B$11:E$11)),"")</f>
        <v/>
      </c>
      <c r="F46" s="156" t="str">
        <f t="array" ref="F46">IFERROR(INDEX(施設用作成シート!$B$18:$P$117,MATCH(LARGE((施設用作成シート!$C$18:$C$117=$D$8)*1/ROW(施設用作成シート!$B$18:$B$117),ROWS($B$12:$B46)),1/ROW(施設用作成シート!$B$18:$B$117),0),COLUMNS($B$11:F$11)),"")</f>
        <v/>
      </c>
      <c r="G46" s="156" t="str">
        <f t="array" ref="G46">IFERROR(INDEX(施設用作成シート!$B$18:$P$117,MATCH(LARGE((施設用作成シート!$C$18:$C$117=$D$8)*1/ROW(施設用作成シート!$B$18:$B$117),ROWS($B$12:$B46)),1/ROW(施設用作成シート!$B$18:$B$117),0),COLUMNS($B$11:G$11)),"")</f>
        <v/>
      </c>
      <c r="H46" s="156" t="str">
        <f t="array" ref="H46">IFERROR(INDEX(施設用作成シート!$B$18:$P$117,MATCH(LARGE((施設用作成シート!$C$18:$C$117=$D$8)*1/ROW(施設用作成シート!$B$18:$B$117),ROWS($B$12:$B46)),1/ROW(施設用作成シート!$B$18:$B$117),0),COLUMNS($B$11:H$11)),"")</f>
        <v/>
      </c>
      <c r="I46" s="143" t="str">
        <f t="array" ref="I46">IFERROR(INDEX(施設用作成シート!$B$18:$P$117,MATCH(LARGE((施設用作成シート!$C$18:$C$117=$D$8)*1/ROW(施設用作成シート!$B$18:$B$117),ROWS($B$12:$B46)),1/ROW(施設用作成シート!$B$18:$B$117),0),COLUMNS($B$11:I$11)),"")</f>
        <v/>
      </c>
      <c r="J46" s="147" t="str">
        <f t="array" ref="J46">IFERROR(INDEX(施設用作成シート!$B$18:$P$117,MATCH(LARGE((施設用作成シート!$C$18:$C$117=$D$8)*1/ROW(施設用作成シート!$B$18:$B$117),ROWS($B$12:$B46)),1/ROW(施設用作成シート!$B$18:$B$117),0),COLUMNS($B$11:J$11)),"")</f>
        <v/>
      </c>
      <c r="K46" s="143" t="str">
        <f t="array" ref="K46">IFERROR(INDEX(施設用作成シート!$B$18:$P$117,MATCH(LARGE((施設用作成シート!$C$18:$C$117=$D$8)*1/ROW(施設用作成シート!$B$18:$B$117),ROWS($B$12:$B46)),1/ROW(施設用作成シート!$B$18:$B$117),0),COLUMNS($B$11:K$11)),"")</f>
        <v/>
      </c>
      <c r="L46" s="143" t="str">
        <f t="array" ref="L46">IFERROR(INDEX(施設用作成シート!$B$18:$P$117,MATCH(LARGE((施設用作成シート!$C$18:$C$117=$D$8)*1/ROW(施設用作成シート!$B$18:$B$117),ROWS($B$12:$B46)),1/ROW(施設用作成シート!$B$18:$B$117),0),COLUMNS($B$11:L$11)),"")</f>
        <v/>
      </c>
      <c r="M46" s="143" t="str">
        <f t="array" ref="M46">IFERROR(INDEX(施設用作成シート!$B$18:$P$117,MATCH(LARGE((施設用作成シート!$C$18:$C$117=$D$8)*1/ROW(施設用作成シート!$B$18:$B$117),ROWS($B$12:$B46)),1/ROW(施設用作成シート!$B$18:$B$117),0),COLUMNS($B$11:M$11)),"")</f>
        <v/>
      </c>
      <c r="N46" s="143" t="str">
        <f t="array" ref="N46">IFERROR(INDEX(施設用作成シート!$B$18:$P$117,MATCH(LARGE((施設用作成シート!$C$18:$C$117=$D$8)*1/ROW(施設用作成シート!$B$18:$B$117),ROWS($B$12:$B46)),1/ROW(施設用作成シート!$B$18:$B$117),0),COLUMNS($B$11:N$11)),"")</f>
        <v/>
      </c>
      <c r="O46" s="156" t="str">
        <f t="array" ref="O46">IFERROR(INDEX(施設用作成シート!$B$18:$P$117,MATCH(LARGE((施設用作成シート!$C$18:$C$117=$D$8)*1/ROW(施設用作成シート!$B$18:$B$117),ROWS($B$12:$B46)),1/ROW(施設用作成シート!$B$18:$B$117),0),COLUMNS($B$11:O$11)),"")</f>
        <v/>
      </c>
    </row>
    <row r="47" spans="2:15" ht="19.5">
      <c r="B47" s="143" t="str">
        <f t="array" ref="B47">IFERROR(INDEX(施設用作成シート!$B$18:$P$117,MATCH(LARGE((施設用作成シート!$C$18:$C$117=$D$8)*1/ROW(施設用作成シート!$B$18:$B$117),ROWS($B$12:$B47)),1/ROW(施設用作成シート!$B$18:$B$117),0),COLUMNS($B$11:B$11)),"")</f>
        <v/>
      </c>
      <c r="C47" s="143" t="str">
        <f t="array" ref="C47">IFERROR(INDEX(施設用作成シート!$B$18:$P$117,MATCH(LARGE((施設用作成シート!$C$18:$C$117=$D$8)*1/ROW(施設用作成シート!$B$18:$B$117),ROWS($B$12:$B47)),1/ROW(施設用作成シート!$B$18:$B$117),0),COLUMNS($B$11:C$11)),"")</f>
        <v/>
      </c>
      <c r="D47" s="143" t="str">
        <f t="array" ref="D47">IFERROR(INDEX(施設用作成シート!$B$18:$P$117,MATCH(LARGE((施設用作成シート!$C$18:$C$117=$D$8)*1/ROW(施設用作成シート!$B$18:$B$117),ROWS($B$12:$B47)),1/ROW(施設用作成シート!$B$18:$B$117),0),COLUMNS($B$11:D$11)),"")</f>
        <v/>
      </c>
      <c r="E47" s="162" t="str">
        <f t="array" ref="E47">IFERROR(INDEX(施設用作成シート!$B$18:$P$117,MATCH(LARGE((施設用作成シート!$C$18:$C$117=$D$8)*1/ROW(施設用作成シート!$B$18:$B$117),ROWS($B$12:$B47)),1/ROW(施設用作成シート!$B$18:$B$117),0),COLUMNS($B$11:E$11)),"")</f>
        <v/>
      </c>
      <c r="F47" s="156" t="str">
        <f t="array" ref="F47">IFERROR(INDEX(施設用作成シート!$B$18:$P$117,MATCH(LARGE((施設用作成シート!$C$18:$C$117=$D$8)*1/ROW(施設用作成シート!$B$18:$B$117),ROWS($B$12:$B47)),1/ROW(施設用作成シート!$B$18:$B$117),0),COLUMNS($B$11:F$11)),"")</f>
        <v/>
      </c>
      <c r="G47" s="156" t="str">
        <f t="array" ref="G47">IFERROR(INDEX(施設用作成シート!$B$18:$P$117,MATCH(LARGE((施設用作成シート!$C$18:$C$117=$D$8)*1/ROW(施設用作成シート!$B$18:$B$117),ROWS($B$12:$B47)),1/ROW(施設用作成シート!$B$18:$B$117),0),COLUMNS($B$11:G$11)),"")</f>
        <v/>
      </c>
      <c r="H47" s="156" t="str">
        <f t="array" ref="H47">IFERROR(INDEX(施設用作成シート!$B$18:$P$117,MATCH(LARGE((施設用作成シート!$C$18:$C$117=$D$8)*1/ROW(施設用作成シート!$B$18:$B$117),ROWS($B$12:$B47)),1/ROW(施設用作成シート!$B$18:$B$117),0),COLUMNS($B$11:H$11)),"")</f>
        <v/>
      </c>
      <c r="I47" s="143" t="str">
        <f t="array" ref="I47">IFERROR(INDEX(施設用作成シート!$B$18:$P$117,MATCH(LARGE((施設用作成シート!$C$18:$C$117=$D$8)*1/ROW(施設用作成シート!$B$18:$B$117),ROWS($B$12:$B47)),1/ROW(施設用作成シート!$B$18:$B$117),0),COLUMNS($B$11:I$11)),"")</f>
        <v/>
      </c>
      <c r="J47" s="147" t="str">
        <f t="array" ref="J47">IFERROR(INDEX(施設用作成シート!$B$18:$P$117,MATCH(LARGE((施設用作成シート!$C$18:$C$117=$D$8)*1/ROW(施設用作成シート!$B$18:$B$117),ROWS($B$12:$B47)),1/ROW(施設用作成シート!$B$18:$B$117),0),COLUMNS($B$11:J$11)),"")</f>
        <v/>
      </c>
      <c r="K47" s="143" t="str">
        <f t="array" ref="K47">IFERROR(INDEX(施設用作成シート!$B$18:$P$117,MATCH(LARGE((施設用作成シート!$C$18:$C$117=$D$8)*1/ROW(施設用作成シート!$B$18:$B$117),ROWS($B$12:$B47)),1/ROW(施設用作成シート!$B$18:$B$117),0),COLUMNS($B$11:K$11)),"")</f>
        <v/>
      </c>
      <c r="L47" s="143" t="str">
        <f t="array" ref="L47">IFERROR(INDEX(施設用作成シート!$B$18:$P$117,MATCH(LARGE((施設用作成シート!$C$18:$C$117=$D$8)*1/ROW(施設用作成シート!$B$18:$B$117),ROWS($B$12:$B47)),1/ROW(施設用作成シート!$B$18:$B$117),0),COLUMNS($B$11:L$11)),"")</f>
        <v/>
      </c>
      <c r="M47" s="143" t="str">
        <f t="array" ref="M47">IFERROR(INDEX(施設用作成シート!$B$18:$P$117,MATCH(LARGE((施設用作成シート!$C$18:$C$117=$D$8)*1/ROW(施設用作成シート!$B$18:$B$117),ROWS($B$12:$B47)),1/ROW(施設用作成シート!$B$18:$B$117),0),COLUMNS($B$11:M$11)),"")</f>
        <v/>
      </c>
      <c r="N47" s="143" t="str">
        <f t="array" ref="N47">IFERROR(INDEX(施設用作成シート!$B$18:$P$117,MATCH(LARGE((施設用作成シート!$C$18:$C$117=$D$8)*1/ROW(施設用作成シート!$B$18:$B$117),ROWS($B$12:$B47)),1/ROW(施設用作成シート!$B$18:$B$117),0),COLUMNS($B$11:N$11)),"")</f>
        <v/>
      </c>
      <c r="O47" s="156" t="str">
        <f t="array" ref="O47">IFERROR(INDEX(施設用作成シート!$B$18:$P$117,MATCH(LARGE((施設用作成シート!$C$18:$C$117=$D$8)*1/ROW(施設用作成シート!$B$18:$B$117),ROWS($B$12:$B47)),1/ROW(施設用作成シート!$B$18:$B$117),0),COLUMNS($B$11:O$11)),"")</f>
        <v/>
      </c>
    </row>
    <row r="48" spans="2:15" ht="19.5">
      <c r="B48" s="143" t="str">
        <f t="array" ref="B48">IFERROR(INDEX(施設用作成シート!$B$18:$P$117,MATCH(LARGE((施設用作成シート!$C$18:$C$117=$D$8)*1/ROW(施設用作成シート!$B$18:$B$117),ROWS($B$12:$B48)),1/ROW(施設用作成シート!$B$18:$B$117),0),COLUMNS($B$11:B$11)),"")</f>
        <v/>
      </c>
      <c r="C48" s="143" t="str">
        <f t="array" ref="C48">IFERROR(INDEX(施設用作成シート!$B$18:$P$117,MATCH(LARGE((施設用作成シート!$C$18:$C$117=$D$8)*1/ROW(施設用作成シート!$B$18:$B$117),ROWS($B$12:$B48)),1/ROW(施設用作成シート!$B$18:$B$117),0),COLUMNS($B$11:C$11)),"")</f>
        <v/>
      </c>
      <c r="D48" s="143" t="str">
        <f t="array" ref="D48">IFERROR(INDEX(施設用作成シート!$B$18:$P$117,MATCH(LARGE((施設用作成シート!$C$18:$C$117=$D$8)*1/ROW(施設用作成シート!$B$18:$B$117),ROWS($B$12:$B48)),1/ROW(施設用作成シート!$B$18:$B$117),0),COLUMNS($B$11:D$11)),"")</f>
        <v/>
      </c>
      <c r="E48" s="162" t="str">
        <f t="array" ref="E48">IFERROR(INDEX(施設用作成シート!$B$18:$P$117,MATCH(LARGE((施設用作成シート!$C$18:$C$117=$D$8)*1/ROW(施設用作成シート!$B$18:$B$117),ROWS($B$12:$B48)),1/ROW(施設用作成シート!$B$18:$B$117),0),COLUMNS($B$11:E$11)),"")</f>
        <v/>
      </c>
      <c r="F48" s="156" t="str">
        <f t="array" ref="F48">IFERROR(INDEX(施設用作成シート!$B$18:$P$117,MATCH(LARGE((施設用作成シート!$C$18:$C$117=$D$8)*1/ROW(施設用作成シート!$B$18:$B$117),ROWS($B$12:$B48)),1/ROW(施設用作成シート!$B$18:$B$117),0),COLUMNS($B$11:F$11)),"")</f>
        <v/>
      </c>
      <c r="G48" s="156" t="str">
        <f t="array" ref="G48">IFERROR(INDEX(施設用作成シート!$B$18:$P$117,MATCH(LARGE((施設用作成シート!$C$18:$C$117=$D$8)*1/ROW(施設用作成シート!$B$18:$B$117),ROWS($B$12:$B48)),1/ROW(施設用作成シート!$B$18:$B$117),0),COLUMNS($B$11:G$11)),"")</f>
        <v/>
      </c>
      <c r="H48" s="156" t="str">
        <f t="array" ref="H48">IFERROR(INDEX(施設用作成シート!$B$18:$P$117,MATCH(LARGE((施設用作成シート!$C$18:$C$117=$D$8)*1/ROW(施設用作成シート!$B$18:$B$117),ROWS($B$12:$B48)),1/ROW(施設用作成シート!$B$18:$B$117),0),COLUMNS($B$11:H$11)),"")</f>
        <v/>
      </c>
      <c r="I48" s="143" t="str">
        <f t="array" ref="I48">IFERROR(INDEX(施設用作成シート!$B$18:$P$117,MATCH(LARGE((施設用作成シート!$C$18:$C$117=$D$8)*1/ROW(施設用作成シート!$B$18:$B$117),ROWS($B$12:$B48)),1/ROW(施設用作成シート!$B$18:$B$117),0),COLUMNS($B$11:I$11)),"")</f>
        <v/>
      </c>
      <c r="J48" s="147" t="str">
        <f t="array" ref="J48">IFERROR(INDEX(施設用作成シート!$B$18:$P$117,MATCH(LARGE((施設用作成シート!$C$18:$C$117=$D$8)*1/ROW(施設用作成シート!$B$18:$B$117),ROWS($B$12:$B48)),1/ROW(施設用作成シート!$B$18:$B$117),0),COLUMNS($B$11:J$11)),"")</f>
        <v/>
      </c>
      <c r="K48" s="143" t="str">
        <f t="array" ref="K48">IFERROR(INDEX(施設用作成シート!$B$18:$P$117,MATCH(LARGE((施設用作成シート!$C$18:$C$117=$D$8)*1/ROW(施設用作成シート!$B$18:$B$117),ROWS($B$12:$B48)),1/ROW(施設用作成シート!$B$18:$B$117),0),COLUMNS($B$11:K$11)),"")</f>
        <v/>
      </c>
      <c r="L48" s="143" t="str">
        <f t="array" ref="L48">IFERROR(INDEX(施設用作成シート!$B$18:$P$117,MATCH(LARGE((施設用作成シート!$C$18:$C$117=$D$8)*1/ROW(施設用作成シート!$B$18:$B$117),ROWS($B$12:$B48)),1/ROW(施設用作成シート!$B$18:$B$117),0),COLUMNS($B$11:L$11)),"")</f>
        <v/>
      </c>
      <c r="M48" s="143" t="str">
        <f t="array" ref="M48">IFERROR(INDEX(施設用作成シート!$B$18:$P$117,MATCH(LARGE((施設用作成シート!$C$18:$C$117=$D$8)*1/ROW(施設用作成シート!$B$18:$B$117),ROWS($B$12:$B48)),1/ROW(施設用作成シート!$B$18:$B$117),0),COLUMNS($B$11:M$11)),"")</f>
        <v/>
      </c>
      <c r="N48" s="143" t="str">
        <f t="array" ref="N48">IFERROR(INDEX(施設用作成シート!$B$18:$P$117,MATCH(LARGE((施設用作成シート!$C$18:$C$117=$D$8)*1/ROW(施設用作成シート!$B$18:$B$117),ROWS($B$12:$B48)),1/ROW(施設用作成シート!$B$18:$B$117),0),COLUMNS($B$11:N$11)),"")</f>
        <v/>
      </c>
      <c r="O48" s="156" t="str">
        <f t="array" ref="O48">IFERROR(INDEX(施設用作成シート!$B$18:$P$117,MATCH(LARGE((施設用作成シート!$C$18:$C$117=$D$8)*1/ROW(施設用作成シート!$B$18:$B$117),ROWS($B$12:$B48)),1/ROW(施設用作成シート!$B$18:$B$117),0),COLUMNS($B$11:O$11)),"")</f>
        <v/>
      </c>
    </row>
    <row r="49" spans="2:15" ht="19.5">
      <c r="B49" s="143" t="str">
        <f t="array" ref="B49">IFERROR(INDEX(施設用作成シート!$B$18:$P$117,MATCH(LARGE((施設用作成シート!$C$18:$C$117=$D$8)*1/ROW(施設用作成シート!$B$18:$B$117),ROWS($B$12:$B49)),1/ROW(施設用作成シート!$B$18:$B$117),0),COLUMNS($B$11:B$11)),"")</f>
        <v/>
      </c>
      <c r="C49" s="143" t="str">
        <f t="array" ref="C49">IFERROR(INDEX(施設用作成シート!$B$18:$P$117,MATCH(LARGE((施設用作成シート!$C$18:$C$117=$D$8)*1/ROW(施設用作成シート!$B$18:$B$117),ROWS($B$12:$B49)),1/ROW(施設用作成シート!$B$18:$B$117),0),COLUMNS($B$11:C$11)),"")</f>
        <v/>
      </c>
      <c r="D49" s="143" t="str">
        <f t="array" ref="D49">IFERROR(INDEX(施設用作成シート!$B$18:$P$117,MATCH(LARGE((施設用作成シート!$C$18:$C$117=$D$8)*1/ROW(施設用作成シート!$B$18:$B$117),ROWS($B$12:$B49)),1/ROW(施設用作成シート!$B$18:$B$117),0),COLUMNS($B$11:D$11)),"")</f>
        <v/>
      </c>
      <c r="E49" s="162" t="str">
        <f t="array" ref="E49">IFERROR(INDEX(施設用作成シート!$B$18:$P$117,MATCH(LARGE((施設用作成シート!$C$18:$C$117=$D$8)*1/ROW(施設用作成シート!$B$18:$B$117),ROWS($B$12:$B49)),1/ROW(施設用作成シート!$B$18:$B$117),0),COLUMNS($B$11:E$11)),"")</f>
        <v/>
      </c>
      <c r="F49" s="156" t="str">
        <f t="array" ref="F49">IFERROR(INDEX(施設用作成シート!$B$18:$P$117,MATCH(LARGE((施設用作成シート!$C$18:$C$117=$D$8)*1/ROW(施設用作成シート!$B$18:$B$117),ROWS($B$12:$B49)),1/ROW(施設用作成シート!$B$18:$B$117),0),COLUMNS($B$11:F$11)),"")</f>
        <v/>
      </c>
      <c r="G49" s="156" t="str">
        <f t="array" ref="G49">IFERROR(INDEX(施設用作成シート!$B$18:$P$117,MATCH(LARGE((施設用作成シート!$C$18:$C$117=$D$8)*1/ROW(施設用作成シート!$B$18:$B$117),ROWS($B$12:$B49)),1/ROW(施設用作成シート!$B$18:$B$117),0),COLUMNS($B$11:G$11)),"")</f>
        <v/>
      </c>
      <c r="H49" s="156" t="str">
        <f t="array" ref="H49">IFERROR(INDEX(施設用作成シート!$B$18:$P$117,MATCH(LARGE((施設用作成シート!$C$18:$C$117=$D$8)*1/ROW(施設用作成シート!$B$18:$B$117),ROWS($B$12:$B49)),1/ROW(施設用作成シート!$B$18:$B$117),0),COLUMNS($B$11:H$11)),"")</f>
        <v/>
      </c>
      <c r="I49" s="143" t="str">
        <f t="array" ref="I49">IFERROR(INDEX(施設用作成シート!$B$18:$P$117,MATCH(LARGE((施設用作成シート!$C$18:$C$117=$D$8)*1/ROW(施設用作成シート!$B$18:$B$117),ROWS($B$12:$B49)),1/ROW(施設用作成シート!$B$18:$B$117),0),COLUMNS($B$11:I$11)),"")</f>
        <v/>
      </c>
      <c r="J49" s="147" t="str">
        <f t="array" ref="J49">IFERROR(INDEX(施設用作成シート!$B$18:$P$117,MATCH(LARGE((施設用作成シート!$C$18:$C$117=$D$8)*1/ROW(施設用作成シート!$B$18:$B$117),ROWS($B$12:$B49)),1/ROW(施設用作成シート!$B$18:$B$117),0),COLUMNS($B$11:J$11)),"")</f>
        <v/>
      </c>
      <c r="K49" s="143" t="str">
        <f t="array" ref="K49">IFERROR(INDEX(施設用作成シート!$B$18:$P$117,MATCH(LARGE((施設用作成シート!$C$18:$C$117=$D$8)*1/ROW(施設用作成シート!$B$18:$B$117),ROWS($B$12:$B49)),1/ROW(施設用作成シート!$B$18:$B$117),0),COLUMNS($B$11:K$11)),"")</f>
        <v/>
      </c>
      <c r="L49" s="143" t="str">
        <f t="array" ref="L49">IFERROR(INDEX(施設用作成シート!$B$18:$P$117,MATCH(LARGE((施設用作成シート!$C$18:$C$117=$D$8)*1/ROW(施設用作成シート!$B$18:$B$117),ROWS($B$12:$B49)),1/ROW(施設用作成シート!$B$18:$B$117),0),COLUMNS($B$11:L$11)),"")</f>
        <v/>
      </c>
      <c r="M49" s="143" t="str">
        <f t="array" ref="M49">IFERROR(INDEX(施設用作成シート!$B$18:$P$117,MATCH(LARGE((施設用作成シート!$C$18:$C$117=$D$8)*1/ROW(施設用作成シート!$B$18:$B$117),ROWS($B$12:$B49)),1/ROW(施設用作成シート!$B$18:$B$117),0),COLUMNS($B$11:M$11)),"")</f>
        <v/>
      </c>
      <c r="N49" s="143" t="str">
        <f t="array" ref="N49">IFERROR(INDEX(施設用作成シート!$B$18:$P$117,MATCH(LARGE((施設用作成シート!$C$18:$C$117=$D$8)*1/ROW(施設用作成シート!$B$18:$B$117),ROWS($B$12:$B49)),1/ROW(施設用作成シート!$B$18:$B$117),0),COLUMNS($B$11:N$11)),"")</f>
        <v/>
      </c>
      <c r="O49" s="156" t="str">
        <f t="array" ref="O49">IFERROR(INDEX(施設用作成シート!$B$18:$P$117,MATCH(LARGE((施設用作成シート!$C$18:$C$117=$D$8)*1/ROW(施設用作成シート!$B$18:$B$117),ROWS($B$12:$B49)),1/ROW(施設用作成シート!$B$18:$B$117),0),COLUMNS($B$11:O$11)),"")</f>
        <v/>
      </c>
    </row>
    <row r="50" spans="2:15" ht="19.5">
      <c r="B50" s="143" t="str">
        <f t="array" ref="B50">IFERROR(INDEX(施設用作成シート!$B$18:$P$117,MATCH(LARGE((施設用作成シート!$C$18:$C$117=$D$8)*1/ROW(施設用作成シート!$B$18:$B$117),ROWS($B$12:$B50)),1/ROW(施設用作成シート!$B$18:$B$117),0),COLUMNS($B$11:B$11)),"")</f>
        <v/>
      </c>
      <c r="C50" s="143" t="str">
        <f t="array" ref="C50">IFERROR(INDEX(施設用作成シート!$B$18:$P$117,MATCH(LARGE((施設用作成シート!$C$18:$C$117=$D$8)*1/ROW(施設用作成シート!$B$18:$B$117),ROWS($B$12:$B50)),1/ROW(施設用作成シート!$B$18:$B$117),0),COLUMNS($B$11:C$11)),"")</f>
        <v/>
      </c>
      <c r="D50" s="143" t="str">
        <f t="array" ref="D50">IFERROR(INDEX(施設用作成シート!$B$18:$P$117,MATCH(LARGE((施設用作成シート!$C$18:$C$117=$D$8)*1/ROW(施設用作成シート!$B$18:$B$117),ROWS($B$12:$B50)),1/ROW(施設用作成シート!$B$18:$B$117),0),COLUMNS($B$11:D$11)),"")</f>
        <v/>
      </c>
      <c r="E50" s="162" t="str">
        <f t="array" ref="E50">IFERROR(INDEX(施設用作成シート!$B$18:$P$117,MATCH(LARGE((施設用作成シート!$C$18:$C$117=$D$8)*1/ROW(施設用作成シート!$B$18:$B$117),ROWS($B$12:$B50)),1/ROW(施設用作成シート!$B$18:$B$117),0),COLUMNS($B$11:E$11)),"")</f>
        <v/>
      </c>
      <c r="F50" s="156" t="str">
        <f t="array" ref="F50">IFERROR(INDEX(施設用作成シート!$B$18:$P$117,MATCH(LARGE((施設用作成シート!$C$18:$C$117=$D$8)*1/ROW(施設用作成シート!$B$18:$B$117),ROWS($B$12:$B50)),1/ROW(施設用作成シート!$B$18:$B$117),0),COLUMNS($B$11:F$11)),"")</f>
        <v/>
      </c>
      <c r="G50" s="156" t="str">
        <f t="array" ref="G50">IFERROR(INDEX(施設用作成シート!$B$18:$P$117,MATCH(LARGE((施設用作成シート!$C$18:$C$117=$D$8)*1/ROW(施設用作成シート!$B$18:$B$117),ROWS($B$12:$B50)),1/ROW(施設用作成シート!$B$18:$B$117),0),COLUMNS($B$11:G$11)),"")</f>
        <v/>
      </c>
      <c r="H50" s="156" t="str">
        <f t="array" ref="H50">IFERROR(INDEX(施設用作成シート!$B$18:$P$117,MATCH(LARGE((施設用作成シート!$C$18:$C$117=$D$8)*1/ROW(施設用作成シート!$B$18:$B$117),ROWS($B$12:$B50)),1/ROW(施設用作成シート!$B$18:$B$117),0),COLUMNS($B$11:H$11)),"")</f>
        <v/>
      </c>
      <c r="I50" s="143" t="str">
        <f t="array" ref="I50">IFERROR(INDEX(施設用作成シート!$B$18:$P$117,MATCH(LARGE((施設用作成シート!$C$18:$C$117=$D$8)*1/ROW(施設用作成シート!$B$18:$B$117),ROWS($B$12:$B50)),1/ROW(施設用作成シート!$B$18:$B$117),0),COLUMNS($B$11:I$11)),"")</f>
        <v/>
      </c>
      <c r="J50" s="147" t="str">
        <f t="array" ref="J50">IFERROR(INDEX(施設用作成シート!$B$18:$P$117,MATCH(LARGE((施設用作成シート!$C$18:$C$117=$D$8)*1/ROW(施設用作成シート!$B$18:$B$117),ROWS($B$12:$B50)),1/ROW(施設用作成シート!$B$18:$B$117),0),COLUMNS($B$11:J$11)),"")</f>
        <v/>
      </c>
      <c r="K50" s="143" t="str">
        <f t="array" ref="K50">IFERROR(INDEX(施設用作成シート!$B$18:$P$117,MATCH(LARGE((施設用作成シート!$C$18:$C$117=$D$8)*1/ROW(施設用作成シート!$B$18:$B$117),ROWS($B$12:$B50)),1/ROW(施設用作成シート!$B$18:$B$117),0),COLUMNS($B$11:K$11)),"")</f>
        <v/>
      </c>
      <c r="L50" s="143" t="str">
        <f t="array" ref="L50">IFERROR(INDEX(施設用作成シート!$B$18:$P$117,MATCH(LARGE((施設用作成シート!$C$18:$C$117=$D$8)*1/ROW(施設用作成シート!$B$18:$B$117),ROWS($B$12:$B50)),1/ROW(施設用作成シート!$B$18:$B$117),0),COLUMNS($B$11:L$11)),"")</f>
        <v/>
      </c>
      <c r="M50" s="143" t="str">
        <f t="array" ref="M50">IFERROR(INDEX(施設用作成シート!$B$18:$P$117,MATCH(LARGE((施設用作成シート!$C$18:$C$117=$D$8)*1/ROW(施設用作成シート!$B$18:$B$117),ROWS($B$12:$B50)),1/ROW(施設用作成シート!$B$18:$B$117),0),COLUMNS($B$11:M$11)),"")</f>
        <v/>
      </c>
      <c r="N50" s="143" t="str">
        <f t="array" ref="N50">IFERROR(INDEX(施設用作成シート!$B$18:$P$117,MATCH(LARGE((施設用作成シート!$C$18:$C$117=$D$8)*1/ROW(施設用作成シート!$B$18:$B$117),ROWS($B$12:$B50)),1/ROW(施設用作成シート!$B$18:$B$117),0),COLUMNS($B$11:N$11)),"")</f>
        <v/>
      </c>
      <c r="O50" s="156" t="str">
        <f t="array" ref="O50">IFERROR(INDEX(施設用作成シート!$B$18:$P$117,MATCH(LARGE((施設用作成シート!$C$18:$C$117=$D$8)*1/ROW(施設用作成シート!$B$18:$B$117),ROWS($B$12:$B50)),1/ROW(施設用作成シート!$B$18:$B$117),0),COLUMNS($B$11:O$11)),"")</f>
        <v/>
      </c>
    </row>
    <row r="51" spans="2:15" ht="19.5">
      <c r="B51" s="143" t="str">
        <f t="array" ref="B51">IFERROR(INDEX(施設用作成シート!$B$18:$P$117,MATCH(LARGE((施設用作成シート!$C$18:$C$117=$D$8)*1/ROW(施設用作成シート!$B$18:$B$117),ROWS($B$12:$B51)),1/ROW(施設用作成シート!$B$18:$B$117),0),COLUMNS($B$11:B$11)),"")</f>
        <v/>
      </c>
      <c r="C51" s="143" t="str">
        <f t="array" ref="C51">IFERROR(INDEX(施設用作成シート!$B$18:$P$117,MATCH(LARGE((施設用作成シート!$C$18:$C$117=$D$8)*1/ROW(施設用作成シート!$B$18:$B$117),ROWS($B$12:$B51)),1/ROW(施設用作成シート!$B$18:$B$117),0),COLUMNS($B$11:C$11)),"")</f>
        <v/>
      </c>
      <c r="D51" s="143" t="str">
        <f t="array" ref="D51">IFERROR(INDEX(施設用作成シート!$B$18:$P$117,MATCH(LARGE((施設用作成シート!$C$18:$C$117=$D$8)*1/ROW(施設用作成シート!$B$18:$B$117),ROWS($B$12:$B51)),1/ROW(施設用作成シート!$B$18:$B$117),0),COLUMNS($B$11:D$11)),"")</f>
        <v/>
      </c>
      <c r="E51" s="162" t="str">
        <f t="array" ref="E51">IFERROR(INDEX(施設用作成シート!$B$18:$P$117,MATCH(LARGE((施設用作成シート!$C$18:$C$117=$D$8)*1/ROW(施設用作成シート!$B$18:$B$117),ROWS($B$12:$B51)),1/ROW(施設用作成シート!$B$18:$B$117),0),COLUMNS($B$11:E$11)),"")</f>
        <v/>
      </c>
      <c r="F51" s="156" t="str">
        <f t="array" ref="F51">IFERROR(INDEX(施設用作成シート!$B$18:$P$117,MATCH(LARGE((施設用作成シート!$C$18:$C$117=$D$8)*1/ROW(施設用作成シート!$B$18:$B$117),ROWS($B$12:$B51)),1/ROW(施設用作成シート!$B$18:$B$117),0),COLUMNS($B$11:F$11)),"")</f>
        <v/>
      </c>
      <c r="G51" s="156" t="str">
        <f t="array" ref="G51">IFERROR(INDEX(施設用作成シート!$B$18:$P$117,MATCH(LARGE((施設用作成シート!$C$18:$C$117=$D$8)*1/ROW(施設用作成シート!$B$18:$B$117),ROWS($B$12:$B51)),1/ROW(施設用作成シート!$B$18:$B$117),0),COLUMNS($B$11:G$11)),"")</f>
        <v/>
      </c>
      <c r="H51" s="156" t="str">
        <f t="array" ref="H51">IFERROR(INDEX(施設用作成シート!$B$18:$P$117,MATCH(LARGE((施設用作成シート!$C$18:$C$117=$D$8)*1/ROW(施設用作成シート!$B$18:$B$117),ROWS($B$12:$B51)),1/ROW(施設用作成シート!$B$18:$B$117),0),COLUMNS($B$11:H$11)),"")</f>
        <v/>
      </c>
      <c r="I51" s="143" t="str">
        <f t="array" ref="I51">IFERROR(INDEX(施設用作成シート!$B$18:$P$117,MATCH(LARGE((施設用作成シート!$C$18:$C$117=$D$8)*1/ROW(施設用作成シート!$B$18:$B$117),ROWS($B$12:$B51)),1/ROW(施設用作成シート!$B$18:$B$117),0),COLUMNS($B$11:I$11)),"")</f>
        <v/>
      </c>
      <c r="J51" s="147" t="str">
        <f t="array" ref="J51">IFERROR(INDEX(施設用作成シート!$B$18:$P$117,MATCH(LARGE((施設用作成シート!$C$18:$C$117=$D$8)*1/ROW(施設用作成シート!$B$18:$B$117),ROWS($B$12:$B51)),1/ROW(施設用作成シート!$B$18:$B$117),0),COLUMNS($B$11:J$11)),"")</f>
        <v/>
      </c>
      <c r="K51" s="143" t="str">
        <f t="array" ref="K51">IFERROR(INDEX(施設用作成シート!$B$18:$P$117,MATCH(LARGE((施設用作成シート!$C$18:$C$117=$D$8)*1/ROW(施設用作成シート!$B$18:$B$117),ROWS($B$12:$B51)),1/ROW(施設用作成シート!$B$18:$B$117),0),COLUMNS($B$11:K$11)),"")</f>
        <v/>
      </c>
      <c r="L51" s="143" t="str">
        <f t="array" ref="L51">IFERROR(INDEX(施設用作成シート!$B$18:$P$117,MATCH(LARGE((施設用作成シート!$C$18:$C$117=$D$8)*1/ROW(施設用作成シート!$B$18:$B$117),ROWS($B$12:$B51)),1/ROW(施設用作成シート!$B$18:$B$117),0),COLUMNS($B$11:L$11)),"")</f>
        <v/>
      </c>
      <c r="M51" s="143" t="str">
        <f t="array" ref="M51">IFERROR(INDEX(施設用作成シート!$B$18:$P$117,MATCH(LARGE((施設用作成シート!$C$18:$C$117=$D$8)*1/ROW(施設用作成シート!$B$18:$B$117),ROWS($B$12:$B51)),1/ROW(施設用作成シート!$B$18:$B$117),0),COLUMNS($B$11:M$11)),"")</f>
        <v/>
      </c>
      <c r="N51" s="143" t="str">
        <f t="array" ref="N51">IFERROR(INDEX(施設用作成シート!$B$18:$P$117,MATCH(LARGE((施設用作成シート!$C$18:$C$117=$D$8)*1/ROW(施設用作成シート!$B$18:$B$117),ROWS($B$12:$B51)),1/ROW(施設用作成シート!$B$18:$B$117),0),COLUMNS($B$11:N$11)),"")</f>
        <v/>
      </c>
      <c r="O51" s="156" t="str">
        <f t="array" ref="O51">IFERROR(INDEX(施設用作成シート!$B$18:$P$117,MATCH(LARGE((施設用作成シート!$C$18:$C$117=$D$8)*1/ROW(施設用作成シート!$B$18:$B$117),ROWS($B$12:$B51)),1/ROW(施設用作成シート!$B$18:$B$117),0),COLUMNS($B$11:O$11)),"")</f>
        <v/>
      </c>
    </row>
    <row r="52" spans="2:15" ht="19.5">
      <c r="B52" s="143" t="str">
        <f t="array" ref="B52">IFERROR(INDEX(施設用作成シート!$B$18:$P$117,MATCH(LARGE((施設用作成シート!$C$18:$C$117=$D$8)*1/ROW(施設用作成シート!$B$18:$B$117),ROWS($B$12:$B52)),1/ROW(施設用作成シート!$B$18:$B$117),0),COLUMNS($B$11:B$11)),"")</f>
        <v/>
      </c>
      <c r="C52" s="143" t="str">
        <f t="array" ref="C52">IFERROR(INDEX(施設用作成シート!$B$18:$P$117,MATCH(LARGE((施設用作成シート!$C$18:$C$117=$D$8)*1/ROW(施設用作成シート!$B$18:$B$117),ROWS($B$12:$B52)),1/ROW(施設用作成シート!$B$18:$B$117),0),COLUMNS($B$11:C$11)),"")</f>
        <v/>
      </c>
      <c r="D52" s="143" t="str">
        <f t="array" ref="D52">IFERROR(INDEX(施設用作成シート!$B$18:$P$117,MATCH(LARGE((施設用作成シート!$C$18:$C$117=$D$8)*1/ROW(施設用作成シート!$B$18:$B$117),ROWS($B$12:$B52)),1/ROW(施設用作成シート!$B$18:$B$117),0),COLUMNS($B$11:D$11)),"")</f>
        <v/>
      </c>
      <c r="E52" s="162" t="str">
        <f t="array" ref="E52">IFERROR(INDEX(施設用作成シート!$B$18:$P$117,MATCH(LARGE((施設用作成シート!$C$18:$C$117=$D$8)*1/ROW(施設用作成シート!$B$18:$B$117),ROWS($B$12:$B52)),1/ROW(施設用作成シート!$B$18:$B$117),0),COLUMNS($B$11:E$11)),"")</f>
        <v/>
      </c>
      <c r="F52" s="156" t="str">
        <f t="array" ref="F52">IFERROR(INDEX(施設用作成シート!$B$18:$P$117,MATCH(LARGE((施設用作成シート!$C$18:$C$117=$D$8)*1/ROW(施設用作成シート!$B$18:$B$117),ROWS($B$12:$B52)),1/ROW(施設用作成シート!$B$18:$B$117),0),COLUMNS($B$11:F$11)),"")</f>
        <v/>
      </c>
      <c r="G52" s="156" t="str">
        <f t="array" ref="G52">IFERROR(INDEX(施設用作成シート!$B$18:$P$117,MATCH(LARGE((施設用作成シート!$C$18:$C$117=$D$8)*1/ROW(施設用作成シート!$B$18:$B$117),ROWS($B$12:$B52)),1/ROW(施設用作成シート!$B$18:$B$117),0),COLUMNS($B$11:G$11)),"")</f>
        <v/>
      </c>
      <c r="H52" s="156" t="str">
        <f t="array" ref="H52">IFERROR(INDEX(施設用作成シート!$B$18:$P$117,MATCH(LARGE((施設用作成シート!$C$18:$C$117=$D$8)*1/ROW(施設用作成シート!$B$18:$B$117),ROWS($B$12:$B52)),1/ROW(施設用作成シート!$B$18:$B$117),0),COLUMNS($B$11:H$11)),"")</f>
        <v/>
      </c>
      <c r="I52" s="143" t="str">
        <f t="array" ref="I52">IFERROR(INDEX(施設用作成シート!$B$18:$P$117,MATCH(LARGE((施設用作成シート!$C$18:$C$117=$D$8)*1/ROW(施設用作成シート!$B$18:$B$117),ROWS($B$12:$B52)),1/ROW(施設用作成シート!$B$18:$B$117),0),COLUMNS($B$11:I$11)),"")</f>
        <v/>
      </c>
      <c r="J52" s="147" t="str">
        <f t="array" ref="J52">IFERROR(INDEX(施設用作成シート!$B$18:$P$117,MATCH(LARGE((施設用作成シート!$C$18:$C$117=$D$8)*1/ROW(施設用作成シート!$B$18:$B$117),ROWS($B$12:$B52)),1/ROW(施設用作成シート!$B$18:$B$117),0),COLUMNS($B$11:J$11)),"")</f>
        <v/>
      </c>
      <c r="K52" s="143" t="str">
        <f t="array" ref="K52">IFERROR(INDEX(施設用作成シート!$B$18:$P$117,MATCH(LARGE((施設用作成シート!$C$18:$C$117=$D$8)*1/ROW(施設用作成シート!$B$18:$B$117),ROWS($B$12:$B52)),1/ROW(施設用作成シート!$B$18:$B$117),0),COLUMNS($B$11:K$11)),"")</f>
        <v/>
      </c>
      <c r="L52" s="143" t="str">
        <f t="array" ref="L52">IFERROR(INDEX(施設用作成シート!$B$18:$P$117,MATCH(LARGE((施設用作成シート!$C$18:$C$117=$D$8)*1/ROW(施設用作成シート!$B$18:$B$117),ROWS($B$12:$B52)),1/ROW(施設用作成シート!$B$18:$B$117),0),COLUMNS($B$11:L$11)),"")</f>
        <v/>
      </c>
      <c r="M52" s="143" t="str">
        <f t="array" ref="M52">IFERROR(INDEX(施設用作成シート!$B$18:$P$117,MATCH(LARGE((施設用作成シート!$C$18:$C$117=$D$8)*1/ROW(施設用作成シート!$B$18:$B$117),ROWS($B$12:$B52)),1/ROW(施設用作成シート!$B$18:$B$117),0),COLUMNS($B$11:M$11)),"")</f>
        <v/>
      </c>
      <c r="N52" s="143" t="str">
        <f t="array" ref="N52">IFERROR(INDEX(施設用作成シート!$B$18:$P$117,MATCH(LARGE((施設用作成シート!$C$18:$C$117=$D$8)*1/ROW(施設用作成シート!$B$18:$B$117),ROWS($B$12:$B52)),1/ROW(施設用作成シート!$B$18:$B$117),0),COLUMNS($B$11:N$11)),"")</f>
        <v/>
      </c>
      <c r="O52" s="156" t="str">
        <f t="array" ref="O52">IFERROR(INDEX(施設用作成シート!$B$18:$P$117,MATCH(LARGE((施設用作成シート!$C$18:$C$117=$D$8)*1/ROW(施設用作成シート!$B$18:$B$117),ROWS($B$12:$B52)),1/ROW(施設用作成シート!$B$18:$B$117),0),COLUMNS($B$11:O$11)),"")</f>
        <v/>
      </c>
    </row>
    <row r="53" spans="2:15" ht="19.5">
      <c r="B53" s="143" t="str">
        <f t="array" ref="B53">IFERROR(INDEX(施設用作成シート!$B$18:$P$117,MATCH(LARGE((施設用作成シート!$C$18:$C$117=$D$8)*1/ROW(施設用作成シート!$B$18:$B$117),ROWS($B$12:$B53)),1/ROW(施設用作成シート!$B$18:$B$117),0),COLUMNS($B$11:B$11)),"")</f>
        <v/>
      </c>
      <c r="C53" s="143" t="str">
        <f t="array" ref="C53">IFERROR(INDEX(施設用作成シート!$B$18:$P$117,MATCH(LARGE((施設用作成シート!$C$18:$C$117=$D$8)*1/ROW(施設用作成シート!$B$18:$B$117),ROWS($B$12:$B53)),1/ROW(施設用作成シート!$B$18:$B$117),0),COLUMNS($B$11:C$11)),"")</f>
        <v/>
      </c>
      <c r="D53" s="143" t="str">
        <f t="array" ref="D53">IFERROR(INDEX(施設用作成シート!$B$18:$P$117,MATCH(LARGE((施設用作成シート!$C$18:$C$117=$D$8)*1/ROW(施設用作成シート!$B$18:$B$117),ROWS($B$12:$B53)),1/ROW(施設用作成シート!$B$18:$B$117),0),COLUMNS($B$11:D$11)),"")</f>
        <v/>
      </c>
      <c r="E53" s="162" t="str">
        <f t="array" ref="E53">IFERROR(INDEX(施設用作成シート!$B$18:$P$117,MATCH(LARGE((施設用作成シート!$C$18:$C$117=$D$8)*1/ROW(施設用作成シート!$B$18:$B$117),ROWS($B$12:$B53)),1/ROW(施設用作成シート!$B$18:$B$117),0),COLUMNS($B$11:E$11)),"")</f>
        <v/>
      </c>
      <c r="F53" s="156" t="str">
        <f t="array" ref="F53">IFERROR(INDEX(施設用作成シート!$B$18:$P$117,MATCH(LARGE((施設用作成シート!$C$18:$C$117=$D$8)*1/ROW(施設用作成シート!$B$18:$B$117),ROWS($B$12:$B53)),1/ROW(施設用作成シート!$B$18:$B$117),0),COLUMNS($B$11:F$11)),"")</f>
        <v/>
      </c>
      <c r="G53" s="156" t="str">
        <f t="array" ref="G53">IFERROR(INDEX(施設用作成シート!$B$18:$P$117,MATCH(LARGE((施設用作成シート!$C$18:$C$117=$D$8)*1/ROW(施設用作成シート!$B$18:$B$117),ROWS($B$12:$B53)),1/ROW(施設用作成シート!$B$18:$B$117),0),COLUMNS($B$11:G$11)),"")</f>
        <v/>
      </c>
      <c r="H53" s="156" t="str">
        <f t="array" ref="H53">IFERROR(INDEX(施設用作成シート!$B$18:$P$117,MATCH(LARGE((施設用作成シート!$C$18:$C$117=$D$8)*1/ROW(施設用作成シート!$B$18:$B$117),ROWS($B$12:$B53)),1/ROW(施設用作成シート!$B$18:$B$117),0),COLUMNS($B$11:H$11)),"")</f>
        <v/>
      </c>
      <c r="I53" s="143" t="str">
        <f t="array" ref="I53">IFERROR(INDEX(施設用作成シート!$B$18:$P$117,MATCH(LARGE((施設用作成シート!$C$18:$C$117=$D$8)*1/ROW(施設用作成シート!$B$18:$B$117),ROWS($B$12:$B53)),1/ROW(施設用作成シート!$B$18:$B$117),0),COLUMNS($B$11:I$11)),"")</f>
        <v/>
      </c>
      <c r="J53" s="147" t="str">
        <f t="array" ref="J53">IFERROR(INDEX(施設用作成シート!$B$18:$P$117,MATCH(LARGE((施設用作成シート!$C$18:$C$117=$D$8)*1/ROW(施設用作成シート!$B$18:$B$117),ROWS($B$12:$B53)),1/ROW(施設用作成シート!$B$18:$B$117),0),COLUMNS($B$11:J$11)),"")</f>
        <v/>
      </c>
      <c r="K53" s="143" t="str">
        <f t="array" ref="K53">IFERROR(INDEX(施設用作成シート!$B$18:$P$117,MATCH(LARGE((施設用作成シート!$C$18:$C$117=$D$8)*1/ROW(施設用作成シート!$B$18:$B$117),ROWS($B$12:$B53)),1/ROW(施設用作成シート!$B$18:$B$117),0),COLUMNS($B$11:K$11)),"")</f>
        <v/>
      </c>
      <c r="L53" s="143" t="str">
        <f t="array" ref="L53">IFERROR(INDEX(施設用作成シート!$B$18:$P$117,MATCH(LARGE((施設用作成シート!$C$18:$C$117=$D$8)*1/ROW(施設用作成シート!$B$18:$B$117),ROWS($B$12:$B53)),1/ROW(施設用作成シート!$B$18:$B$117),0),COLUMNS($B$11:L$11)),"")</f>
        <v/>
      </c>
      <c r="M53" s="143" t="str">
        <f t="array" ref="M53">IFERROR(INDEX(施設用作成シート!$B$18:$P$117,MATCH(LARGE((施設用作成シート!$C$18:$C$117=$D$8)*1/ROW(施設用作成シート!$B$18:$B$117),ROWS($B$12:$B53)),1/ROW(施設用作成シート!$B$18:$B$117),0),COLUMNS($B$11:M$11)),"")</f>
        <v/>
      </c>
      <c r="N53" s="143" t="str">
        <f t="array" ref="N53">IFERROR(INDEX(施設用作成シート!$B$18:$P$117,MATCH(LARGE((施設用作成シート!$C$18:$C$117=$D$8)*1/ROW(施設用作成シート!$B$18:$B$117),ROWS($B$12:$B53)),1/ROW(施設用作成シート!$B$18:$B$117),0),COLUMNS($B$11:N$11)),"")</f>
        <v/>
      </c>
      <c r="O53" s="156" t="str">
        <f t="array" ref="O53">IFERROR(INDEX(施設用作成シート!$B$18:$P$117,MATCH(LARGE((施設用作成シート!$C$18:$C$117=$D$8)*1/ROW(施設用作成シート!$B$18:$B$117),ROWS($B$12:$B53)),1/ROW(施設用作成シート!$B$18:$B$117),0),COLUMNS($B$11:O$11)),"")</f>
        <v/>
      </c>
    </row>
    <row r="54" spans="2:15" ht="19.5">
      <c r="B54" s="143" t="str">
        <f t="array" ref="B54">IFERROR(INDEX(施設用作成シート!$B$18:$P$117,MATCH(LARGE((施設用作成シート!$C$18:$C$117=$D$8)*1/ROW(施設用作成シート!$B$18:$B$117),ROWS($B$12:$B54)),1/ROW(施設用作成シート!$B$18:$B$117),0),COLUMNS($B$11:B$11)),"")</f>
        <v/>
      </c>
      <c r="C54" s="143" t="str">
        <f t="array" ref="C54">IFERROR(INDEX(施設用作成シート!$B$18:$P$117,MATCH(LARGE((施設用作成シート!$C$18:$C$117=$D$8)*1/ROW(施設用作成シート!$B$18:$B$117),ROWS($B$12:$B54)),1/ROW(施設用作成シート!$B$18:$B$117),0),COLUMNS($B$11:C$11)),"")</f>
        <v/>
      </c>
      <c r="D54" s="143" t="str">
        <f t="array" ref="D54">IFERROR(INDEX(施設用作成シート!$B$18:$P$117,MATCH(LARGE((施設用作成シート!$C$18:$C$117=$D$8)*1/ROW(施設用作成シート!$B$18:$B$117),ROWS($B$12:$B54)),1/ROW(施設用作成シート!$B$18:$B$117),0),COLUMNS($B$11:D$11)),"")</f>
        <v/>
      </c>
      <c r="E54" s="162" t="str">
        <f t="array" ref="E54">IFERROR(INDEX(施設用作成シート!$B$18:$P$117,MATCH(LARGE((施設用作成シート!$C$18:$C$117=$D$8)*1/ROW(施設用作成シート!$B$18:$B$117),ROWS($B$12:$B54)),1/ROW(施設用作成シート!$B$18:$B$117),0),COLUMNS($B$11:E$11)),"")</f>
        <v/>
      </c>
      <c r="F54" s="156" t="str">
        <f t="array" ref="F54">IFERROR(INDEX(施設用作成シート!$B$18:$P$117,MATCH(LARGE((施設用作成シート!$C$18:$C$117=$D$8)*1/ROW(施設用作成シート!$B$18:$B$117),ROWS($B$12:$B54)),1/ROW(施設用作成シート!$B$18:$B$117),0),COLUMNS($B$11:F$11)),"")</f>
        <v/>
      </c>
      <c r="G54" s="156" t="str">
        <f t="array" ref="G54">IFERROR(INDEX(施設用作成シート!$B$18:$P$117,MATCH(LARGE((施設用作成シート!$C$18:$C$117=$D$8)*1/ROW(施設用作成シート!$B$18:$B$117),ROWS($B$12:$B54)),1/ROW(施設用作成シート!$B$18:$B$117),0),COLUMNS($B$11:G$11)),"")</f>
        <v/>
      </c>
      <c r="H54" s="156" t="str">
        <f t="array" ref="H54">IFERROR(INDEX(施設用作成シート!$B$18:$P$117,MATCH(LARGE((施設用作成シート!$C$18:$C$117=$D$8)*1/ROW(施設用作成シート!$B$18:$B$117),ROWS($B$12:$B54)),1/ROW(施設用作成シート!$B$18:$B$117),0),COLUMNS($B$11:H$11)),"")</f>
        <v/>
      </c>
      <c r="I54" s="143" t="str">
        <f t="array" ref="I54">IFERROR(INDEX(施設用作成シート!$B$18:$P$117,MATCH(LARGE((施設用作成シート!$C$18:$C$117=$D$8)*1/ROW(施設用作成シート!$B$18:$B$117),ROWS($B$12:$B54)),1/ROW(施設用作成シート!$B$18:$B$117),0),COLUMNS($B$11:I$11)),"")</f>
        <v/>
      </c>
      <c r="J54" s="147" t="str">
        <f t="array" ref="J54">IFERROR(INDEX(施設用作成シート!$B$18:$P$117,MATCH(LARGE((施設用作成シート!$C$18:$C$117=$D$8)*1/ROW(施設用作成シート!$B$18:$B$117),ROWS($B$12:$B54)),1/ROW(施設用作成シート!$B$18:$B$117),0),COLUMNS($B$11:J$11)),"")</f>
        <v/>
      </c>
      <c r="K54" s="143" t="str">
        <f t="array" ref="K54">IFERROR(INDEX(施設用作成シート!$B$18:$P$117,MATCH(LARGE((施設用作成シート!$C$18:$C$117=$D$8)*1/ROW(施設用作成シート!$B$18:$B$117),ROWS($B$12:$B54)),1/ROW(施設用作成シート!$B$18:$B$117),0),COLUMNS($B$11:K$11)),"")</f>
        <v/>
      </c>
      <c r="L54" s="143" t="str">
        <f t="array" ref="L54">IFERROR(INDEX(施設用作成シート!$B$18:$P$117,MATCH(LARGE((施設用作成シート!$C$18:$C$117=$D$8)*1/ROW(施設用作成シート!$B$18:$B$117),ROWS($B$12:$B54)),1/ROW(施設用作成シート!$B$18:$B$117),0),COLUMNS($B$11:L$11)),"")</f>
        <v/>
      </c>
      <c r="M54" s="143" t="str">
        <f t="array" ref="M54">IFERROR(INDEX(施設用作成シート!$B$18:$P$117,MATCH(LARGE((施設用作成シート!$C$18:$C$117=$D$8)*1/ROW(施設用作成シート!$B$18:$B$117),ROWS($B$12:$B54)),1/ROW(施設用作成シート!$B$18:$B$117),0),COLUMNS($B$11:M$11)),"")</f>
        <v/>
      </c>
      <c r="N54" s="143" t="str">
        <f t="array" ref="N54">IFERROR(INDEX(施設用作成シート!$B$18:$P$117,MATCH(LARGE((施設用作成シート!$C$18:$C$117=$D$8)*1/ROW(施設用作成シート!$B$18:$B$117),ROWS($B$12:$B54)),1/ROW(施設用作成シート!$B$18:$B$117),0),COLUMNS($B$11:N$11)),"")</f>
        <v/>
      </c>
      <c r="O54" s="156" t="str">
        <f t="array" ref="O54">IFERROR(INDEX(施設用作成シート!$B$18:$P$117,MATCH(LARGE((施設用作成シート!$C$18:$C$117=$D$8)*1/ROW(施設用作成シート!$B$18:$B$117),ROWS($B$12:$B54)),1/ROW(施設用作成シート!$B$18:$B$117),0),COLUMNS($B$11:O$11)),"")</f>
        <v/>
      </c>
    </row>
    <row r="55" spans="2:15" ht="19.5">
      <c r="B55" s="143" t="str">
        <f t="array" ref="B55">IFERROR(INDEX(施設用作成シート!$B$18:$P$117,MATCH(LARGE((施設用作成シート!$C$18:$C$117=$D$8)*1/ROW(施設用作成シート!$B$18:$B$117),ROWS($B$12:$B55)),1/ROW(施設用作成シート!$B$18:$B$117),0),COLUMNS($B$11:B$11)),"")</f>
        <v/>
      </c>
      <c r="C55" s="143" t="str">
        <f t="array" ref="C55">IFERROR(INDEX(施設用作成シート!$B$18:$P$117,MATCH(LARGE((施設用作成シート!$C$18:$C$117=$D$8)*1/ROW(施設用作成シート!$B$18:$B$117),ROWS($B$12:$B55)),1/ROW(施設用作成シート!$B$18:$B$117),0),COLUMNS($B$11:C$11)),"")</f>
        <v/>
      </c>
      <c r="D55" s="143" t="str">
        <f t="array" ref="D55">IFERROR(INDEX(施設用作成シート!$B$18:$P$117,MATCH(LARGE((施設用作成シート!$C$18:$C$117=$D$8)*1/ROW(施設用作成シート!$B$18:$B$117),ROWS($B$12:$B55)),1/ROW(施設用作成シート!$B$18:$B$117),0),COLUMNS($B$11:D$11)),"")</f>
        <v/>
      </c>
      <c r="E55" s="162" t="str">
        <f t="array" ref="E55">IFERROR(INDEX(施設用作成シート!$B$18:$P$117,MATCH(LARGE((施設用作成シート!$C$18:$C$117=$D$8)*1/ROW(施設用作成シート!$B$18:$B$117),ROWS($B$12:$B55)),1/ROW(施設用作成シート!$B$18:$B$117),0),COLUMNS($B$11:E$11)),"")</f>
        <v/>
      </c>
      <c r="F55" s="156" t="str">
        <f t="array" ref="F55">IFERROR(INDEX(施設用作成シート!$B$18:$P$117,MATCH(LARGE((施設用作成シート!$C$18:$C$117=$D$8)*1/ROW(施設用作成シート!$B$18:$B$117),ROWS($B$12:$B55)),1/ROW(施設用作成シート!$B$18:$B$117),0),COLUMNS($B$11:F$11)),"")</f>
        <v/>
      </c>
      <c r="G55" s="156" t="str">
        <f t="array" ref="G55">IFERROR(INDEX(施設用作成シート!$B$18:$P$117,MATCH(LARGE((施設用作成シート!$C$18:$C$117=$D$8)*1/ROW(施設用作成シート!$B$18:$B$117),ROWS($B$12:$B55)),1/ROW(施設用作成シート!$B$18:$B$117),0),COLUMNS($B$11:G$11)),"")</f>
        <v/>
      </c>
      <c r="H55" s="156" t="str">
        <f t="array" ref="H55">IFERROR(INDEX(施設用作成シート!$B$18:$P$117,MATCH(LARGE((施設用作成シート!$C$18:$C$117=$D$8)*1/ROW(施設用作成シート!$B$18:$B$117),ROWS($B$12:$B55)),1/ROW(施設用作成シート!$B$18:$B$117),0),COLUMNS($B$11:H$11)),"")</f>
        <v/>
      </c>
      <c r="I55" s="143" t="str">
        <f t="array" ref="I55">IFERROR(INDEX(施設用作成シート!$B$18:$P$117,MATCH(LARGE((施設用作成シート!$C$18:$C$117=$D$8)*1/ROW(施設用作成シート!$B$18:$B$117),ROWS($B$12:$B55)),1/ROW(施設用作成シート!$B$18:$B$117),0),COLUMNS($B$11:I$11)),"")</f>
        <v/>
      </c>
      <c r="J55" s="147" t="str">
        <f t="array" ref="J55">IFERROR(INDEX(施設用作成シート!$B$18:$P$117,MATCH(LARGE((施設用作成シート!$C$18:$C$117=$D$8)*1/ROW(施設用作成シート!$B$18:$B$117),ROWS($B$12:$B55)),1/ROW(施設用作成シート!$B$18:$B$117),0),COLUMNS($B$11:J$11)),"")</f>
        <v/>
      </c>
      <c r="K55" s="143" t="str">
        <f t="array" ref="K55">IFERROR(INDEX(施設用作成シート!$B$18:$P$117,MATCH(LARGE((施設用作成シート!$C$18:$C$117=$D$8)*1/ROW(施設用作成シート!$B$18:$B$117),ROWS($B$12:$B55)),1/ROW(施設用作成シート!$B$18:$B$117),0),COLUMNS($B$11:K$11)),"")</f>
        <v/>
      </c>
      <c r="L55" s="143" t="str">
        <f t="array" ref="L55">IFERROR(INDEX(施設用作成シート!$B$18:$P$117,MATCH(LARGE((施設用作成シート!$C$18:$C$117=$D$8)*1/ROW(施設用作成シート!$B$18:$B$117),ROWS($B$12:$B55)),1/ROW(施設用作成シート!$B$18:$B$117),0),COLUMNS($B$11:L$11)),"")</f>
        <v/>
      </c>
      <c r="M55" s="143" t="str">
        <f t="array" ref="M55">IFERROR(INDEX(施設用作成シート!$B$18:$P$117,MATCH(LARGE((施設用作成シート!$C$18:$C$117=$D$8)*1/ROW(施設用作成シート!$B$18:$B$117),ROWS($B$12:$B55)),1/ROW(施設用作成シート!$B$18:$B$117),0),COLUMNS($B$11:M$11)),"")</f>
        <v/>
      </c>
      <c r="N55" s="143" t="str">
        <f t="array" ref="N55">IFERROR(INDEX(施設用作成シート!$B$18:$P$117,MATCH(LARGE((施設用作成シート!$C$18:$C$117=$D$8)*1/ROW(施設用作成シート!$B$18:$B$117),ROWS($B$12:$B55)),1/ROW(施設用作成シート!$B$18:$B$117),0),COLUMNS($B$11:N$11)),"")</f>
        <v/>
      </c>
      <c r="O55" s="156" t="str">
        <f t="array" ref="O55">IFERROR(INDEX(施設用作成シート!$B$18:$P$117,MATCH(LARGE((施設用作成シート!$C$18:$C$117=$D$8)*1/ROW(施設用作成シート!$B$18:$B$117),ROWS($B$12:$B55)),1/ROW(施設用作成シート!$B$18:$B$117),0),COLUMNS($B$11:O$11)),"")</f>
        <v/>
      </c>
    </row>
    <row r="56" spans="2:15" ht="19.5">
      <c r="B56" s="143" t="str">
        <f t="array" ref="B56">IFERROR(INDEX(施設用作成シート!$B$18:$P$117,MATCH(LARGE((施設用作成シート!$C$18:$C$117=$D$8)*1/ROW(施設用作成シート!$B$18:$B$117),ROWS($B$12:$B56)),1/ROW(施設用作成シート!$B$18:$B$117),0),COLUMNS($B$11:B$11)),"")</f>
        <v/>
      </c>
      <c r="C56" s="143" t="str">
        <f t="array" ref="C56">IFERROR(INDEX(施設用作成シート!$B$18:$P$117,MATCH(LARGE((施設用作成シート!$C$18:$C$117=$D$8)*1/ROW(施設用作成シート!$B$18:$B$117),ROWS($B$12:$B56)),1/ROW(施設用作成シート!$B$18:$B$117),0),COLUMNS($B$11:C$11)),"")</f>
        <v/>
      </c>
      <c r="D56" s="143" t="str">
        <f t="array" ref="D56">IFERROR(INDEX(施設用作成シート!$B$18:$P$117,MATCH(LARGE((施設用作成シート!$C$18:$C$117=$D$8)*1/ROW(施設用作成シート!$B$18:$B$117),ROWS($B$12:$B56)),1/ROW(施設用作成シート!$B$18:$B$117),0),COLUMNS($B$11:D$11)),"")</f>
        <v/>
      </c>
      <c r="E56" s="162" t="str">
        <f t="array" ref="E56">IFERROR(INDEX(施設用作成シート!$B$18:$P$117,MATCH(LARGE((施設用作成シート!$C$18:$C$117=$D$8)*1/ROW(施設用作成シート!$B$18:$B$117),ROWS($B$12:$B56)),1/ROW(施設用作成シート!$B$18:$B$117),0),COLUMNS($B$11:E$11)),"")</f>
        <v/>
      </c>
      <c r="F56" s="156" t="str">
        <f t="array" ref="F56">IFERROR(INDEX(施設用作成シート!$B$18:$P$117,MATCH(LARGE((施設用作成シート!$C$18:$C$117=$D$8)*1/ROW(施設用作成シート!$B$18:$B$117),ROWS($B$12:$B56)),1/ROW(施設用作成シート!$B$18:$B$117),0),COLUMNS($B$11:F$11)),"")</f>
        <v/>
      </c>
      <c r="G56" s="156" t="str">
        <f t="array" ref="G56">IFERROR(INDEX(施設用作成シート!$B$18:$P$117,MATCH(LARGE((施設用作成シート!$C$18:$C$117=$D$8)*1/ROW(施設用作成シート!$B$18:$B$117),ROWS($B$12:$B56)),1/ROW(施設用作成シート!$B$18:$B$117),0),COLUMNS($B$11:G$11)),"")</f>
        <v/>
      </c>
      <c r="H56" s="156" t="str">
        <f t="array" ref="H56">IFERROR(INDEX(施設用作成シート!$B$18:$P$117,MATCH(LARGE((施設用作成シート!$C$18:$C$117=$D$8)*1/ROW(施設用作成シート!$B$18:$B$117),ROWS($B$12:$B56)),1/ROW(施設用作成シート!$B$18:$B$117),0),COLUMNS($B$11:H$11)),"")</f>
        <v/>
      </c>
      <c r="I56" s="143" t="str">
        <f t="array" ref="I56">IFERROR(INDEX(施設用作成シート!$B$18:$P$117,MATCH(LARGE((施設用作成シート!$C$18:$C$117=$D$8)*1/ROW(施設用作成シート!$B$18:$B$117),ROWS($B$12:$B56)),1/ROW(施設用作成シート!$B$18:$B$117),0),COLUMNS($B$11:I$11)),"")</f>
        <v/>
      </c>
      <c r="J56" s="147" t="str">
        <f t="array" ref="J56">IFERROR(INDEX(施設用作成シート!$B$18:$P$117,MATCH(LARGE((施設用作成シート!$C$18:$C$117=$D$8)*1/ROW(施設用作成シート!$B$18:$B$117),ROWS($B$12:$B56)),1/ROW(施設用作成シート!$B$18:$B$117),0),COLUMNS($B$11:J$11)),"")</f>
        <v/>
      </c>
      <c r="K56" s="143" t="str">
        <f t="array" ref="K56">IFERROR(INDEX(施設用作成シート!$B$18:$P$117,MATCH(LARGE((施設用作成シート!$C$18:$C$117=$D$8)*1/ROW(施設用作成シート!$B$18:$B$117),ROWS($B$12:$B56)),1/ROW(施設用作成シート!$B$18:$B$117),0),COLUMNS($B$11:K$11)),"")</f>
        <v/>
      </c>
      <c r="L56" s="143" t="str">
        <f t="array" ref="L56">IFERROR(INDEX(施設用作成シート!$B$18:$P$117,MATCH(LARGE((施設用作成シート!$C$18:$C$117=$D$8)*1/ROW(施設用作成シート!$B$18:$B$117),ROWS($B$12:$B56)),1/ROW(施設用作成シート!$B$18:$B$117),0),COLUMNS($B$11:L$11)),"")</f>
        <v/>
      </c>
      <c r="M56" s="143" t="str">
        <f t="array" ref="M56">IFERROR(INDEX(施設用作成シート!$B$18:$P$117,MATCH(LARGE((施設用作成シート!$C$18:$C$117=$D$8)*1/ROW(施設用作成シート!$B$18:$B$117),ROWS($B$12:$B56)),1/ROW(施設用作成シート!$B$18:$B$117),0),COLUMNS($B$11:M$11)),"")</f>
        <v/>
      </c>
      <c r="N56" s="143" t="str">
        <f t="array" ref="N56">IFERROR(INDEX(施設用作成シート!$B$18:$P$117,MATCH(LARGE((施設用作成シート!$C$18:$C$117=$D$8)*1/ROW(施設用作成シート!$B$18:$B$117),ROWS($B$12:$B56)),1/ROW(施設用作成シート!$B$18:$B$117),0),COLUMNS($B$11:N$11)),"")</f>
        <v/>
      </c>
      <c r="O56" s="156" t="str">
        <f t="array" ref="O56">IFERROR(INDEX(施設用作成シート!$B$18:$P$117,MATCH(LARGE((施設用作成シート!$C$18:$C$117=$D$8)*1/ROW(施設用作成シート!$B$18:$B$117),ROWS($B$12:$B56)),1/ROW(施設用作成シート!$B$18:$B$117),0),COLUMNS($B$11:O$11)),"")</f>
        <v/>
      </c>
    </row>
    <row r="57" spans="2:15" ht="19.5">
      <c r="B57" s="143" t="str">
        <f t="array" ref="B57">IFERROR(INDEX(施設用作成シート!$B$18:$P$117,MATCH(LARGE((施設用作成シート!$C$18:$C$117=$D$8)*1/ROW(施設用作成シート!$B$18:$B$117),ROWS($B$12:$B57)),1/ROW(施設用作成シート!$B$18:$B$117),0),COLUMNS($B$11:B$11)),"")</f>
        <v/>
      </c>
      <c r="C57" s="143" t="str">
        <f t="array" ref="C57">IFERROR(INDEX(施設用作成シート!$B$18:$P$117,MATCH(LARGE((施設用作成シート!$C$18:$C$117=$D$8)*1/ROW(施設用作成シート!$B$18:$B$117),ROWS($B$12:$B57)),1/ROW(施設用作成シート!$B$18:$B$117),0),COLUMNS($B$11:C$11)),"")</f>
        <v/>
      </c>
      <c r="D57" s="143" t="str">
        <f t="array" ref="D57">IFERROR(INDEX(施設用作成シート!$B$18:$P$117,MATCH(LARGE((施設用作成シート!$C$18:$C$117=$D$8)*1/ROW(施設用作成シート!$B$18:$B$117),ROWS($B$12:$B57)),1/ROW(施設用作成シート!$B$18:$B$117),0),COLUMNS($B$11:D$11)),"")</f>
        <v/>
      </c>
      <c r="E57" s="162" t="str">
        <f t="array" ref="E57">IFERROR(INDEX(施設用作成シート!$B$18:$P$117,MATCH(LARGE((施設用作成シート!$C$18:$C$117=$D$8)*1/ROW(施設用作成シート!$B$18:$B$117),ROWS($B$12:$B57)),1/ROW(施設用作成シート!$B$18:$B$117),0),COLUMNS($B$11:E$11)),"")</f>
        <v/>
      </c>
      <c r="F57" s="156" t="str">
        <f t="array" ref="F57">IFERROR(INDEX(施設用作成シート!$B$18:$P$117,MATCH(LARGE((施設用作成シート!$C$18:$C$117=$D$8)*1/ROW(施設用作成シート!$B$18:$B$117),ROWS($B$12:$B57)),1/ROW(施設用作成シート!$B$18:$B$117),0),COLUMNS($B$11:F$11)),"")</f>
        <v/>
      </c>
      <c r="G57" s="156" t="str">
        <f t="array" ref="G57">IFERROR(INDEX(施設用作成シート!$B$18:$P$117,MATCH(LARGE((施設用作成シート!$C$18:$C$117=$D$8)*1/ROW(施設用作成シート!$B$18:$B$117),ROWS($B$12:$B57)),1/ROW(施設用作成シート!$B$18:$B$117),0),COLUMNS($B$11:G$11)),"")</f>
        <v/>
      </c>
      <c r="H57" s="156" t="str">
        <f t="array" ref="H57">IFERROR(INDEX(施設用作成シート!$B$18:$P$117,MATCH(LARGE((施設用作成シート!$C$18:$C$117=$D$8)*1/ROW(施設用作成シート!$B$18:$B$117),ROWS($B$12:$B57)),1/ROW(施設用作成シート!$B$18:$B$117),0),COLUMNS($B$11:H$11)),"")</f>
        <v/>
      </c>
      <c r="I57" s="143" t="str">
        <f t="array" ref="I57">IFERROR(INDEX(施設用作成シート!$B$18:$P$117,MATCH(LARGE((施設用作成シート!$C$18:$C$117=$D$8)*1/ROW(施設用作成シート!$B$18:$B$117),ROWS($B$12:$B57)),1/ROW(施設用作成シート!$B$18:$B$117),0),COLUMNS($B$11:I$11)),"")</f>
        <v/>
      </c>
      <c r="J57" s="147" t="str">
        <f t="array" ref="J57">IFERROR(INDEX(施設用作成シート!$B$18:$P$117,MATCH(LARGE((施設用作成シート!$C$18:$C$117=$D$8)*1/ROW(施設用作成シート!$B$18:$B$117),ROWS($B$12:$B57)),1/ROW(施設用作成シート!$B$18:$B$117),0),COLUMNS($B$11:J$11)),"")</f>
        <v/>
      </c>
      <c r="K57" s="143" t="str">
        <f t="array" ref="K57">IFERROR(INDEX(施設用作成シート!$B$18:$P$117,MATCH(LARGE((施設用作成シート!$C$18:$C$117=$D$8)*1/ROW(施設用作成シート!$B$18:$B$117),ROWS($B$12:$B57)),1/ROW(施設用作成シート!$B$18:$B$117),0),COLUMNS($B$11:K$11)),"")</f>
        <v/>
      </c>
      <c r="L57" s="143" t="str">
        <f t="array" ref="L57">IFERROR(INDEX(施設用作成シート!$B$18:$P$117,MATCH(LARGE((施設用作成シート!$C$18:$C$117=$D$8)*1/ROW(施設用作成シート!$B$18:$B$117),ROWS($B$12:$B57)),1/ROW(施設用作成シート!$B$18:$B$117),0),COLUMNS($B$11:L$11)),"")</f>
        <v/>
      </c>
      <c r="M57" s="143" t="str">
        <f t="array" ref="M57">IFERROR(INDEX(施設用作成シート!$B$18:$P$117,MATCH(LARGE((施設用作成シート!$C$18:$C$117=$D$8)*1/ROW(施設用作成シート!$B$18:$B$117),ROWS($B$12:$B57)),1/ROW(施設用作成シート!$B$18:$B$117),0),COLUMNS($B$11:M$11)),"")</f>
        <v/>
      </c>
      <c r="N57" s="143" t="str">
        <f t="array" ref="N57">IFERROR(INDEX(施設用作成シート!$B$18:$P$117,MATCH(LARGE((施設用作成シート!$C$18:$C$117=$D$8)*1/ROW(施設用作成シート!$B$18:$B$117),ROWS($B$12:$B57)),1/ROW(施設用作成シート!$B$18:$B$117),0),COLUMNS($B$11:N$11)),"")</f>
        <v/>
      </c>
      <c r="O57" s="156" t="str">
        <f t="array" ref="O57">IFERROR(INDEX(施設用作成シート!$B$18:$P$117,MATCH(LARGE((施設用作成シート!$C$18:$C$117=$D$8)*1/ROW(施設用作成シート!$B$18:$B$117),ROWS($B$12:$B57)),1/ROW(施設用作成シート!$B$18:$B$117),0),COLUMNS($B$11:O$11)),"")</f>
        <v/>
      </c>
    </row>
    <row r="58" spans="2:15" ht="19.5">
      <c r="B58" s="143" t="str">
        <f t="array" ref="B58">IFERROR(INDEX(施設用作成シート!$B$18:$P$117,MATCH(LARGE((施設用作成シート!$C$18:$C$117=$D$8)*1/ROW(施設用作成シート!$B$18:$B$117),ROWS($B$12:$B58)),1/ROW(施設用作成シート!$B$18:$B$117),0),COLUMNS($B$11:B$11)),"")</f>
        <v/>
      </c>
      <c r="C58" s="143" t="str">
        <f t="array" ref="C58">IFERROR(INDEX(施設用作成シート!$B$18:$P$117,MATCH(LARGE((施設用作成シート!$C$18:$C$117=$D$8)*1/ROW(施設用作成シート!$B$18:$B$117),ROWS($B$12:$B58)),1/ROW(施設用作成シート!$B$18:$B$117),0),COLUMNS($B$11:C$11)),"")</f>
        <v/>
      </c>
      <c r="D58" s="143" t="str">
        <f t="array" ref="D58">IFERROR(INDEX(施設用作成シート!$B$18:$P$117,MATCH(LARGE((施設用作成シート!$C$18:$C$117=$D$8)*1/ROW(施設用作成シート!$B$18:$B$117),ROWS($B$12:$B58)),1/ROW(施設用作成シート!$B$18:$B$117),0),COLUMNS($B$11:D$11)),"")</f>
        <v/>
      </c>
      <c r="E58" s="162" t="str">
        <f t="array" ref="E58">IFERROR(INDEX(施設用作成シート!$B$18:$P$117,MATCH(LARGE((施設用作成シート!$C$18:$C$117=$D$8)*1/ROW(施設用作成シート!$B$18:$B$117),ROWS($B$12:$B58)),1/ROW(施設用作成シート!$B$18:$B$117),0),COLUMNS($B$11:E$11)),"")</f>
        <v/>
      </c>
      <c r="F58" s="156" t="str">
        <f t="array" ref="F58">IFERROR(INDEX(施設用作成シート!$B$18:$P$117,MATCH(LARGE((施設用作成シート!$C$18:$C$117=$D$8)*1/ROW(施設用作成シート!$B$18:$B$117),ROWS($B$12:$B58)),1/ROW(施設用作成シート!$B$18:$B$117),0),COLUMNS($B$11:F$11)),"")</f>
        <v/>
      </c>
      <c r="G58" s="156" t="str">
        <f t="array" ref="G58">IFERROR(INDEX(施設用作成シート!$B$18:$P$117,MATCH(LARGE((施設用作成シート!$C$18:$C$117=$D$8)*1/ROW(施設用作成シート!$B$18:$B$117),ROWS($B$12:$B58)),1/ROW(施設用作成シート!$B$18:$B$117),0),COLUMNS($B$11:G$11)),"")</f>
        <v/>
      </c>
      <c r="H58" s="156" t="str">
        <f t="array" ref="H58">IFERROR(INDEX(施設用作成シート!$B$18:$P$117,MATCH(LARGE((施設用作成シート!$C$18:$C$117=$D$8)*1/ROW(施設用作成シート!$B$18:$B$117),ROWS($B$12:$B58)),1/ROW(施設用作成シート!$B$18:$B$117),0),COLUMNS($B$11:H$11)),"")</f>
        <v/>
      </c>
      <c r="I58" s="143" t="str">
        <f t="array" ref="I58">IFERROR(INDEX(施設用作成シート!$B$18:$P$117,MATCH(LARGE((施設用作成シート!$C$18:$C$117=$D$8)*1/ROW(施設用作成シート!$B$18:$B$117),ROWS($B$12:$B58)),1/ROW(施設用作成シート!$B$18:$B$117),0),COLUMNS($B$11:I$11)),"")</f>
        <v/>
      </c>
      <c r="J58" s="147" t="str">
        <f t="array" ref="J58">IFERROR(INDEX(施設用作成シート!$B$18:$P$117,MATCH(LARGE((施設用作成シート!$C$18:$C$117=$D$8)*1/ROW(施設用作成シート!$B$18:$B$117),ROWS($B$12:$B58)),1/ROW(施設用作成シート!$B$18:$B$117),0),COLUMNS($B$11:J$11)),"")</f>
        <v/>
      </c>
      <c r="K58" s="143" t="str">
        <f t="array" ref="K58">IFERROR(INDEX(施設用作成シート!$B$18:$P$117,MATCH(LARGE((施設用作成シート!$C$18:$C$117=$D$8)*1/ROW(施設用作成シート!$B$18:$B$117),ROWS($B$12:$B58)),1/ROW(施設用作成シート!$B$18:$B$117),0),COLUMNS($B$11:K$11)),"")</f>
        <v/>
      </c>
      <c r="L58" s="143" t="str">
        <f t="array" ref="L58">IFERROR(INDEX(施設用作成シート!$B$18:$P$117,MATCH(LARGE((施設用作成シート!$C$18:$C$117=$D$8)*1/ROW(施設用作成シート!$B$18:$B$117),ROWS($B$12:$B58)),1/ROW(施設用作成シート!$B$18:$B$117),0),COLUMNS($B$11:L$11)),"")</f>
        <v/>
      </c>
      <c r="M58" s="143" t="str">
        <f t="array" ref="M58">IFERROR(INDEX(施設用作成シート!$B$18:$P$117,MATCH(LARGE((施設用作成シート!$C$18:$C$117=$D$8)*1/ROW(施設用作成シート!$B$18:$B$117),ROWS($B$12:$B58)),1/ROW(施設用作成シート!$B$18:$B$117),0),COLUMNS($B$11:M$11)),"")</f>
        <v/>
      </c>
      <c r="N58" s="143" t="str">
        <f t="array" ref="N58">IFERROR(INDEX(施設用作成シート!$B$18:$P$117,MATCH(LARGE((施設用作成シート!$C$18:$C$117=$D$8)*1/ROW(施設用作成シート!$B$18:$B$117),ROWS($B$12:$B58)),1/ROW(施設用作成シート!$B$18:$B$117),0),COLUMNS($B$11:N$11)),"")</f>
        <v/>
      </c>
      <c r="O58" s="156" t="str">
        <f t="array" ref="O58">IFERROR(INDEX(施設用作成シート!$B$18:$P$117,MATCH(LARGE((施設用作成シート!$C$18:$C$117=$D$8)*1/ROW(施設用作成シート!$B$18:$B$117),ROWS($B$12:$B58)),1/ROW(施設用作成シート!$B$18:$B$117),0),COLUMNS($B$11:O$11)),"")</f>
        <v/>
      </c>
    </row>
    <row r="59" spans="2:15" ht="19.5">
      <c r="B59" s="143" t="str">
        <f t="array" ref="B59">IFERROR(INDEX(施設用作成シート!$B$18:$P$117,MATCH(LARGE((施設用作成シート!$C$18:$C$117=$D$8)*1/ROW(施設用作成シート!$B$18:$B$117),ROWS($B$12:$B59)),1/ROW(施設用作成シート!$B$18:$B$117),0),COLUMNS($B$11:B$11)),"")</f>
        <v/>
      </c>
      <c r="C59" s="143" t="str">
        <f t="array" ref="C59">IFERROR(INDEX(施設用作成シート!$B$18:$P$117,MATCH(LARGE((施設用作成シート!$C$18:$C$117=$D$8)*1/ROW(施設用作成シート!$B$18:$B$117),ROWS($B$12:$B59)),1/ROW(施設用作成シート!$B$18:$B$117),0),COLUMNS($B$11:C$11)),"")</f>
        <v/>
      </c>
      <c r="D59" s="143" t="str">
        <f t="array" ref="D59">IFERROR(INDEX(施設用作成シート!$B$18:$P$117,MATCH(LARGE((施設用作成シート!$C$18:$C$117=$D$8)*1/ROW(施設用作成シート!$B$18:$B$117),ROWS($B$12:$B59)),1/ROW(施設用作成シート!$B$18:$B$117),0),COLUMNS($B$11:D$11)),"")</f>
        <v/>
      </c>
      <c r="E59" s="162" t="str">
        <f t="array" ref="E59">IFERROR(INDEX(施設用作成シート!$B$18:$P$117,MATCH(LARGE((施設用作成シート!$C$18:$C$117=$D$8)*1/ROW(施設用作成シート!$B$18:$B$117),ROWS($B$12:$B59)),1/ROW(施設用作成シート!$B$18:$B$117),0),COLUMNS($B$11:E$11)),"")</f>
        <v/>
      </c>
      <c r="F59" s="156" t="str">
        <f t="array" ref="F59">IFERROR(INDEX(施設用作成シート!$B$18:$P$117,MATCH(LARGE((施設用作成シート!$C$18:$C$117=$D$8)*1/ROW(施設用作成シート!$B$18:$B$117),ROWS($B$12:$B59)),1/ROW(施設用作成シート!$B$18:$B$117),0),COLUMNS($B$11:F$11)),"")</f>
        <v/>
      </c>
      <c r="G59" s="156" t="str">
        <f t="array" ref="G59">IFERROR(INDEX(施設用作成シート!$B$18:$P$117,MATCH(LARGE((施設用作成シート!$C$18:$C$117=$D$8)*1/ROW(施設用作成シート!$B$18:$B$117),ROWS($B$12:$B59)),1/ROW(施設用作成シート!$B$18:$B$117),0),COLUMNS($B$11:G$11)),"")</f>
        <v/>
      </c>
      <c r="H59" s="156" t="str">
        <f t="array" ref="H59">IFERROR(INDEX(施設用作成シート!$B$18:$P$117,MATCH(LARGE((施設用作成シート!$C$18:$C$117=$D$8)*1/ROW(施設用作成シート!$B$18:$B$117),ROWS($B$12:$B59)),1/ROW(施設用作成シート!$B$18:$B$117),0),COLUMNS($B$11:H$11)),"")</f>
        <v/>
      </c>
      <c r="I59" s="143" t="str">
        <f t="array" ref="I59">IFERROR(INDEX(施設用作成シート!$B$18:$P$117,MATCH(LARGE((施設用作成シート!$C$18:$C$117=$D$8)*1/ROW(施設用作成シート!$B$18:$B$117),ROWS($B$12:$B59)),1/ROW(施設用作成シート!$B$18:$B$117),0),COLUMNS($B$11:I$11)),"")</f>
        <v/>
      </c>
      <c r="J59" s="147" t="str">
        <f t="array" ref="J59">IFERROR(INDEX(施設用作成シート!$B$18:$P$117,MATCH(LARGE((施設用作成シート!$C$18:$C$117=$D$8)*1/ROW(施設用作成シート!$B$18:$B$117),ROWS($B$12:$B59)),1/ROW(施設用作成シート!$B$18:$B$117),0),COLUMNS($B$11:J$11)),"")</f>
        <v/>
      </c>
      <c r="K59" s="143" t="str">
        <f t="array" ref="K59">IFERROR(INDEX(施設用作成シート!$B$18:$P$117,MATCH(LARGE((施設用作成シート!$C$18:$C$117=$D$8)*1/ROW(施設用作成シート!$B$18:$B$117),ROWS($B$12:$B59)),1/ROW(施設用作成シート!$B$18:$B$117),0),COLUMNS($B$11:K$11)),"")</f>
        <v/>
      </c>
      <c r="L59" s="143" t="str">
        <f t="array" ref="L59">IFERROR(INDEX(施設用作成シート!$B$18:$P$117,MATCH(LARGE((施設用作成シート!$C$18:$C$117=$D$8)*1/ROW(施設用作成シート!$B$18:$B$117),ROWS($B$12:$B59)),1/ROW(施設用作成シート!$B$18:$B$117),0),COLUMNS($B$11:L$11)),"")</f>
        <v/>
      </c>
      <c r="M59" s="143" t="str">
        <f t="array" ref="M59">IFERROR(INDEX(施設用作成シート!$B$18:$P$117,MATCH(LARGE((施設用作成シート!$C$18:$C$117=$D$8)*1/ROW(施設用作成シート!$B$18:$B$117),ROWS($B$12:$B59)),1/ROW(施設用作成シート!$B$18:$B$117),0),COLUMNS($B$11:M$11)),"")</f>
        <v/>
      </c>
      <c r="N59" s="143" t="str">
        <f t="array" ref="N59">IFERROR(INDEX(施設用作成シート!$B$18:$P$117,MATCH(LARGE((施設用作成シート!$C$18:$C$117=$D$8)*1/ROW(施設用作成シート!$B$18:$B$117),ROWS($B$12:$B59)),1/ROW(施設用作成シート!$B$18:$B$117),0),COLUMNS($B$11:N$11)),"")</f>
        <v/>
      </c>
      <c r="O59" s="156" t="str">
        <f t="array" ref="O59">IFERROR(INDEX(施設用作成シート!$B$18:$P$117,MATCH(LARGE((施設用作成シート!$C$18:$C$117=$D$8)*1/ROW(施設用作成シート!$B$18:$B$117),ROWS($B$12:$B59)),1/ROW(施設用作成シート!$B$18:$B$117),0),COLUMNS($B$11:O$11)),"")</f>
        <v/>
      </c>
    </row>
    <row r="60" spans="2:15" ht="19.5">
      <c r="B60" s="143" t="str">
        <f t="array" ref="B60">IFERROR(INDEX(施設用作成シート!$B$18:$P$117,MATCH(LARGE((施設用作成シート!$C$18:$C$117=$D$8)*1/ROW(施設用作成シート!$B$18:$B$117),ROWS($B$12:$B60)),1/ROW(施設用作成シート!$B$18:$B$117),0),COLUMNS($B$11:B$11)),"")</f>
        <v/>
      </c>
      <c r="C60" s="143" t="str">
        <f t="array" ref="C60">IFERROR(INDEX(施設用作成シート!$B$18:$P$117,MATCH(LARGE((施設用作成シート!$C$18:$C$117=$D$8)*1/ROW(施設用作成シート!$B$18:$B$117),ROWS($B$12:$B60)),1/ROW(施設用作成シート!$B$18:$B$117),0),COLUMNS($B$11:C$11)),"")</f>
        <v/>
      </c>
      <c r="D60" s="143" t="str">
        <f t="array" ref="D60">IFERROR(INDEX(施設用作成シート!$B$18:$P$117,MATCH(LARGE((施設用作成シート!$C$18:$C$117=$D$8)*1/ROW(施設用作成シート!$B$18:$B$117),ROWS($B$12:$B60)),1/ROW(施設用作成シート!$B$18:$B$117),0),COLUMNS($B$11:D$11)),"")</f>
        <v/>
      </c>
      <c r="E60" s="162" t="str">
        <f t="array" ref="E60">IFERROR(INDEX(施設用作成シート!$B$18:$P$117,MATCH(LARGE((施設用作成シート!$C$18:$C$117=$D$8)*1/ROW(施設用作成シート!$B$18:$B$117),ROWS($B$12:$B60)),1/ROW(施設用作成シート!$B$18:$B$117),0),COLUMNS($B$11:E$11)),"")</f>
        <v/>
      </c>
      <c r="F60" s="156" t="str">
        <f t="array" ref="F60">IFERROR(INDEX(施設用作成シート!$B$18:$P$117,MATCH(LARGE((施設用作成シート!$C$18:$C$117=$D$8)*1/ROW(施設用作成シート!$B$18:$B$117),ROWS($B$12:$B60)),1/ROW(施設用作成シート!$B$18:$B$117),0),COLUMNS($B$11:F$11)),"")</f>
        <v/>
      </c>
      <c r="G60" s="156" t="str">
        <f t="array" ref="G60">IFERROR(INDEX(施設用作成シート!$B$18:$P$117,MATCH(LARGE((施設用作成シート!$C$18:$C$117=$D$8)*1/ROW(施設用作成シート!$B$18:$B$117),ROWS($B$12:$B60)),1/ROW(施設用作成シート!$B$18:$B$117),0),COLUMNS($B$11:G$11)),"")</f>
        <v/>
      </c>
      <c r="H60" s="156" t="str">
        <f t="array" ref="H60">IFERROR(INDEX(施設用作成シート!$B$18:$P$117,MATCH(LARGE((施設用作成シート!$C$18:$C$117=$D$8)*1/ROW(施設用作成シート!$B$18:$B$117),ROWS($B$12:$B60)),1/ROW(施設用作成シート!$B$18:$B$117),0),COLUMNS($B$11:H$11)),"")</f>
        <v/>
      </c>
      <c r="I60" s="143" t="str">
        <f t="array" ref="I60">IFERROR(INDEX(施設用作成シート!$B$18:$P$117,MATCH(LARGE((施設用作成シート!$C$18:$C$117=$D$8)*1/ROW(施設用作成シート!$B$18:$B$117),ROWS($B$12:$B60)),1/ROW(施設用作成シート!$B$18:$B$117),0),COLUMNS($B$11:I$11)),"")</f>
        <v/>
      </c>
      <c r="J60" s="147" t="str">
        <f t="array" ref="J60">IFERROR(INDEX(施設用作成シート!$B$18:$P$117,MATCH(LARGE((施設用作成シート!$C$18:$C$117=$D$8)*1/ROW(施設用作成シート!$B$18:$B$117),ROWS($B$12:$B60)),1/ROW(施設用作成シート!$B$18:$B$117),0),COLUMNS($B$11:J$11)),"")</f>
        <v/>
      </c>
      <c r="K60" s="143" t="str">
        <f t="array" ref="K60">IFERROR(INDEX(施設用作成シート!$B$18:$P$117,MATCH(LARGE((施設用作成シート!$C$18:$C$117=$D$8)*1/ROW(施設用作成シート!$B$18:$B$117),ROWS($B$12:$B60)),1/ROW(施設用作成シート!$B$18:$B$117),0),COLUMNS($B$11:K$11)),"")</f>
        <v/>
      </c>
      <c r="L60" s="143" t="str">
        <f t="array" ref="L60">IFERROR(INDEX(施設用作成シート!$B$18:$P$117,MATCH(LARGE((施設用作成シート!$C$18:$C$117=$D$8)*1/ROW(施設用作成シート!$B$18:$B$117),ROWS($B$12:$B60)),1/ROW(施設用作成シート!$B$18:$B$117),0),COLUMNS($B$11:L$11)),"")</f>
        <v/>
      </c>
      <c r="M60" s="143" t="str">
        <f t="array" ref="M60">IFERROR(INDEX(施設用作成シート!$B$18:$P$117,MATCH(LARGE((施設用作成シート!$C$18:$C$117=$D$8)*1/ROW(施設用作成シート!$B$18:$B$117),ROWS($B$12:$B60)),1/ROW(施設用作成シート!$B$18:$B$117),0),COLUMNS($B$11:M$11)),"")</f>
        <v/>
      </c>
      <c r="N60" s="143" t="str">
        <f t="array" ref="N60">IFERROR(INDEX(施設用作成シート!$B$18:$P$117,MATCH(LARGE((施設用作成シート!$C$18:$C$117=$D$8)*1/ROW(施設用作成シート!$B$18:$B$117),ROWS($B$12:$B60)),1/ROW(施設用作成シート!$B$18:$B$117),0),COLUMNS($B$11:N$11)),"")</f>
        <v/>
      </c>
      <c r="O60" s="156" t="str">
        <f t="array" ref="O60">IFERROR(INDEX(施設用作成シート!$B$18:$P$117,MATCH(LARGE((施設用作成シート!$C$18:$C$117=$D$8)*1/ROW(施設用作成シート!$B$18:$B$117),ROWS($B$12:$B60)),1/ROW(施設用作成シート!$B$18:$B$117),0),COLUMNS($B$11:O$11)),"")</f>
        <v/>
      </c>
    </row>
    <row r="61" spans="2:15" ht="19.5">
      <c r="B61" s="143" t="str">
        <f t="array" ref="B61">IFERROR(INDEX(施設用作成シート!$B$18:$P$117,MATCH(LARGE((施設用作成シート!$C$18:$C$117=$D$8)*1/ROW(施設用作成シート!$B$18:$B$117),ROWS($B$12:$B61)),1/ROW(施設用作成シート!$B$18:$B$117),0),COLUMNS($B$11:B$11)),"")</f>
        <v/>
      </c>
      <c r="C61" s="143" t="str">
        <f t="array" ref="C61">IFERROR(INDEX(施設用作成シート!$B$18:$P$117,MATCH(LARGE((施設用作成シート!$C$18:$C$117=$D$8)*1/ROW(施設用作成シート!$B$18:$B$117),ROWS($B$12:$B61)),1/ROW(施設用作成シート!$B$18:$B$117),0),COLUMNS($B$11:C$11)),"")</f>
        <v/>
      </c>
      <c r="D61" s="143" t="str">
        <f t="array" ref="D61">IFERROR(INDEX(施設用作成シート!$B$18:$P$117,MATCH(LARGE((施設用作成シート!$C$18:$C$117=$D$8)*1/ROW(施設用作成シート!$B$18:$B$117),ROWS($B$12:$B61)),1/ROW(施設用作成シート!$B$18:$B$117),0),COLUMNS($B$11:D$11)),"")</f>
        <v/>
      </c>
      <c r="E61" s="162" t="str">
        <f t="array" ref="E61">IFERROR(INDEX(施設用作成シート!$B$18:$P$117,MATCH(LARGE((施設用作成シート!$C$18:$C$117=$D$8)*1/ROW(施設用作成シート!$B$18:$B$117),ROWS($B$12:$B61)),1/ROW(施設用作成シート!$B$18:$B$117),0),COLUMNS($B$11:E$11)),"")</f>
        <v/>
      </c>
      <c r="F61" s="156" t="str">
        <f t="array" ref="F61">IFERROR(INDEX(施設用作成シート!$B$18:$P$117,MATCH(LARGE((施設用作成シート!$C$18:$C$117=$D$8)*1/ROW(施設用作成シート!$B$18:$B$117),ROWS($B$12:$B61)),1/ROW(施設用作成シート!$B$18:$B$117),0),COLUMNS($B$11:F$11)),"")</f>
        <v/>
      </c>
      <c r="G61" s="156" t="str">
        <f t="array" ref="G61">IFERROR(INDEX(施設用作成シート!$B$18:$P$117,MATCH(LARGE((施設用作成シート!$C$18:$C$117=$D$8)*1/ROW(施設用作成シート!$B$18:$B$117),ROWS($B$12:$B61)),1/ROW(施設用作成シート!$B$18:$B$117),0),COLUMNS($B$11:G$11)),"")</f>
        <v/>
      </c>
      <c r="H61" s="156" t="str">
        <f t="array" ref="H61">IFERROR(INDEX(施設用作成シート!$B$18:$P$117,MATCH(LARGE((施設用作成シート!$C$18:$C$117=$D$8)*1/ROW(施設用作成シート!$B$18:$B$117),ROWS($B$12:$B61)),1/ROW(施設用作成シート!$B$18:$B$117),0),COLUMNS($B$11:H$11)),"")</f>
        <v/>
      </c>
      <c r="I61" s="143" t="str">
        <f t="array" ref="I61">IFERROR(INDEX(施設用作成シート!$B$18:$P$117,MATCH(LARGE((施設用作成シート!$C$18:$C$117=$D$8)*1/ROW(施設用作成シート!$B$18:$B$117),ROWS($B$12:$B61)),1/ROW(施設用作成シート!$B$18:$B$117),0),COLUMNS($B$11:I$11)),"")</f>
        <v/>
      </c>
      <c r="J61" s="147" t="str">
        <f t="array" ref="J61">IFERROR(INDEX(施設用作成シート!$B$18:$P$117,MATCH(LARGE((施設用作成シート!$C$18:$C$117=$D$8)*1/ROW(施設用作成シート!$B$18:$B$117),ROWS($B$12:$B61)),1/ROW(施設用作成シート!$B$18:$B$117),0),COLUMNS($B$11:J$11)),"")</f>
        <v/>
      </c>
      <c r="K61" s="143" t="str">
        <f t="array" ref="K61">IFERROR(INDEX(施設用作成シート!$B$18:$P$117,MATCH(LARGE((施設用作成シート!$C$18:$C$117=$D$8)*1/ROW(施設用作成シート!$B$18:$B$117),ROWS($B$12:$B61)),1/ROW(施設用作成シート!$B$18:$B$117),0),COLUMNS($B$11:K$11)),"")</f>
        <v/>
      </c>
      <c r="L61" s="143" t="str">
        <f t="array" ref="L61">IFERROR(INDEX(施設用作成シート!$B$18:$P$117,MATCH(LARGE((施設用作成シート!$C$18:$C$117=$D$8)*1/ROW(施設用作成シート!$B$18:$B$117),ROWS($B$12:$B61)),1/ROW(施設用作成シート!$B$18:$B$117),0),COLUMNS($B$11:L$11)),"")</f>
        <v/>
      </c>
      <c r="M61" s="143" t="str">
        <f t="array" ref="M61">IFERROR(INDEX(施設用作成シート!$B$18:$P$117,MATCH(LARGE((施設用作成シート!$C$18:$C$117=$D$8)*1/ROW(施設用作成シート!$B$18:$B$117),ROWS($B$12:$B61)),1/ROW(施設用作成シート!$B$18:$B$117),0),COLUMNS($B$11:M$11)),"")</f>
        <v/>
      </c>
      <c r="N61" s="143" t="str">
        <f t="array" ref="N61">IFERROR(INDEX(施設用作成シート!$B$18:$P$117,MATCH(LARGE((施設用作成シート!$C$18:$C$117=$D$8)*1/ROW(施設用作成シート!$B$18:$B$117),ROWS($B$12:$B61)),1/ROW(施設用作成シート!$B$18:$B$117),0),COLUMNS($B$11:N$11)),"")</f>
        <v/>
      </c>
      <c r="O61" s="156" t="str">
        <f t="array" ref="O61">IFERROR(INDEX(施設用作成シート!$B$18:$P$117,MATCH(LARGE((施設用作成シート!$C$18:$C$117=$D$8)*1/ROW(施設用作成シート!$B$18:$B$117),ROWS($B$12:$B61)),1/ROW(施設用作成シート!$B$18:$B$117),0),COLUMNS($B$11:O$11)),"")</f>
        <v/>
      </c>
    </row>
    <row r="62" spans="2:15" ht="19.5">
      <c r="B62" s="143" t="str">
        <f t="array" ref="B62">IFERROR(INDEX(施設用作成シート!$B$18:$P$117,MATCH(LARGE((施設用作成シート!$C$18:$C$117=$D$8)*1/ROW(施設用作成シート!$B$18:$B$117),ROWS($B$12:$B62)),1/ROW(施設用作成シート!$B$18:$B$117),0),COLUMNS($B$11:B$11)),"")</f>
        <v/>
      </c>
      <c r="C62" s="143" t="str">
        <f t="array" ref="C62">IFERROR(INDEX(施設用作成シート!$B$18:$P$117,MATCH(LARGE((施設用作成シート!$C$18:$C$117=$D$8)*1/ROW(施設用作成シート!$B$18:$B$117),ROWS($B$12:$B62)),1/ROW(施設用作成シート!$B$18:$B$117),0),COLUMNS($B$11:C$11)),"")</f>
        <v/>
      </c>
      <c r="D62" s="143" t="str">
        <f t="array" ref="D62">IFERROR(INDEX(施設用作成シート!$B$18:$P$117,MATCH(LARGE((施設用作成シート!$C$18:$C$117=$D$8)*1/ROW(施設用作成シート!$B$18:$B$117),ROWS($B$12:$B62)),1/ROW(施設用作成シート!$B$18:$B$117),0),COLUMNS($B$11:D$11)),"")</f>
        <v/>
      </c>
      <c r="E62" s="162" t="str">
        <f t="array" ref="E62">IFERROR(INDEX(施設用作成シート!$B$18:$P$117,MATCH(LARGE((施設用作成シート!$C$18:$C$117=$D$8)*1/ROW(施設用作成シート!$B$18:$B$117),ROWS($B$12:$B62)),1/ROW(施設用作成シート!$B$18:$B$117),0),COLUMNS($B$11:E$11)),"")</f>
        <v/>
      </c>
      <c r="F62" s="156" t="str">
        <f t="array" ref="F62">IFERROR(INDEX(施設用作成シート!$B$18:$P$117,MATCH(LARGE((施設用作成シート!$C$18:$C$117=$D$8)*1/ROW(施設用作成シート!$B$18:$B$117),ROWS($B$12:$B62)),1/ROW(施設用作成シート!$B$18:$B$117),0),COLUMNS($B$11:F$11)),"")</f>
        <v/>
      </c>
      <c r="G62" s="156" t="str">
        <f t="array" ref="G62">IFERROR(INDEX(施設用作成シート!$B$18:$P$117,MATCH(LARGE((施設用作成シート!$C$18:$C$117=$D$8)*1/ROW(施設用作成シート!$B$18:$B$117),ROWS($B$12:$B62)),1/ROW(施設用作成シート!$B$18:$B$117),0),COLUMNS($B$11:G$11)),"")</f>
        <v/>
      </c>
      <c r="H62" s="156" t="str">
        <f t="array" ref="H62">IFERROR(INDEX(施設用作成シート!$B$18:$P$117,MATCH(LARGE((施設用作成シート!$C$18:$C$117=$D$8)*1/ROW(施設用作成シート!$B$18:$B$117),ROWS($B$12:$B62)),1/ROW(施設用作成シート!$B$18:$B$117),0),COLUMNS($B$11:H$11)),"")</f>
        <v/>
      </c>
      <c r="I62" s="143" t="str">
        <f t="array" ref="I62">IFERROR(INDEX(施設用作成シート!$B$18:$P$117,MATCH(LARGE((施設用作成シート!$C$18:$C$117=$D$8)*1/ROW(施設用作成シート!$B$18:$B$117),ROWS($B$12:$B62)),1/ROW(施設用作成シート!$B$18:$B$117),0),COLUMNS($B$11:I$11)),"")</f>
        <v/>
      </c>
      <c r="J62" s="147" t="str">
        <f t="array" ref="J62">IFERROR(INDEX(施設用作成シート!$B$18:$P$117,MATCH(LARGE((施設用作成シート!$C$18:$C$117=$D$8)*1/ROW(施設用作成シート!$B$18:$B$117),ROWS($B$12:$B62)),1/ROW(施設用作成シート!$B$18:$B$117),0),COLUMNS($B$11:J$11)),"")</f>
        <v/>
      </c>
      <c r="K62" s="143" t="str">
        <f t="array" ref="K62">IFERROR(INDEX(施設用作成シート!$B$18:$P$117,MATCH(LARGE((施設用作成シート!$C$18:$C$117=$D$8)*1/ROW(施設用作成シート!$B$18:$B$117),ROWS($B$12:$B62)),1/ROW(施設用作成シート!$B$18:$B$117),0),COLUMNS($B$11:K$11)),"")</f>
        <v/>
      </c>
      <c r="L62" s="143" t="str">
        <f t="array" ref="L62">IFERROR(INDEX(施設用作成シート!$B$18:$P$117,MATCH(LARGE((施設用作成シート!$C$18:$C$117=$D$8)*1/ROW(施設用作成シート!$B$18:$B$117),ROWS($B$12:$B62)),1/ROW(施設用作成シート!$B$18:$B$117),0),COLUMNS($B$11:L$11)),"")</f>
        <v/>
      </c>
      <c r="M62" s="143" t="str">
        <f t="array" ref="M62">IFERROR(INDEX(施設用作成シート!$B$18:$P$117,MATCH(LARGE((施設用作成シート!$C$18:$C$117=$D$8)*1/ROW(施設用作成シート!$B$18:$B$117),ROWS($B$12:$B62)),1/ROW(施設用作成シート!$B$18:$B$117),0),COLUMNS($B$11:M$11)),"")</f>
        <v/>
      </c>
      <c r="N62" s="143" t="str">
        <f t="array" ref="N62">IFERROR(INDEX(施設用作成シート!$B$18:$P$117,MATCH(LARGE((施設用作成シート!$C$18:$C$117=$D$8)*1/ROW(施設用作成シート!$B$18:$B$117),ROWS($B$12:$B62)),1/ROW(施設用作成シート!$B$18:$B$117),0),COLUMNS($B$11:N$11)),"")</f>
        <v/>
      </c>
      <c r="O62" s="156" t="str">
        <f t="array" ref="O62">IFERROR(INDEX(施設用作成シート!$B$18:$P$117,MATCH(LARGE((施設用作成シート!$C$18:$C$117=$D$8)*1/ROW(施設用作成シート!$B$18:$B$117),ROWS($B$12:$B62)),1/ROW(施設用作成シート!$B$18:$B$117),0),COLUMNS($B$11:O$11)),"")</f>
        <v/>
      </c>
    </row>
    <row r="63" spans="2:15" ht="19.5">
      <c r="B63" s="143" t="str">
        <f t="array" ref="B63">IFERROR(INDEX(施設用作成シート!$B$18:$P$117,MATCH(LARGE((施設用作成シート!$C$18:$C$117=$D$8)*1/ROW(施設用作成シート!$B$18:$B$117),ROWS($B$12:$B63)),1/ROW(施設用作成シート!$B$18:$B$117),0),COLUMNS($B$11:B$11)),"")</f>
        <v/>
      </c>
      <c r="C63" s="143" t="str">
        <f t="array" ref="C63">IFERROR(INDEX(施設用作成シート!$B$18:$P$117,MATCH(LARGE((施設用作成シート!$C$18:$C$117=$D$8)*1/ROW(施設用作成シート!$B$18:$B$117),ROWS($B$12:$B63)),1/ROW(施設用作成シート!$B$18:$B$117),0),COLUMNS($B$11:C$11)),"")</f>
        <v/>
      </c>
      <c r="D63" s="143" t="str">
        <f t="array" ref="D63">IFERROR(INDEX(施設用作成シート!$B$18:$P$117,MATCH(LARGE((施設用作成シート!$C$18:$C$117=$D$8)*1/ROW(施設用作成シート!$B$18:$B$117),ROWS($B$12:$B63)),1/ROW(施設用作成シート!$B$18:$B$117),0),COLUMNS($B$11:D$11)),"")</f>
        <v/>
      </c>
      <c r="E63" s="162" t="str">
        <f t="array" ref="E63">IFERROR(INDEX(施設用作成シート!$B$18:$P$117,MATCH(LARGE((施設用作成シート!$C$18:$C$117=$D$8)*1/ROW(施設用作成シート!$B$18:$B$117),ROWS($B$12:$B63)),1/ROW(施設用作成シート!$B$18:$B$117),0),COLUMNS($B$11:E$11)),"")</f>
        <v/>
      </c>
      <c r="F63" s="156" t="str">
        <f t="array" ref="F63">IFERROR(INDEX(施設用作成シート!$B$18:$P$117,MATCH(LARGE((施設用作成シート!$C$18:$C$117=$D$8)*1/ROW(施設用作成シート!$B$18:$B$117),ROWS($B$12:$B63)),1/ROW(施設用作成シート!$B$18:$B$117),0),COLUMNS($B$11:F$11)),"")</f>
        <v/>
      </c>
      <c r="G63" s="156" t="str">
        <f t="array" ref="G63">IFERROR(INDEX(施設用作成シート!$B$18:$P$117,MATCH(LARGE((施設用作成シート!$C$18:$C$117=$D$8)*1/ROW(施設用作成シート!$B$18:$B$117),ROWS($B$12:$B63)),1/ROW(施設用作成シート!$B$18:$B$117),0),COLUMNS($B$11:G$11)),"")</f>
        <v/>
      </c>
      <c r="H63" s="156" t="str">
        <f t="array" ref="H63">IFERROR(INDEX(施設用作成シート!$B$18:$P$117,MATCH(LARGE((施設用作成シート!$C$18:$C$117=$D$8)*1/ROW(施設用作成シート!$B$18:$B$117),ROWS($B$12:$B63)),1/ROW(施設用作成シート!$B$18:$B$117),0),COLUMNS($B$11:H$11)),"")</f>
        <v/>
      </c>
      <c r="I63" s="143" t="str">
        <f t="array" ref="I63">IFERROR(INDEX(施設用作成シート!$B$18:$P$117,MATCH(LARGE((施設用作成シート!$C$18:$C$117=$D$8)*1/ROW(施設用作成シート!$B$18:$B$117),ROWS($B$12:$B63)),1/ROW(施設用作成シート!$B$18:$B$117),0),COLUMNS($B$11:I$11)),"")</f>
        <v/>
      </c>
      <c r="J63" s="147" t="str">
        <f t="array" ref="J63">IFERROR(INDEX(施設用作成シート!$B$18:$P$117,MATCH(LARGE((施設用作成シート!$C$18:$C$117=$D$8)*1/ROW(施設用作成シート!$B$18:$B$117),ROWS($B$12:$B63)),1/ROW(施設用作成シート!$B$18:$B$117),0),COLUMNS($B$11:J$11)),"")</f>
        <v/>
      </c>
      <c r="K63" s="143" t="str">
        <f t="array" ref="K63">IFERROR(INDEX(施設用作成シート!$B$18:$P$117,MATCH(LARGE((施設用作成シート!$C$18:$C$117=$D$8)*1/ROW(施設用作成シート!$B$18:$B$117),ROWS($B$12:$B63)),1/ROW(施設用作成シート!$B$18:$B$117),0),COLUMNS($B$11:K$11)),"")</f>
        <v/>
      </c>
      <c r="L63" s="143" t="str">
        <f t="array" ref="L63">IFERROR(INDEX(施設用作成シート!$B$18:$P$117,MATCH(LARGE((施設用作成シート!$C$18:$C$117=$D$8)*1/ROW(施設用作成シート!$B$18:$B$117),ROWS($B$12:$B63)),1/ROW(施設用作成シート!$B$18:$B$117),0),COLUMNS($B$11:L$11)),"")</f>
        <v/>
      </c>
      <c r="M63" s="143" t="str">
        <f t="array" ref="M63">IFERROR(INDEX(施設用作成シート!$B$18:$P$117,MATCH(LARGE((施設用作成シート!$C$18:$C$117=$D$8)*1/ROW(施設用作成シート!$B$18:$B$117),ROWS($B$12:$B63)),1/ROW(施設用作成シート!$B$18:$B$117),0),COLUMNS($B$11:M$11)),"")</f>
        <v/>
      </c>
      <c r="N63" s="143" t="str">
        <f t="array" ref="N63">IFERROR(INDEX(施設用作成シート!$B$18:$P$117,MATCH(LARGE((施設用作成シート!$C$18:$C$117=$D$8)*1/ROW(施設用作成シート!$B$18:$B$117),ROWS($B$12:$B63)),1/ROW(施設用作成シート!$B$18:$B$117),0),COLUMNS($B$11:N$11)),"")</f>
        <v/>
      </c>
      <c r="O63" s="156" t="str">
        <f t="array" ref="O63">IFERROR(INDEX(施設用作成シート!$B$18:$P$117,MATCH(LARGE((施設用作成シート!$C$18:$C$117=$D$8)*1/ROW(施設用作成シート!$B$18:$B$117),ROWS($B$12:$B63)),1/ROW(施設用作成シート!$B$18:$B$117),0),COLUMNS($B$11:O$11)),"")</f>
        <v/>
      </c>
    </row>
    <row r="64" spans="2:15" ht="19.5">
      <c r="B64" s="143" t="str">
        <f t="array" ref="B64">IFERROR(INDEX(施設用作成シート!$B$18:$P$117,MATCH(LARGE((施設用作成シート!$C$18:$C$117=$D$8)*1/ROW(施設用作成シート!$B$18:$B$117),ROWS($B$12:$B64)),1/ROW(施設用作成シート!$B$18:$B$117),0),COLUMNS($B$11:B$11)),"")</f>
        <v/>
      </c>
      <c r="C64" s="143" t="str">
        <f t="array" ref="C64">IFERROR(INDEX(施設用作成シート!$B$18:$P$117,MATCH(LARGE((施設用作成シート!$C$18:$C$117=$D$8)*1/ROW(施設用作成シート!$B$18:$B$117),ROWS($B$12:$B64)),1/ROW(施設用作成シート!$B$18:$B$117),0),COLUMNS($B$11:C$11)),"")</f>
        <v/>
      </c>
      <c r="D64" s="143" t="str">
        <f t="array" ref="D64">IFERROR(INDEX(施設用作成シート!$B$18:$P$117,MATCH(LARGE((施設用作成シート!$C$18:$C$117=$D$8)*1/ROW(施設用作成シート!$B$18:$B$117),ROWS($B$12:$B64)),1/ROW(施設用作成シート!$B$18:$B$117),0),COLUMNS($B$11:D$11)),"")</f>
        <v/>
      </c>
      <c r="E64" s="162" t="str">
        <f t="array" ref="E64">IFERROR(INDEX(施設用作成シート!$B$18:$P$117,MATCH(LARGE((施設用作成シート!$C$18:$C$117=$D$8)*1/ROW(施設用作成シート!$B$18:$B$117),ROWS($B$12:$B64)),1/ROW(施設用作成シート!$B$18:$B$117),0),COLUMNS($B$11:E$11)),"")</f>
        <v/>
      </c>
      <c r="F64" s="156" t="str">
        <f t="array" ref="F64">IFERROR(INDEX(施設用作成シート!$B$18:$P$117,MATCH(LARGE((施設用作成シート!$C$18:$C$117=$D$8)*1/ROW(施設用作成シート!$B$18:$B$117),ROWS($B$12:$B64)),1/ROW(施設用作成シート!$B$18:$B$117),0),COLUMNS($B$11:F$11)),"")</f>
        <v/>
      </c>
      <c r="G64" s="156" t="str">
        <f t="array" ref="G64">IFERROR(INDEX(施設用作成シート!$B$18:$P$117,MATCH(LARGE((施設用作成シート!$C$18:$C$117=$D$8)*1/ROW(施設用作成シート!$B$18:$B$117),ROWS($B$12:$B64)),1/ROW(施設用作成シート!$B$18:$B$117),0),COLUMNS($B$11:G$11)),"")</f>
        <v/>
      </c>
      <c r="H64" s="156" t="str">
        <f t="array" ref="H64">IFERROR(INDEX(施設用作成シート!$B$18:$P$117,MATCH(LARGE((施設用作成シート!$C$18:$C$117=$D$8)*1/ROW(施設用作成シート!$B$18:$B$117),ROWS($B$12:$B64)),1/ROW(施設用作成シート!$B$18:$B$117),0),COLUMNS($B$11:H$11)),"")</f>
        <v/>
      </c>
      <c r="I64" s="143" t="str">
        <f t="array" ref="I64">IFERROR(INDEX(施設用作成シート!$B$18:$P$117,MATCH(LARGE((施設用作成シート!$C$18:$C$117=$D$8)*1/ROW(施設用作成シート!$B$18:$B$117),ROWS($B$12:$B64)),1/ROW(施設用作成シート!$B$18:$B$117),0),COLUMNS($B$11:I$11)),"")</f>
        <v/>
      </c>
      <c r="J64" s="147" t="str">
        <f t="array" ref="J64">IFERROR(INDEX(施設用作成シート!$B$18:$P$117,MATCH(LARGE((施設用作成シート!$C$18:$C$117=$D$8)*1/ROW(施設用作成シート!$B$18:$B$117),ROWS($B$12:$B64)),1/ROW(施設用作成シート!$B$18:$B$117),0),COLUMNS($B$11:J$11)),"")</f>
        <v/>
      </c>
      <c r="K64" s="143" t="str">
        <f t="array" ref="K64">IFERROR(INDEX(施設用作成シート!$B$18:$P$117,MATCH(LARGE((施設用作成シート!$C$18:$C$117=$D$8)*1/ROW(施設用作成シート!$B$18:$B$117),ROWS($B$12:$B64)),1/ROW(施設用作成シート!$B$18:$B$117),0),COLUMNS($B$11:K$11)),"")</f>
        <v/>
      </c>
      <c r="L64" s="143" t="str">
        <f t="array" ref="L64">IFERROR(INDEX(施設用作成シート!$B$18:$P$117,MATCH(LARGE((施設用作成シート!$C$18:$C$117=$D$8)*1/ROW(施設用作成シート!$B$18:$B$117),ROWS($B$12:$B64)),1/ROW(施設用作成シート!$B$18:$B$117),0),COLUMNS($B$11:L$11)),"")</f>
        <v/>
      </c>
      <c r="M64" s="143" t="str">
        <f t="array" ref="M64">IFERROR(INDEX(施設用作成シート!$B$18:$P$117,MATCH(LARGE((施設用作成シート!$C$18:$C$117=$D$8)*1/ROW(施設用作成シート!$B$18:$B$117),ROWS($B$12:$B64)),1/ROW(施設用作成シート!$B$18:$B$117),0),COLUMNS($B$11:M$11)),"")</f>
        <v/>
      </c>
      <c r="N64" s="143" t="str">
        <f t="array" ref="N64">IFERROR(INDEX(施設用作成シート!$B$18:$P$117,MATCH(LARGE((施設用作成シート!$C$18:$C$117=$D$8)*1/ROW(施設用作成シート!$B$18:$B$117),ROWS($B$12:$B64)),1/ROW(施設用作成シート!$B$18:$B$117),0),COLUMNS($B$11:N$11)),"")</f>
        <v/>
      </c>
      <c r="O64" s="156" t="str">
        <f t="array" ref="O64">IFERROR(INDEX(施設用作成シート!$B$18:$P$117,MATCH(LARGE((施設用作成シート!$C$18:$C$117=$D$8)*1/ROW(施設用作成シート!$B$18:$B$117),ROWS($B$12:$B64)),1/ROW(施設用作成シート!$B$18:$B$117),0),COLUMNS($B$11:O$11)),"")</f>
        <v/>
      </c>
    </row>
    <row r="65" spans="2:15" ht="19.5">
      <c r="B65" s="143" t="str">
        <f t="array" ref="B65">IFERROR(INDEX(施設用作成シート!$B$18:$P$117,MATCH(LARGE((施設用作成シート!$C$18:$C$117=$D$8)*1/ROW(施設用作成シート!$B$18:$B$117),ROWS($B$12:$B65)),1/ROW(施設用作成シート!$B$18:$B$117),0),COLUMNS($B$11:B$11)),"")</f>
        <v/>
      </c>
      <c r="C65" s="143" t="str">
        <f t="array" ref="C65">IFERROR(INDEX(施設用作成シート!$B$18:$P$117,MATCH(LARGE((施設用作成シート!$C$18:$C$117=$D$8)*1/ROW(施設用作成シート!$B$18:$B$117),ROWS($B$12:$B65)),1/ROW(施設用作成シート!$B$18:$B$117),0),COLUMNS($B$11:C$11)),"")</f>
        <v/>
      </c>
      <c r="D65" s="143" t="str">
        <f t="array" ref="D65">IFERROR(INDEX(施設用作成シート!$B$18:$P$117,MATCH(LARGE((施設用作成シート!$C$18:$C$117=$D$8)*1/ROW(施設用作成シート!$B$18:$B$117),ROWS($B$12:$B65)),1/ROW(施設用作成シート!$B$18:$B$117),0),COLUMNS($B$11:D$11)),"")</f>
        <v/>
      </c>
      <c r="E65" s="162" t="str">
        <f t="array" ref="E65">IFERROR(INDEX(施設用作成シート!$B$18:$P$117,MATCH(LARGE((施設用作成シート!$C$18:$C$117=$D$8)*1/ROW(施設用作成シート!$B$18:$B$117),ROWS($B$12:$B65)),1/ROW(施設用作成シート!$B$18:$B$117),0),COLUMNS($B$11:E$11)),"")</f>
        <v/>
      </c>
      <c r="F65" s="156" t="str">
        <f t="array" ref="F65">IFERROR(INDEX(施設用作成シート!$B$18:$P$117,MATCH(LARGE((施設用作成シート!$C$18:$C$117=$D$8)*1/ROW(施設用作成シート!$B$18:$B$117),ROWS($B$12:$B65)),1/ROW(施設用作成シート!$B$18:$B$117),0),COLUMNS($B$11:F$11)),"")</f>
        <v/>
      </c>
      <c r="G65" s="156" t="str">
        <f t="array" ref="G65">IFERROR(INDEX(施設用作成シート!$B$18:$P$117,MATCH(LARGE((施設用作成シート!$C$18:$C$117=$D$8)*1/ROW(施設用作成シート!$B$18:$B$117),ROWS($B$12:$B65)),1/ROW(施設用作成シート!$B$18:$B$117),0),COLUMNS($B$11:G$11)),"")</f>
        <v/>
      </c>
      <c r="H65" s="156" t="str">
        <f t="array" ref="H65">IFERROR(INDEX(施設用作成シート!$B$18:$P$117,MATCH(LARGE((施設用作成シート!$C$18:$C$117=$D$8)*1/ROW(施設用作成シート!$B$18:$B$117),ROWS($B$12:$B65)),1/ROW(施設用作成シート!$B$18:$B$117),0),COLUMNS($B$11:H$11)),"")</f>
        <v/>
      </c>
      <c r="I65" s="143" t="str">
        <f t="array" ref="I65">IFERROR(INDEX(施設用作成シート!$B$18:$P$117,MATCH(LARGE((施設用作成シート!$C$18:$C$117=$D$8)*1/ROW(施設用作成シート!$B$18:$B$117),ROWS($B$12:$B65)),1/ROW(施設用作成シート!$B$18:$B$117),0),COLUMNS($B$11:I$11)),"")</f>
        <v/>
      </c>
      <c r="J65" s="147" t="str">
        <f t="array" ref="J65">IFERROR(INDEX(施設用作成シート!$B$18:$P$117,MATCH(LARGE((施設用作成シート!$C$18:$C$117=$D$8)*1/ROW(施設用作成シート!$B$18:$B$117),ROWS($B$12:$B65)),1/ROW(施設用作成シート!$B$18:$B$117),0),COLUMNS($B$11:J$11)),"")</f>
        <v/>
      </c>
      <c r="K65" s="143" t="str">
        <f t="array" ref="K65">IFERROR(INDEX(施設用作成シート!$B$18:$P$117,MATCH(LARGE((施設用作成シート!$C$18:$C$117=$D$8)*1/ROW(施設用作成シート!$B$18:$B$117),ROWS($B$12:$B65)),1/ROW(施設用作成シート!$B$18:$B$117),0),COLUMNS($B$11:K$11)),"")</f>
        <v/>
      </c>
      <c r="L65" s="143" t="str">
        <f t="array" ref="L65">IFERROR(INDEX(施設用作成シート!$B$18:$P$117,MATCH(LARGE((施設用作成シート!$C$18:$C$117=$D$8)*1/ROW(施設用作成シート!$B$18:$B$117),ROWS($B$12:$B65)),1/ROW(施設用作成シート!$B$18:$B$117),0),COLUMNS($B$11:L$11)),"")</f>
        <v/>
      </c>
      <c r="M65" s="143" t="str">
        <f t="array" ref="M65">IFERROR(INDEX(施設用作成シート!$B$18:$P$117,MATCH(LARGE((施設用作成シート!$C$18:$C$117=$D$8)*1/ROW(施設用作成シート!$B$18:$B$117),ROWS($B$12:$B65)),1/ROW(施設用作成シート!$B$18:$B$117),0),COLUMNS($B$11:M$11)),"")</f>
        <v/>
      </c>
      <c r="N65" s="143" t="str">
        <f t="array" ref="N65">IFERROR(INDEX(施設用作成シート!$B$18:$P$117,MATCH(LARGE((施設用作成シート!$C$18:$C$117=$D$8)*1/ROW(施設用作成シート!$B$18:$B$117),ROWS($B$12:$B65)),1/ROW(施設用作成シート!$B$18:$B$117),0),COLUMNS($B$11:N$11)),"")</f>
        <v/>
      </c>
      <c r="O65" s="156" t="str">
        <f t="array" ref="O65">IFERROR(INDEX(施設用作成シート!$B$18:$P$117,MATCH(LARGE((施設用作成シート!$C$18:$C$117=$D$8)*1/ROW(施設用作成シート!$B$18:$B$117),ROWS($B$12:$B65)),1/ROW(施設用作成シート!$B$18:$B$117),0),COLUMNS($B$11:O$11)),"")</f>
        <v/>
      </c>
    </row>
    <row r="66" spans="2:15" ht="19.5">
      <c r="B66" s="143" t="str">
        <f t="array" ref="B66">IFERROR(INDEX(施設用作成シート!$B$18:$P$117,MATCH(LARGE((施設用作成シート!$C$18:$C$117=$D$8)*1/ROW(施設用作成シート!$B$18:$B$117),ROWS($B$12:$B66)),1/ROW(施設用作成シート!$B$18:$B$117),0),COLUMNS($B$11:B$11)),"")</f>
        <v/>
      </c>
      <c r="C66" s="143" t="str">
        <f t="array" ref="C66">IFERROR(INDEX(施設用作成シート!$B$18:$P$117,MATCH(LARGE((施設用作成シート!$C$18:$C$117=$D$8)*1/ROW(施設用作成シート!$B$18:$B$117),ROWS($B$12:$B66)),1/ROW(施設用作成シート!$B$18:$B$117),0),COLUMNS($B$11:C$11)),"")</f>
        <v/>
      </c>
      <c r="D66" s="143" t="str">
        <f t="array" ref="D66">IFERROR(INDEX(施設用作成シート!$B$18:$P$117,MATCH(LARGE((施設用作成シート!$C$18:$C$117=$D$8)*1/ROW(施設用作成シート!$B$18:$B$117),ROWS($B$12:$B66)),1/ROW(施設用作成シート!$B$18:$B$117),0),COLUMNS($B$11:D$11)),"")</f>
        <v/>
      </c>
      <c r="E66" s="162" t="str">
        <f t="array" ref="E66">IFERROR(INDEX(施設用作成シート!$B$18:$P$117,MATCH(LARGE((施設用作成シート!$C$18:$C$117=$D$8)*1/ROW(施設用作成シート!$B$18:$B$117),ROWS($B$12:$B66)),1/ROW(施設用作成シート!$B$18:$B$117),0),COLUMNS($B$11:E$11)),"")</f>
        <v/>
      </c>
      <c r="F66" s="156" t="str">
        <f t="array" ref="F66">IFERROR(INDEX(施設用作成シート!$B$18:$P$117,MATCH(LARGE((施設用作成シート!$C$18:$C$117=$D$8)*1/ROW(施設用作成シート!$B$18:$B$117),ROWS($B$12:$B66)),1/ROW(施設用作成シート!$B$18:$B$117),0),COLUMNS($B$11:F$11)),"")</f>
        <v/>
      </c>
      <c r="G66" s="156" t="str">
        <f t="array" ref="G66">IFERROR(INDEX(施設用作成シート!$B$18:$P$117,MATCH(LARGE((施設用作成シート!$C$18:$C$117=$D$8)*1/ROW(施設用作成シート!$B$18:$B$117),ROWS($B$12:$B66)),1/ROW(施設用作成シート!$B$18:$B$117),0),COLUMNS($B$11:G$11)),"")</f>
        <v/>
      </c>
      <c r="H66" s="156" t="str">
        <f t="array" ref="H66">IFERROR(INDEX(施設用作成シート!$B$18:$P$117,MATCH(LARGE((施設用作成シート!$C$18:$C$117=$D$8)*1/ROW(施設用作成シート!$B$18:$B$117),ROWS($B$12:$B66)),1/ROW(施設用作成シート!$B$18:$B$117),0),COLUMNS($B$11:H$11)),"")</f>
        <v/>
      </c>
      <c r="I66" s="143" t="str">
        <f t="array" ref="I66">IFERROR(INDEX(施設用作成シート!$B$18:$P$117,MATCH(LARGE((施設用作成シート!$C$18:$C$117=$D$8)*1/ROW(施設用作成シート!$B$18:$B$117),ROWS($B$12:$B66)),1/ROW(施設用作成シート!$B$18:$B$117),0),COLUMNS($B$11:I$11)),"")</f>
        <v/>
      </c>
      <c r="J66" s="147" t="str">
        <f t="array" ref="J66">IFERROR(INDEX(施設用作成シート!$B$18:$P$117,MATCH(LARGE((施設用作成シート!$C$18:$C$117=$D$8)*1/ROW(施設用作成シート!$B$18:$B$117),ROWS($B$12:$B66)),1/ROW(施設用作成シート!$B$18:$B$117),0),COLUMNS($B$11:J$11)),"")</f>
        <v/>
      </c>
      <c r="K66" s="143" t="str">
        <f t="array" ref="K66">IFERROR(INDEX(施設用作成シート!$B$18:$P$117,MATCH(LARGE((施設用作成シート!$C$18:$C$117=$D$8)*1/ROW(施設用作成シート!$B$18:$B$117),ROWS($B$12:$B66)),1/ROW(施設用作成シート!$B$18:$B$117),0),COLUMNS($B$11:K$11)),"")</f>
        <v/>
      </c>
      <c r="L66" s="143" t="str">
        <f t="array" ref="L66">IFERROR(INDEX(施設用作成シート!$B$18:$P$117,MATCH(LARGE((施設用作成シート!$C$18:$C$117=$D$8)*1/ROW(施設用作成シート!$B$18:$B$117),ROWS($B$12:$B66)),1/ROW(施設用作成シート!$B$18:$B$117),0),COLUMNS($B$11:L$11)),"")</f>
        <v/>
      </c>
      <c r="M66" s="143" t="str">
        <f t="array" ref="M66">IFERROR(INDEX(施設用作成シート!$B$18:$P$117,MATCH(LARGE((施設用作成シート!$C$18:$C$117=$D$8)*1/ROW(施設用作成シート!$B$18:$B$117),ROWS($B$12:$B66)),1/ROW(施設用作成シート!$B$18:$B$117),0),COLUMNS($B$11:M$11)),"")</f>
        <v/>
      </c>
      <c r="N66" s="143" t="str">
        <f t="array" ref="N66">IFERROR(INDEX(施設用作成シート!$B$18:$P$117,MATCH(LARGE((施設用作成シート!$C$18:$C$117=$D$8)*1/ROW(施設用作成シート!$B$18:$B$117),ROWS($B$12:$B66)),1/ROW(施設用作成シート!$B$18:$B$117),0),COLUMNS($B$11:N$11)),"")</f>
        <v/>
      </c>
      <c r="O66" s="156" t="str">
        <f t="array" ref="O66">IFERROR(INDEX(施設用作成シート!$B$18:$P$117,MATCH(LARGE((施設用作成シート!$C$18:$C$117=$D$8)*1/ROW(施設用作成シート!$B$18:$B$117),ROWS($B$12:$B66)),1/ROW(施設用作成シート!$B$18:$B$117),0),COLUMNS($B$11:O$11)),"")</f>
        <v/>
      </c>
    </row>
    <row r="67" spans="2:15" ht="19.5">
      <c r="B67" s="143" t="str">
        <f t="array" ref="B67">IFERROR(INDEX(施設用作成シート!$B$18:$P$117,MATCH(LARGE((施設用作成シート!$C$18:$C$117=$D$8)*1/ROW(施設用作成シート!$B$18:$B$117),ROWS($B$12:$B67)),1/ROW(施設用作成シート!$B$18:$B$117),0),COLUMNS($B$11:B$11)),"")</f>
        <v/>
      </c>
      <c r="C67" s="143" t="str">
        <f t="array" ref="C67">IFERROR(INDEX(施設用作成シート!$B$18:$P$117,MATCH(LARGE((施設用作成シート!$C$18:$C$117=$D$8)*1/ROW(施設用作成シート!$B$18:$B$117),ROWS($B$12:$B67)),1/ROW(施設用作成シート!$B$18:$B$117),0),COLUMNS($B$11:C$11)),"")</f>
        <v/>
      </c>
      <c r="D67" s="143" t="str">
        <f t="array" ref="D67">IFERROR(INDEX(施設用作成シート!$B$18:$P$117,MATCH(LARGE((施設用作成シート!$C$18:$C$117=$D$8)*1/ROW(施設用作成シート!$B$18:$B$117),ROWS($B$12:$B67)),1/ROW(施設用作成シート!$B$18:$B$117),0),COLUMNS($B$11:D$11)),"")</f>
        <v/>
      </c>
      <c r="E67" s="162" t="str">
        <f t="array" ref="E67">IFERROR(INDEX(施設用作成シート!$B$18:$P$117,MATCH(LARGE((施設用作成シート!$C$18:$C$117=$D$8)*1/ROW(施設用作成シート!$B$18:$B$117),ROWS($B$12:$B67)),1/ROW(施設用作成シート!$B$18:$B$117),0),COLUMNS($B$11:E$11)),"")</f>
        <v/>
      </c>
      <c r="F67" s="156" t="str">
        <f t="array" ref="F67">IFERROR(INDEX(施設用作成シート!$B$18:$P$117,MATCH(LARGE((施設用作成シート!$C$18:$C$117=$D$8)*1/ROW(施設用作成シート!$B$18:$B$117),ROWS($B$12:$B67)),1/ROW(施設用作成シート!$B$18:$B$117),0),COLUMNS($B$11:F$11)),"")</f>
        <v/>
      </c>
      <c r="G67" s="156" t="str">
        <f t="array" ref="G67">IFERROR(INDEX(施設用作成シート!$B$18:$P$117,MATCH(LARGE((施設用作成シート!$C$18:$C$117=$D$8)*1/ROW(施設用作成シート!$B$18:$B$117),ROWS($B$12:$B67)),1/ROW(施設用作成シート!$B$18:$B$117),0),COLUMNS($B$11:G$11)),"")</f>
        <v/>
      </c>
      <c r="H67" s="156" t="str">
        <f t="array" ref="H67">IFERROR(INDEX(施設用作成シート!$B$18:$P$117,MATCH(LARGE((施設用作成シート!$C$18:$C$117=$D$8)*1/ROW(施設用作成シート!$B$18:$B$117),ROWS($B$12:$B67)),1/ROW(施設用作成シート!$B$18:$B$117),0),COLUMNS($B$11:H$11)),"")</f>
        <v/>
      </c>
      <c r="I67" s="143" t="str">
        <f t="array" ref="I67">IFERROR(INDEX(施設用作成シート!$B$18:$P$117,MATCH(LARGE((施設用作成シート!$C$18:$C$117=$D$8)*1/ROW(施設用作成シート!$B$18:$B$117),ROWS($B$12:$B67)),1/ROW(施設用作成シート!$B$18:$B$117),0),COLUMNS($B$11:I$11)),"")</f>
        <v/>
      </c>
      <c r="J67" s="147" t="str">
        <f t="array" ref="J67">IFERROR(INDEX(施設用作成シート!$B$18:$P$117,MATCH(LARGE((施設用作成シート!$C$18:$C$117=$D$8)*1/ROW(施設用作成シート!$B$18:$B$117),ROWS($B$12:$B67)),1/ROW(施設用作成シート!$B$18:$B$117),0),COLUMNS($B$11:J$11)),"")</f>
        <v/>
      </c>
      <c r="K67" s="143" t="str">
        <f t="array" ref="K67">IFERROR(INDEX(施設用作成シート!$B$18:$P$117,MATCH(LARGE((施設用作成シート!$C$18:$C$117=$D$8)*1/ROW(施設用作成シート!$B$18:$B$117),ROWS($B$12:$B67)),1/ROW(施設用作成シート!$B$18:$B$117),0),COLUMNS($B$11:K$11)),"")</f>
        <v/>
      </c>
      <c r="L67" s="143" t="str">
        <f t="array" ref="L67">IFERROR(INDEX(施設用作成シート!$B$18:$P$117,MATCH(LARGE((施設用作成シート!$C$18:$C$117=$D$8)*1/ROW(施設用作成シート!$B$18:$B$117),ROWS($B$12:$B67)),1/ROW(施設用作成シート!$B$18:$B$117),0),COLUMNS($B$11:L$11)),"")</f>
        <v/>
      </c>
      <c r="M67" s="143" t="str">
        <f t="array" ref="M67">IFERROR(INDEX(施設用作成シート!$B$18:$P$117,MATCH(LARGE((施設用作成シート!$C$18:$C$117=$D$8)*1/ROW(施設用作成シート!$B$18:$B$117),ROWS($B$12:$B67)),1/ROW(施設用作成シート!$B$18:$B$117),0),COLUMNS($B$11:M$11)),"")</f>
        <v/>
      </c>
      <c r="N67" s="143" t="str">
        <f t="array" ref="N67">IFERROR(INDEX(施設用作成シート!$B$18:$P$117,MATCH(LARGE((施設用作成シート!$C$18:$C$117=$D$8)*1/ROW(施設用作成シート!$B$18:$B$117),ROWS($B$12:$B67)),1/ROW(施設用作成シート!$B$18:$B$117),0),COLUMNS($B$11:N$11)),"")</f>
        <v/>
      </c>
      <c r="O67" s="156" t="str">
        <f t="array" ref="O67">IFERROR(INDEX(施設用作成シート!$B$18:$P$117,MATCH(LARGE((施設用作成シート!$C$18:$C$117=$D$8)*1/ROW(施設用作成シート!$B$18:$B$117),ROWS($B$12:$B67)),1/ROW(施設用作成シート!$B$18:$B$117),0),COLUMNS($B$11:O$11)),"")</f>
        <v/>
      </c>
    </row>
    <row r="68" spans="2:15" ht="19.5">
      <c r="B68" s="143" t="str">
        <f t="array" ref="B68">IFERROR(INDEX(施設用作成シート!$B$18:$P$117,MATCH(LARGE((施設用作成シート!$C$18:$C$117=$D$8)*1/ROW(施設用作成シート!$B$18:$B$117),ROWS($B$12:$B68)),1/ROW(施設用作成シート!$B$18:$B$117),0),COLUMNS($B$11:B$11)),"")</f>
        <v/>
      </c>
      <c r="C68" s="143" t="str">
        <f t="array" ref="C68">IFERROR(INDEX(施設用作成シート!$B$18:$P$117,MATCH(LARGE((施設用作成シート!$C$18:$C$117=$D$8)*1/ROW(施設用作成シート!$B$18:$B$117),ROWS($B$12:$B68)),1/ROW(施設用作成シート!$B$18:$B$117),0),COLUMNS($B$11:C$11)),"")</f>
        <v/>
      </c>
      <c r="D68" s="143" t="str">
        <f t="array" ref="D68">IFERROR(INDEX(施設用作成シート!$B$18:$P$117,MATCH(LARGE((施設用作成シート!$C$18:$C$117=$D$8)*1/ROW(施設用作成シート!$B$18:$B$117),ROWS($B$12:$B68)),1/ROW(施設用作成シート!$B$18:$B$117),0),COLUMNS($B$11:D$11)),"")</f>
        <v/>
      </c>
      <c r="E68" s="162" t="str">
        <f t="array" ref="E68">IFERROR(INDEX(施設用作成シート!$B$18:$P$117,MATCH(LARGE((施設用作成シート!$C$18:$C$117=$D$8)*1/ROW(施設用作成シート!$B$18:$B$117),ROWS($B$12:$B68)),1/ROW(施設用作成シート!$B$18:$B$117),0),COLUMNS($B$11:E$11)),"")</f>
        <v/>
      </c>
      <c r="F68" s="156" t="str">
        <f t="array" ref="F68">IFERROR(INDEX(施設用作成シート!$B$18:$P$117,MATCH(LARGE((施設用作成シート!$C$18:$C$117=$D$8)*1/ROW(施設用作成シート!$B$18:$B$117),ROWS($B$12:$B68)),1/ROW(施設用作成シート!$B$18:$B$117),0),COLUMNS($B$11:F$11)),"")</f>
        <v/>
      </c>
      <c r="G68" s="156" t="str">
        <f t="array" ref="G68">IFERROR(INDEX(施設用作成シート!$B$18:$P$117,MATCH(LARGE((施設用作成シート!$C$18:$C$117=$D$8)*1/ROW(施設用作成シート!$B$18:$B$117),ROWS($B$12:$B68)),1/ROW(施設用作成シート!$B$18:$B$117),0),COLUMNS($B$11:G$11)),"")</f>
        <v/>
      </c>
      <c r="H68" s="156" t="str">
        <f t="array" ref="H68">IFERROR(INDEX(施設用作成シート!$B$18:$P$117,MATCH(LARGE((施設用作成シート!$C$18:$C$117=$D$8)*1/ROW(施設用作成シート!$B$18:$B$117),ROWS($B$12:$B68)),1/ROW(施設用作成シート!$B$18:$B$117),0),COLUMNS($B$11:H$11)),"")</f>
        <v/>
      </c>
      <c r="I68" s="143" t="str">
        <f t="array" ref="I68">IFERROR(INDEX(施設用作成シート!$B$18:$P$117,MATCH(LARGE((施設用作成シート!$C$18:$C$117=$D$8)*1/ROW(施設用作成シート!$B$18:$B$117),ROWS($B$12:$B68)),1/ROW(施設用作成シート!$B$18:$B$117),0),COLUMNS($B$11:I$11)),"")</f>
        <v/>
      </c>
      <c r="J68" s="147" t="str">
        <f t="array" ref="J68">IFERROR(INDEX(施設用作成シート!$B$18:$P$117,MATCH(LARGE((施設用作成シート!$C$18:$C$117=$D$8)*1/ROW(施設用作成シート!$B$18:$B$117),ROWS($B$12:$B68)),1/ROW(施設用作成シート!$B$18:$B$117),0),COLUMNS($B$11:J$11)),"")</f>
        <v/>
      </c>
      <c r="K68" s="143" t="str">
        <f t="array" ref="K68">IFERROR(INDEX(施設用作成シート!$B$18:$P$117,MATCH(LARGE((施設用作成シート!$C$18:$C$117=$D$8)*1/ROW(施設用作成シート!$B$18:$B$117),ROWS($B$12:$B68)),1/ROW(施設用作成シート!$B$18:$B$117),0),COLUMNS($B$11:K$11)),"")</f>
        <v/>
      </c>
      <c r="L68" s="143" t="str">
        <f t="array" ref="L68">IFERROR(INDEX(施設用作成シート!$B$18:$P$117,MATCH(LARGE((施設用作成シート!$C$18:$C$117=$D$8)*1/ROW(施設用作成シート!$B$18:$B$117),ROWS($B$12:$B68)),1/ROW(施設用作成シート!$B$18:$B$117),0),COLUMNS($B$11:L$11)),"")</f>
        <v/>
      </c>
      <c r="M68" s="143" t="str">
        <f t="array" ref="M68">IFERROR(INDEX(施設用作成シート!$B$18:$P$117,MATCH(LARGE((施設用作成シート!$C$18:$C$117=$D$8)*1/ROW(施設用作成シート!$B$18:$B$117),ROWS($B$12:$B68)),1/ROW(施設用作成シート!$B$18:$B$117),0),COLUMNS($B$11:M$11)),"")</f>
        <v/>
      </c>
      <c r="N68" s="143" t="str">
        <f t="array" ref="N68">IFERROR(INDEX(施設用作成シート!$B$18:$P$117,MATCH(LARGE((施設用作成シート!$C$18:$C$117=$D$8)*1/ROW(施設用作成シート!$B$18:$B$117),ROWS($B$12:$B68)),1/ROW(施設用作成シート!$B$18:$B$117),0),COLUMNS($B$11:N$11)),"")</f>
        <v/>
      </c>
      <c r="O68" s="156" t="str">
        <f t="array" ref="O68">IFERROR(INDEX(施設用作成シート!$B$18:$P$117,MATCH(LARGE((施設用作成シート!$C$18:$C$117=$D$8)*1/ROW(施設用作成シート!$B$18:$B$117),ROWS($B$12:$B68)),1/ROW(施設用作成シート!$B$18:$B$117),0),COLUMNS($B$11:O$11)),"")</f>
        <v/>
      </c>
    </row>
    <row r="69" spans="2:15" ht="19.5">
      <c r="B69" s="143" t="str">
        <f t="array" ref="B69">IFERROR(INDEX(施設用作成シート!$B$18:$P$117,MATCH(LARGE((施設用作成シート!$C$18:$C$117=$D$8)*1/ROW(施設用作成シート!$B$18:$B$117),ROWS($B$12:$B69)),1/ROW(施設用作成シート!$B$18:$B$117),0),COLUMNS($B$11:B$11)),"")</f>
        <v/>
      </c>
      <c r="C69" s="143" t="str">
        <f t="array" ref="C69">IFERROR(INDEX(施設用作成シート!$B$18:$P$117,MATCH(LARGE((施設用作成シート!$C$18:$C$117=$D$8)*1/ROW(施設用作成シート!$B$18:$B$117),ROWS($B$12:$B69)),1/ROW(施設用作成シート!$B$18:$B$117),0),COLUMNS($B$11:C$11)),"")</f>
        <v/>
      </c>
      <c r="D69" s="143" t="str">
        <f t="array" ref="D69">IFERROR(INDEX(施設用作成シート!$B$18:$P$117,MATCH(LARGE((施設用作成シート!$C$18:$C$117=$D$8)*1/ROW(施設用作成シート!$B$18:$B$117),ROWS($B$12:$B69)),1/ROW(施設用作成シート!$B$18:$B$117),0),COLUMNS($B$11:D$11)),"")</f>
        <v/>
      </c>
      <c r="E69" s="162" t="str">
        <f t="array" ref="E69">IFERROR(INDEX(施設用作成シート!$B$18:$P$117,MATCH(LARGE((施設用作成シート!$C$18:$C$117=$D$8)*1/ROW(施設用作成シート!$B$18:$B$117),ROWS($B$12:$B69)),1/ROW(施設用作成シート!$B$18:$B$117),0),COLUMNS($B$11:E$11)),"")</f>
        <v/>
      </c>
      <c r="F69" s="156" t="str">
        <f t="array" ref="F69">IFERROR(INDEX(施設用作成シート!$B$18:$P$117,MATCH(LARGE((施設用作成シート!$C$18:$C$117=$D$8)*1/ROW(施設用作成シート!$B$18:$B$117),ROWS($B$12:$B69)),1/ROW(施設用作成シート!$B$18:$B$117),0),COLUMNS($B$11:F$11)),"")</f>
        <v/>
      </c>
      <c r="G69" s="156" t="str">
        <f t="array" ref="G69">IFERROR(INDEX(施設用作成シート!$B$18:$P$117,MATCH(LARGE((施設用作成シート!$C$18:$C$117=$D$8)*1/ROW(施設用作成シート!$B$18:$B$117),ROWS($B$12:$B69)),1/ROW(施設用作成シート!$B$18:$B$117),0),COLUMNS($B$11:G$11)),"")</f>
        <v/>
      </c>
      <c r="H69" s="156" t="str">
        <f t="array" ref="H69">IFERROR(INDEX(施設用作成シート!$B$18:$P$117,MATCH(LARGE((施設用作成シート!$C$18:$C$117=$D$8)*1/ROW(施設用作成シート!$B$18:$B$117),ROWS($B$12:$B69)),1/ROW(施設用作成シート!$B$18:$B$117),0),COLUMNS($B$11:H$11)),"")</f>
        <v/>
      </c>
      <c r="I69" s="143" t="str">
        <f t="array" ref="I69">IFERROR(INDEX(施設用作成シート!$B$18:$P$117,MATCH(LARGE((施設用作成シート!$C$18:$C$117=$D$8)*1/ROW(施設用作成シート!$B$18:$B$117),ROWS($B$12:$B69)),1/ROW(施設用作成シート!$B$18:$B$117),0),COLUMNS($B$11:I$11)),"")</f>
        <v/>
      </c>
      <c r="J69" s="147" t="str">
        <f t="array" ref="J69">IFERROR(INDEX(施設用作成シート!$B$18:$P$117,MATCH(LARGE((施設用作成シート!$C$18:$C$117=$D$8)*1/ROW(施設用作成シート!$B$18:$B$117),ROWS($B$12:$B69)),1/ROW(施設用作成シート!$B$18:$B$117),0),COLUMNS($B$11:J$11)),"")</f>
        <v/>
      </c>
      <c r="K69" s="143" t="str">
        <f t="array" ref="K69">IFERROR(INDEX(施設用作成シート!$B$18:$P$117,MATCH(LARGE((施設用作成シート!$C$18:$C$117=$D$8)*1/ROW(施設用作成シート!$B$18:$B$117),ROWS($B$12:$B69)),1/ROW(施設用作成シート!$B$18:$B$117),0),COLUMNS($B$11:K$11)),"")</f>
        <v/>
      </c>
      <c r="L69" s="143" t="str">
        <f t="array" ref="L69">IFERROR(INDEX(施設用作成シート!$B$18:$P$117,MATCH(LARGE((施設用作成シート!$C$18:$C$117=$D$8)*1/ROW(施設用作成シート!$B$18:$B$117),ROWS($B$12:$B69)),1/ROW(施設用作成シート!$B$18:$B$117),0),COLUMNS($B$11:L$11)),"")</f>
        <v/>
      </c>
      <c r="M69" s="143" t="str">
        <f t="array" ref="M69">IFERROR(INDEX(施設用作成シート!$B$18:$P$117,MATCH(LARGE((施設用作成シート!$C$18:$C$117=$D$8)*1/ROW(施設用作成シート!$B$18:$B$117),ROWS($B$12:$B69)),1/ROW(施設用作成シート!$B$18:$B$117),0),COLUMNS($B$11:M$11)),"")</f>
        <v/>
      </c>
      <c r="N69" s="143" t="str">
        <f t="array" ref="N69">IFERROR(INDEX(施設用作成シート!$B$18:$P$117,MATCH(LARGE((施設用作成シート!$C$18:$C$117=$D$8)*1/ROW(施設用作成シート!$B$18:$B$117),ROWS($B$12:$B69)),1/ROW(施設用作成シート!$B$18:$B$117),0),COLUMNS($B$11:N$11)),"")</f>
        <v/>
      </c>
      <c r="O69" s="156" t="str">
        <f t="array" ref="O69">IFERROR(INDEX(施設用作成シート!$B$18:$P$117,MATCH(LARGE((施設用作成シート!$C$18:$C$117=$D$8)*1/ROW(施設用作成シート!$B$18:$B$117),ROWS($B$12:$B69)),1/ROW(施設用作成シート!$B$18:$B$117),0),COLUMNS($B$11:O$11)),"")</f>
        <v/>
      </c>
    </row>
    <row r="70" spans="2:15" ht="19.5">
      <c r="B70" s="143" t="str">
        <f t="array" ref="B70">IFERROR(INDEX(施設用作成シート!$B$18:$P$117,MATCH(LARGE((施設用作成シート!$C$18:$C$117=$D$8)*1/ROW(施設用作成シート!$B$18:$B$117),ROWS($B$12:$B70)),1/ROW(施設用作成シート!$B$18:$B$117),0),COLUMNS($B$11:B$11)),"")</f>
        <v/>
      </c>
      <c r="C70" s="143" t="str">
        <f t="array" ref="C70">IFERROR(INDEX(施設用作成シート!$B$18:$P$117,MATCH(LARGE((施設用作成シート!$C$18:$C$117=$D$8)*1/ROW(施設用作成シート!$B$18:$B$117),ROWS($B$12:$B70)),1/ROW(施設用作成シート!$B$18:$B$117),0),COLUMNS($B$11:C$11)),"")</f>
        <v/>
      </c>
      <c r="D70" s="143" t="str">
        <f t="array" ref="D70">IFERROR(INDEX(施設用作成シート!$B$18:$P$117,MATCH(LARGE((施設用作成シート!$C$18:$C$117=$D$8)*1/ROW(施設用作成シート!$B$18:$B$117),ROWS($B$12:$B70)),1/ROW(施設用作成シート!$B$18:$B$117),0),COLUMNS($B$11:D$11)),"")</f>
        <v/>
      </c>
      <c r="E70" s="162" t="str">
        <f t="array" ref="E70">IFERROR(INDEX(施設用作成シート!$B$18:$P$117,MATCH(LARGE((施設用作成シート!$C$18:$C$117=$D$8)*1/ROW(施設用作成シート!$B$18:$B$117),ROWS($B$12:$B70)),1/ROW(施設用作成シート!$B$18:$B$117),0),COLUMNS($B$11:E$11)),"")</f>
        <v/>
      </c>
      <c r="F70" s="156" t="str">
        <f t="array" ref="F70">IFERROR(INDEX(施設用作成シート!$B$18:$P$117,MATCH(LARGE((施設用作成シート!$C$18:$C$117=$D$8)*1/ROW(施設用作成シート!$B$18:$B$117),ROWS($B$12:$B70)),1/ROW(施設用作成シート!$B$18:$B$117),0),COLUMNS($B$11:F$11)),"")</f>
        <v/>
      </c>
      <c r="G70" s="156" t="str">
        <f t="array" ref="G70">IFERROR(INDEX(施設用作成シート!$B$18:$P$117,MATCH(LARGE((施設用作成シート!$C$18:$C$117=$D$8)*1/ROW(施設用作成シート!$B$18:$B$117),ROWS($B$12:$B70)),1/ROW(施設用作成シート!$B$18:$B$117),0),COLUMNS($B$11:G$11)),"")</f>
        <v/>
      </c>
      <c r="H70" s="156" t="str">
        <f t="array" ref="H70">IFERROR(INDEX(施設用作成シート!$B$18:$P$117,MATCH(LARGE((施設用作成シート!$C$18:$C$117=$D$8)*1/ROW(施設用作成シート!$B$18:$B$117),ROWS($B$12:$B70)),1/ROW(施設用作成シート!$B$18:$B$117),0),COLUMNS($B$11:H$11)),"")</f>
        <v/>
      </c>
      <c r="I70" s="143" t="str">
        <f t="array" ref="I70">IFERROR(INDEX(施設用作成シート!$B$18:$P$117,MATCH(LARGE((施設用作成シート!$C$18:$C$117=$D$8)*1/ROW(施設用作成シート!$B$18:$B$117),ROWS($B$12:$B70)),1/ROW(施設用作成シート!$B$18:$B$117),0),COLUMNS($B$11:I$11)),"")</f>
        <v/>
      </c>
      <c r="J70" s="147" t="str">
        <f t="array" ref="J70">IFERROR(INDEX(施設用作成シート!$B$18:$P$117,MATCH(LARGE((施設用作成シート!$C$18:$C$117=$D$8)*1/ROW(施設用作成シート!$B$18:$B$117),ROWS($B$12:$B70)),1/ROW(施設用作成シート!$B$18:$B$117),0),COLUMNS($B$11:J$11)),"")</f>
        <v/>
      </c>
      <c r="K70" s="143" t="str">
        <f t="array" ref="K70">IFERROR(INDEX(施設用作成シート!$B$18:$P$117,MATCH(LARGE((施設用作成シート!$C$18:$C$117=$D$8)*1/ROW(施設用作成シート!$B$18:$B$117),ROWS($B$12:$B70)),1/ROW(施設用作成シート!$B$18:$B$117),0),COLUMNS($B$11:K$11)),"")</f>
        <v/>
      </c>
      <c r="L70" s="143" t="str">
        <f t="array" ref="L70">IFERROR(INDEX(施設用作成シート!$B$18:$P$117,MATCH(LARGE((施設用作成シート!$C$18:$C$117=$D$8)*1/ROW(施設用作成シート!$B$18:$B$117),ROWS($B$12:$B70)),1/ROW(施設用作成シート!$B$18:$B$117),0),COLUMNS($B$11:L$11)),"")</f>
        <v/>
      </c>
      <c r="M70" s="143" t="str">
        <f t="array" ref="M70">IFERROR(INDEX(施設用作成シート!$B$18:$P$117,MATCH(LARGE((施設用作成シート!$C$18:$C$117=$D$8)*1/ROW(施設用作成シート!$B$18:$B$117),ROWS($B$12:$B70)),1/ROW(施設用作成シート!$B$18:$B$117),0),COLUMNS($B$11:M$11)),"")</f>
        <v/>
      </c>
      <c r="N70" s="143" t="str">
        <f t="array" ref="N70">IFERROR(INDEX(施設用作成シート!$B$18:$P$117,MATCH(LARGE((施設用作成シート!$C$18:$C$117=$D$8)*1/ROW(施設用作成シート!$B$18:$B$117),ROWS($B$12:$B70)),1/ROW(施設用作成シート!$B$18:$B$117),0),COLUMNS($B$11:N$11)),"")</f>
        <v/>
      </c>
      <c r="O70" s="156" t="str">
        <f t="array" ref="O70">IFERROR(INDEX(施設用作成シート!$B$18:$P$117,MATCH(LARGE((施設用作成シート!$C$18:$C$117=$D$8)*1/ROW(施設用作成シート!$B$18:$B$117),ROWS($B$12:$B70)),1/ROW(施設用作成シート!$B$18:$B$117),0),COLUMNS($B$11:O$11)),"")</f>
        <v/>
      </c>
    </row>
    <row r="71" spans="2:15" ht="19.5">
      <c r="B71" s="143" t="str">
        <f t="array" ref="B71">IFERROR(INDEX(施設用作成シート!$B$18:$P$117,MATCH(LARGE((施設用作成シート!$C$18:$C$117=$D$8)*1/ROW(施設用作成シート!$B$18:$B$117),ROWS($B$12:$B71)),1/ROW(施設用作成シート!$B$18:$B$117),0),COLUMNS($B$11:B$11)),"")</f>
        <v/>
      </c>
      <c r="C71" s="143" t="str">
        <f t="array" ref="C71">IFERROR(INDEX(施設用作成シート!$B$18:$P$117,MATCH(LARGE((施設用作成シート!$C$18:$C$117=$D$8)*1/ROW(施設用作成シート!$B$18:$B$117),ROWS($B$12:$B71)),1/ROW(施設用作成シート!$B$18:$B$117),0),COLUMNS($B$11:C$11)),"")</f>
        <v/>
      </c>
      <c r="D71" s="143" t="str">
        <f t="array" ref="D71">IFERROR(INDEX(施設用作成シート!$B$18:$P$117,MATCH(LARGE((施設用作成シート!$C$18:$C$117=$D$8)*1/ROW(施設用作成シート!$B$18:$B$117),ROWS($B$12:$B71)),1/ROW(施設用作成シート!$B$18:$B$117),0),COLUMNS($B$11:D$11)),"")</f>
        <v/>
      </c>
      <c r="E71" s="162" t="str">
        <f t="array" ref="E71">IFERROR(INDEX(施設用作成シート!$B$18:$P$117,MATCH(LARGE((施設用作成シート!$C$18:$C$117=$D$8)*1/ROW(施設用作成シート!$B$18:$B$117),ROWS($B$12:$B71)),1/ROW(施設用作成シート!$B$18:$B$117),0),COLUMNS($B$11:E$11)),"")</f>
        <v/>
      </c>
      <c r="F71" s="156" t="str">
        <f t="array" ref="F71">IFERROR(INDEX(施設用作成シート!$B$18:$P$117,MATCH(LARGE((施設用作成シート!$C$18:$C$117=$D$8)*1/ROW(施設用作成シート!$B$18:$B$117),ROWS($B$12:$B71)),1/ROW(施設用作成シート!$B$18:$B$117),0),COLUMNS($B$11:F$11)),"")</f>
        <v/>
      </c>
      <c r="G71" s="156" t="str">
        <f t="array" ref="G71">IFERROR(INDEX(施設用作成シート!$B$18:$P$117,MATCH(LARGE((施設用作成シート!$C$18:$C$117=$D$8)*1/ROW(施設用作成シート!$B$18:$B$117),ROWS($B$12:$B71)),1/ROW(施設用作成シート!$B$18:$B$117),0),COLUMNS($B$11:G$11)),"")</f>
        <v/>
      </c>
      <c r="H71" s="156" t="str">
        <f t="array" ref="H71">IFERROR(INDEX(施設用作成シート!$B$18:$P$117,MATCH(LARGE((施設用作成シート!$C$18:$C$117=$D$8)*1/ROW(施設用作成シート!$B$18:$B$117),ROWS($B$12:$B71)),1/ROW(施設用作成シート!$B$18:$B$117),0),COLUMNS($B$11:H$11)),"")</f>
        <v/>
      </c>
      <c r="I71" s="143" t="str">
        <f t="array" ref="I71">IFERROR(INDEX(施設用作成シート!$B$18:$P$117,MATCH(LARGE((施設用作成シート!$C$18:$C$117=$D$8)*1/ROW(施設用作成シート!$B$18:$B$117),ROWS($B$12:$B71)),1/ROW(施設用作成シート!$B$18:$B$117),0),COLUMNS($B$11:I$11)),"")</f>
        <v/>
      </c>
      <c r="J71" s="147" t="str">
        <f t="array" ref="J71">IFERROR(INDEX(施設用作成シート!$B$18:$P$117,MATCH(LARGE((施設用作成シート!$C$18:$C$117=$D$8)*1/ROW(施設用作成シート!$B$18:$B$117),ROWS($B$12:$B71)),1/ROW(施設用作成シート!$B$18:$B$117),0),COLUMNS($B$11:J$11)),"")</f>
        <v/>
      </c>
      <c r="K71" s="143" t="str">
        <f t="array" ref="K71">IFERROR(INDEX(施設用作成シート!$B$18:$P$117,MATCH(LARGE((施設用作成シート!$C$18:$C$117=$D$8)*1/ROW(施設用作成シート!$B$18:$B$117),ROWS($B$12:$B71)),1/ROW(施設用作成シート!$B$18:$B$117),0),COLUMNS($B$11:K$11)),"")</f>
        <v/>
      </c>
      <c r="L71" s="143" t="str">
        <f t="array" ref="L71">IFERROR(INDEX(施設用作成シート!$B$18:$P$117,MATCH(LARGE((施設用作成シート!$C$18:$C$117=$D$8)*1/ROW(施設用作成シート!$B$18:$B$117),ROWS($B$12:$B71)),1/ROW(施設用作成シート!$B$18:$B$117),0),COLUMNS($B$11:L$11)),"")</f>
        <v/>
      </c>
      <c r="M71" s="143" t="str">
        <f t="array" ref="M71">IFERROR(INDEX(施設用作成シート!$B$18:$P$117,MATCH(LARGE((施設用作成シート!$C$18:$C$117=$D$8)*1/ROW(施設用作成シート!$B$18:$B$117),ROWS($B$12:$B71)),1/ROW(施設用作成シート!$B$18:$B$117),0),COLUMNS($B$11:M$11)),"")</f>
        <v/>
      </c>
      <c r="N71" s="143" t="str">
        <f t="array" ref="N71">IFERROR(INDEX(施設用作成シート!$B$18:$P$117,MATCH(LARGE((施設用作成シート!$C$18:$C$117=$D$8)*1/ROW(施設用作成シート!$B$18:$B$117),ROWS($B$12:$B71)),1/ROW(施設用作成シート!$B$18:$B$117),0),COLUMNS($B$11:N$11)),"")</f>
        <v/>
      </c>
      <c r="O71" s="156" t="str">
        <f t="array" ref="O71">IFERROR(INDEX(施設用作成シート!$B$18:$P$117,MATCH(LARGE((施設用作成シート!$C$18:$C$117=$D$8)*1/ROW(施設用作成シート!$B$18:$B$117),ROWS($B$12:$B71)),1/ROW(施設用作成シート!$B$18:$B$117),0),COLUMNS($B$11:O$11)),"")</f>
        <v/>
      </c>
    </row>
    <row r="72" spans="2:15" ht="19.5">
      <c r="B72" s="143" t="str">
        <f t="array" ref="B72">IFERROR(INDEX(施設用作成シート!$B$18:$P$117,MATCH(LARGE((施設用作成シート!$C$18:$C$117=$D$8)*1/ROW(施設用作成シート!$B$18:$B$117),ROWS($B$12:$B72)),1/ROW(施設用作成シート!$B$18:$B$117),0),COLUMNS($B$11:B$11)),"")</f>
        <v/>
      </c>
      <c r="C72" s="143" t="str">
        <f t="array" ref="C72">IFERROR(INDEX(施設用作成シート!$B$18:$P$117,MATCH(LARGE((施設用作成シート!$C$18:$C$117=$D$8)*1/ROW(施設用作成シート!$B$18:$B$117),ROWS($B$12:$B72)),1/ROW(施設用作成シート!$B$18:$B$117),0),COLUMNS($B$11:C$11)),"")</f>
        <v/>
      </c>
      <c r="D72" s="143" t="str">
        <f t="array" ref="D72">IFERROR(INDEX(施設用作成シート!$B$18:$P$117,MATCH(LARGE((施設用作成シート!$C$18:$C$117=$D$8)*1/ROW(施設用作成シート!$B$18:$B$117),ROWS($B$12:$B72)),1/ROW(施設用作成シート!$B$18:$B$117),0),COLUMNS($B$11:D$11)),"")</f>
        <v/>
      </c>
      <c r="E72" s="162" t="str">
        <f t="array" ref="E72">IFERROR(INDEX(施設用作成シート!$B$18:$P$117,MATCH(LARGE((施設用作成シート!$C$18:$C$117=$D$8)*1/ROW(施設用作成シート!$B$18:$B$117),ROWS($B$12:$B72)),1/ROW(施設用作成シート!$B$18:$B$117),0),COLUMNS($B$11:E$11)),"")</f>
        <v/>
      </c>
      <c r="F72" s="156" t="str">
        <f t="array" ref="F72">IFERROR(INDEX(施設用作成シート!$B$18:$P$117,MATCH(LARGE((施設用作成シート!$C$18:$C$117=$D$8)*1/ROW(施設用作成シート!$B$18:$B$117),ROWS($B$12:$B72)),1/ROW(施設用作成シート!$B$18:$B$117),0),COLUMNS($B$11:F$11)),"")</f>
        <v/>
      </c>
      <c r="G72" s="156" t="str">
        <f t="array" ref="G72">IFERROR(INDEX(施設用作成シート!$B$18:$P$117,MATCH(LARGE((施設用作成シート!$C$18:$C$117=$D$8)*1/ROW(施設用作成シート!$B$18:$B$117),ROWS($B$12:$B72)),1/ROW(施設用作成シート!$B$18:$B$117),0),COLUMNS($B$11:G$11)),"")</f>
        <v/>
      </c>
      <c r="H72" s="156" t="str">
        <f t="array" ref="H72">IFERROR(INDEX(施設用作成シート!$B$18:$P$117,MATCH(LARGE((施設用作成シート!$C$18:$C$117=$D$8)*1/ROW(施設用作成シート!$B$18:$B$117),ROWS($B$12:$B72)),1/ROW(施設用作成シート!$B$18:$B$117),0),COLUMNS($B$11:H$11)),"")</f>
        <v/>
      </c>
      <c r="I72" s="143" t="str">
        <f t="array" ref="I72">IFERROR(INDEX(施設用作成シート!$B$18:$P$117,MATCH(LARGE((施設用作成シート!$C$18:$C$117=$D$8)*1/ROW(施設用作成シート!$B$18:$B$117),ROWS($B$12:$B72)),1/ROW(施設用作成シート!$B$18:$B$117),0),COLUMNS($B$11:I$11)),"")</f>
        <v/>
      </c>
      <c r="J72" s="147" t="str">
        <f t="array" ref="J72">IFERROR(INDEX(施設用作成シート!$B$18:$P$117,MATCH(LARGE((施設用作成シート!$C$18:$C$117=$D$8)*1/ROW(施設用作成シート!$B$18:$B$117),ROWS($B$12:$B72)),1/ROW(施設用作成シート!$B$18:$B$117),0),COLUMNS($B$11:J$11)),"")</f>
        <v/>
      </c>
      <c r="K72" s="143" t="str">
        <f t="array" ref="K72">IFERROR(INDEX(施設用作成シート!$B$18:$P$117,MATCH(LARGE((施設用作成シート!$C$18:$C$117=$D$8)*1/ROW(施設用作成シート!$B$18:$B$117),ROWS($B$12:$B72)),1/ROW(施設用作成シート!$B$18:$B$117),0),COLUMNS($B$11:K$11)),"")</f>
        <v/>
      </c>
      <c r="L72" s="143" t="str">
        <f t="array" ref="L72">IFERROR(INDEX(施設用作成シート!$B$18:$P$117,MATCH(LARGE((施設用作成シート!$C$18:$C$117=$D$8)*1/ROW(施設用作成シート!$B$18:$B$117),ROWS($B$12:$B72)),1/ROW(施設用作成シート!$B$18:$B$117),0),COLUMNS($B$11:L$11)),"")</f>
        <v/>
      </c>
      <c r="M72" s="143" t="str">
        <f t="array" ref="M72">IFERROR(INDEX(施設用作成シート!$B$18:$P$117,MATCH(LARGE((施設用作成シート!$C$18:$C$117=$D$8)*1/ROW(施設用作成シート!$B$18:$B$117),ROWS($B$12:$B72)),1/ROW(施設用作成シート!$B$18:$B$117),0),COLUMNS($B$11:M$11)),"")</f>
        <v/>
      </c>
      <c r="N72" s="143" t="str">
        <f t="array" ref="N72">IFERROR(INDEX(施設用作成シート!$B$18:$P$117,MATCH(LARGE((施設用作成シート!$C$18:$C$117=$D$8)*1/ROW(施設用作成シート!$B$18:$B$117),ROWS($B$12:$B72)),1/ROW(施設用作成シート!$B$18:$B$117),0),COLUMNS($B$11:N$11)),"")</f>
        <v/>
      </c>
      <c r="O72" s="156" t="str">
        <f t="array" ref="O72">IFERROR(INDEX(施設用作成シート!$B$18:$P$117,MATCH(LARGE((施設用作成シート!$C$18:$C$117=$D$8)*1/ROW(施設用作成シート!$B$18:$B$117),ROWS($B$12:$B72)),1/ROW(施設用作成シート!$B$18:$B$117),0),COLUMNS($B$11:O$11)),"")</f>
        <v/>
      </c>
    </row>
    <row r="73" spans="2:15" ht="19.5">
      <c r="B73" s="143" t="str">
        <f t="array" ref="B73">IFERROR(INDEX(施設用作成シート!$B$18:$P$117,MATCH(LARGE((施設用作成シート!$C$18:$C$117=$D$8)*1/ROW(施設用作成シート!$B$18:$B$117),ROWS($B$12:$B73)),1/ROW(施設用作成シート!$B$18:$B$117),0),COLUMNS($B$11:B$11)),"")</f>
        <v/>
      </c>
      <c r="C73" s="143" t="str">
        <f t="array" ref="C73">IFERROR(INDEX(施設用作成シート!$B$18:$P$117,MATCH(LARGE((施設用作成シート!$C$18:$C$117=$D$8)*1/ROW(施設用作成シート!$B$18:$B$117),ROWS($B$12:$B73)),1/ROW(施設用作成シート!$B$18:$B$117),0),COLUMNS($B$11:C$11)),"")</f>
        <v/>
      </c>
      <c r="D73" s="143" t="str">
        <f t="array" ref="D73">IFERROR(INDEX(施設用作成シート!$B$18:$P$117,MATCH(LARGE((施設用作成シート!$C$18:$C$117=$D$8)*1/ROW(施設用作成シート!$B$18:$B$117),ROWS($B$12:$B73)),1/ROW(施設用作成シート!$B$18:$B$117),0),COLUMNS($B$11:D$11)),"")</f>
        <v/>
      </c>
      <c r="E73" s="162" t="str">
        <f t="array" ref="E73">IFERROR(INDEX(施設用作成シート!$B$18:$P$117,MATCH(LARGE((施設用作成シート!$C$18:$C$117=$D$8)*1/ROW(施設用作成シート!$B$18:$B$117),ROWS($B$12:$B73)),1/ROW(施設用作成シート!$B$18:$B$117),0),COLUMNS($B$11:E$11)),"")</f>
        <v/>
      </c>
      <c r="F73" s="156" t="str">
        <f t="array" ref="F73">IFERROR(INDEX(施設用作成シート!$B$18:$P$117,MATCH(LARGE((施設用作成シート!$C$18:$C$117=$D$8)*1/ROW(施設用作成シート!$B$18:$B$117),ROWS($B$12:$B73)),1/ROW(施設用作成シート!$B$18:$B$117),0),COLUMNS($B$11:F$11)),"")</f>
        <v/>
      </c>
      <c r="G73" s="156" t="str">
        <f t="array" ref="G73">IFERROR(INDEX(施設用作成シート!$B$18:$P$117,MATCH(LARGE((施設用作成シート!$C$18:$C$117=$D$8)*1/ROW(施設用作成シート!$B$18:$B$117),ROWS($B$12:$B73)),1/ROW(施設用作成シート!$B$18:$B$117),0),COLUMNS($B$11:G$11)),"")</f>
        <v/>
      </c>
      <c r="H73" s="156" t="str">
        <f t="array" ref="H73">IFERROR(INDEX(施設用作成シート!$B$18:$P$117,MATCH(LARGE((施設用作成シート!$C$18:$C$117=$D$8)*1/ROW(施設用作成シート!$B$18:$B$117),ROWS($B$12:$B73)),1/ROW(施設用作成シート!$B$18:$B$117),0),COLUMNS($B$11:H$11)),"")</f>
        <v/>
      </c>
      <c r="I73" s="143" t="str">
        <f t="array" ref="I73">IFERROR(INDEX(施設用作成シート!$B$18:$P$117,MATCH(LARGE((施設用作成シート!$C$18:$C$117=$D$8)*1/ROW(施設用作成シート!$B$18:$B$117),ROWS($B$12:$B73)),1/ROW(施設用作成シート!$B$18:$B$117),0),COLUMNS($B$11:I$11)),"")</f>
        <v/>
      </c>
      <c r="J73" s="147" t="str">
        <f t="array" ref="J73">IFERROR(INDEX(施設用作成シート!$B$18:$P$117,MATCH(LARGE((施設用作成シート!$C$18:$C$117=$D$8)*1/ROW(施設用作成シート!$B$18:$B$117),ROWS($B$12:$B73)),1/ROW(施設用作成シート!$B$18:$B$117),0),COLUMNS($B$11:J$11)),"")</f>
        <v/>
      </c>
      <c r="K73" s="143" t="str">
        <f t="array" ref="K73">IFERROR(INDEX(施設用作成シート!$B$18:$P$117,MATCH(LARGE((施設用作成シート!$C$18:$C$117=$D$8)*1/ROW(施設用作成シート!$B$18:$B$117),ROWS($B$12:$B73)),1/ROW(施設用作成シート!$B$18:$B$117),0),COLUMNS($B$11:K$11)),"")</f>
        <v/>
      </c>
      <c r="L73" s="143" t="str">
        <f t="array" ref="L73">IFERROR(INDEX(施設用作成シート!$B$18:$P$117,MATCH(LARGE((施設用作成シート!$C$18:$C$117=$D$8)*1/ROW(施設用作成シート!$B$18:$B$117),ROWS($B$12:$B73)),1/ROW(施設用作成シート!$B$18:$B$117),0),COLUMNS($B$11:L$11)),"")</f>
        <v/>
      </c>
      <c r="M73" s="143" t="str">
        <f t="array" ref="M73">IFERROR(INDEX(施設用作成シート!$B$18:$P$117,MATCH(LARGE((施設用作成シート!$C$18:$C$117=$D$8)*1/ROW(施設用作成シート!$B$18:$B$117),ROWS($B$12:$B73)),1/ROW(施設用作成シート!$B$18:$B$117),0),COLUMNS($B$11:M$11)),"")</f>
        <v/>
      </c>
      <c r="N73" s="143" t="str">
        <f t="array" ref="N73">IFERROR(INDEX(施設用作成シート!$B$18:$P$117,MATCH(LARGE((施設用作成シート!$C$18:$C$117=$D$8)*1/ROW(施設用作成シート!$B$18:$B$117),ROWS($B$12:$B73)),1/ROW(施設用作成シート!$B$18:$B$117),0),COLUMNS($B$11:N$11)),"")</f>
        <v/>
      </c>
      <c r="O73" s="156" t="str">
        <f t="array" ref="O73">IFERROR(INDEX(施設用作成シート!$B$18:$P$117,MATCH(LARGE((施設用作成シート!$C$18:$C$117=$D$8)*1/ROW(施設用作成シート!$B$18:$B$117),ROWS($B$12:$B73)),1/ROW(施設用作成シート!$B$18:$B$117),0),COLUMNS($B$11:O$11)),"")</f>
        <v/>
      </c>
    </row>
    <row r="74" spans="2:15" ht="19.5">
      <c r="B74" s="143" t="str">
        <f t="array" ref="B74">IFERROR(INDEX(施設用作成シート!$B$18:$P$117,MATCH(LARGE((施設用作成シート!$C$18:$C$117=$D$8)*1/ROW(施設用作成シート!$B$18:$B$117),ROWS($B$12:$B74)),1/ROW(施設用作成シート!$B$18:$B$117),0),COLUMNS($B$11:B$11)),"")</f>
        <v/>
      </c>
      <c r="C74" s="143" t="str">
        <f t="array" ref="C74">IFERROR(INDEX(施設用作成シート!$B$18:$P$117,MATCH(LARGE((施設用作成シート!$C$18:$C$117=$D$8)*1/ROW(施設用作成シート!$B$18:$B$117),ROWS($B$12:$B74)),1/ROW(施設用作成シート!$B$18:$B$117),0),COLUMNS($B$11:C$11)),"")</f>
        <v/>
      </c>
      <c r="D74" s="143" t="str">
        <f t="array" ref="D74">IFERROR(INDEX(施設用作成シート!$B$18:$P$117,MATCH(LARGE((施設用作成シート!$C$18:$C$117=$D$8)*1/ROW(施設用作成シート!$B$18:$B$117),ROWS($B$12:$B74)),1/ROW(施設用作成シート!$B$18:$B$117),0),COLUMNS($B$11:D$11)),"")</f>
        <v/>
      </c>
      <c r="E74" s="162" t="str">
        <f t="array" ref="E74">IFERROR(INDEX(施設用作成シート!$B$18:$P$117,MATCH(LARGE((施設用作成シート!$C$18:$C$117=$D$8)*1/ROW(施設用作成シート!$B$18:$B$117),ROWS($B$12:$B74)),1/ROW(施設用作成シート!$B$18:$B$117),0),COLUMNS($B$11:E$11)),"")</f>
        <v/>
      </c>
      <c r="F74" s="156" t="str">
        <f t="array" ref="F74">IFERROR(INDEX(施設用作成シート!$B$18:$P$117,MATCH(LARGE((施設用作成シート!$C$18:$C$117=$D$8)*1/ROW(施設用作成シート!$B$18:$B$117),ROWS($B$12:$B74)),1/ROW(施設用作成シート!$B$18:$B$117),0),COLUMNS($B$11:F$11)),"")</f>
        <v/>
      </c>
      <c r="G74" s="156" t="str">
        <f t="array" ref="G74">IFERROR(INDEX(施設用作成シート!$B$18:$P$117,MATCH(LARGE((施設用作成シート!$C$18:$C$117=$D$8)*1/ROW(施設用作成シート!$B$18:$B$117),ROWS($B$12:$B74)),1/ROW(施設用作成シート!$B$18:$B$117),0),COLUMNS($B$11:G$11)),"")</f>
        <v/>
      </c>
      <c r="H74" s="156" t="str">
        <f t="array" ref="H74">IFERROR(INDEX(施設用作成シート!$B$18:$P$117,MATCH(LARGE((施設用作成シート!$C$18:$C$117=$D$8)*1/ROW(施設用作成シート!$B$18:$B$117),ROWS($B$12:$B74)),1/ROW(施設用作成シート!$B$18:$B$117),0),COLUMNS($B$11:H$11)),"")</f>
        <v/>
      </c>
      <c r="I74" s="143" t="str">
        <f t="array" ref="I74">IFERROR(INDEX(施設用作成シート!$B$18:$P$117,MATCH(LARGE((施設用作成シート!$C$18:$C$117=$D$8)*1/ROW(施設用作成シート!$B$18:$B$117),ROWS($B$12:$B74)),1/ROW(施設用作成シート!$B$18:$B$117),0),COLUMNS($B$11:I$11)),"")</f>
        <v/>
      </c>
      <c r="J74" s="147" t="str">
        <f t="array" ref="J74">IFERROR(INDEX(施設用作成シート!$B$18:$P$117,MATCH(LARGE((施設用作成シート!$C$18:$C$117=$D$8)*1/ROW(施設用作成シート!$B$18:$B$117),ROWS($B$12:$B74)),1/ROW(施設用作成シート!$B$18:$B$117),0),COLUMNS($B$11:J$11)),"")</f>
        <v/>
      </c>
      <c r="K74" s="143" t="str">
        <f t="array" ref="K74">IFERROR(INDEX(施設用作成シート!$B$18:$P$117,MATCH(LARGE((施設用作成シート!$C$18:$C$117=$D$8)*1/ROW(施設用作成シート!$B$18:$B$117),ROWS($B$12:$B74)),1/ROW(施設用作成シート!$B$18:$B$117),0),COLUMNS($B$11:K$11)),"")</f>
        <v/>
      </c>
      <c r="L74" s="143" t="str">
        <f t="array" ref="L74">IFERROR(INDEX(施設用作成シート!$B$18:$P$117,MATCH(LARGE((施設用作成シート!$C$18:$C$117=$D$8)*1/ROW(施設用作成シート!$B$18:$B$117),ROWS($B$12:$B74)),1/ROW(施設用作成シート!$B$18:$B$117),0),COLUMNS($B$11:L$11)),"")</f>
        <v/>
      </c>
      <c r="M74" s="143" t="str">
        <f t="array" ref="M74">IFERROR(INDEX(施設用作成シート!$B$18:$P$117,MATCH(LARGE((施設用作成シート!$C$18:$C$117=$D$8)*1/ROW(施設用作成シート!$B$18:$B$117),ROWS($B$12:$B74)),1/ROW(施設用作成シート!$B$18:$B$117),0),COLUMNS($B$11:M$11)),"")</f>
        <v/>
      </c>
      <c r="N74" s="143" t="str">
        <f t="array" ref="N74">IFERROR(INDEX(施設用作成シート!$B$18:$P$117,MATCH(LARGE((施設用作成シート!$C$18:$C$117=$D$8)*1/ROW(施設用作成シート!$B$18:$B$117),ROWS($B$12:$B74)),1/ROW(施設用作成シート!$B$18:$B$117),0),COLUMNS($B$11:N$11)),"")</f>
        <v/>
      </c>
      <c r="O74" s="156" t="str">
        <f t="array" ref="O74">IFERROR(INDEX(施設用作成シート!$B$18:$P$117,MATCH(LARGE((施設用作成シート!$C$18:$C$117=$D$8)*1/ROW(施設用作成シート!$B$18:$B$117),ROWS($B$12:$B74)),1/ROW(施設用作成シート!$B$18:$B$117),0),COLUMNS($B$11:O$11)),"")</f>
        <v/>
      </c>
    </row>
    <row r="75" spans="2:15" ht="19.5">
      <c r="B75" s="143" t="str">
        <f t="array" ref="B75">IFERROR(INDEX(施設用作成シート!$B$18:$P$117,MATCH(LARGE((施設用作成シート!$C$18:$C$117=$D$8)*1/ROW(施設用作成シート!$B$18:$B$117),ROWS($B$12:$B75)),1/ROW(施設用作成シート!$B$18:$B$117),0),COLUMNS($B$11:B$11)),"")</f>
        <v/>
      </c>
      <c r="C75" s="143" t="str">
        <f t="array" ref="C75">IFERROR(INDEX(施設用作成シート!$B$18:$P$117,MATCH(LARGE((施設用作成シート!$C$18:$C$117=$D$8)*1/ROW(施設用作成シート!$B$18:$B$117),ROWS($B$12:$B75)),1/ROW(施設用作成シート!$B$18:$B$117),0),COLUMNS($B$11:C$11)),"")</f>
        <v/>
      </c>
      <c r="D75" s="143" t="str">
        <f t="array" ref="D75">IFERROR(INDEX(施設用作成シート!$B$18:$P$117,MATCH(LARGE((施設用作成シート!$C$18:$C$117=$D$8)*1/ROW(施設用作成シート!$B$18:$B$117),ROWS($B$12:$B75)),1/ROW(施設用作成シート!$B$18:$B$117),0),COLUMNS($B$11:D$11)),"")</f>
        <v/>
      </c>
      <c r="E75" s="162" t="str">
        <f t="array" ref="E75">IFERROR(INDEX(施設用作成シート!$B$18:$P$117,MATCH(LARGE((施設用作成シート!$C$18:$C$117=$D$8)*1/ROW(施設用作成シート!$B$18:$B$117),ROWS($B$12:$B75)),1/ROW(施設用作成シート!$B$18:$B$117),0),COLUMNS($B$11:E$11)),"")</f>
        <v/>
      </c>
      <c r="F75" s="156" t="str">
        <f t="array" ref="F75">IFERROR(INDEX(施設用作成シート!$B$18:$P$117,MATCH(LARGE((施設用作成シート!$C$18:$C$117=$D$8)*1/ROW(施設用作成シート!$B$18:$B$117),ROWS($B$12:$B75)),1/ROW(施設用作成シート!$B$18:$B$117),0),COLUMNS($B$11:F$11)),"")</f>
        <v/>
      </c>
      <c r="G75" s="156" t="str">
        <f t="array" ref="G75">IFERROR(INDEX(施設用作成シート!$B$18:$P$117,MATCH(LARGE((施設用作成シート!$C$18:$C$117=$D$8)*1/ROW(施設用作成シート!$B$18:$B$117),ROWS($B$12:$B75)),1/ROW(施設用作成シート!$B$18:$B$117),0),COLUMNS($B$11:G$11)),"")</f>
        <v/>
      </c>
      <c r="H75" s="156" t="str">
        <f t="array" ref="H75">IFERROR(INDEX(施設用作成シート!$B$18:$P$117,MATCH(LARGE((施設用作成シート!$C$18:$C$117=$D$8)*1/ROW(施設用作成シート!$B$18:$B$117),ROWS($B$12:$B75)),1/ROW(施設用作成シート!$B$18:$B$117),0),COLUMNS($B$11:H$11)),"")</f>
        <v/>
      </c>
      <c r="I75" s="143" t="str">
        <f t="array" ref="I75">IFERROR(INDEX(施設用作成シート!$B$18:$P$117,MATCH(LARGE((施設用作成シート!$C$18:$C$117=$D$8)*1/ROW(施設用作成シート!$B$18:$B$117),ROWS($B$12:$B75)),1/ROW(施設用作成シート!$B$18:$B$117),0),COLUMNS($B$11:I$11)),"")</f>
        <v/>
      </c>
      <c r="J75" s="147" t="str">
        <f t="array" ref="J75">IFERROR(INDEX(施設用作成シート!$B$18:$P$117,MATCH(LARGE((施設用作成シート!$C$18:$C$117=$D$8)*1/ROW(施設用作成シート!$B$18:$B$117),ROWS($B$12:$B75)),1/ROW(施設用作成シート!$B$18:$B$117),0),COLUMNS($B$11:J$11)),"")</f>
        <v/>
      </c>
      <c r="K75" s="143" t="str">
        <f t="array" ref="K75">IFERROR(INDEX(施設用作成シート!$B$18:$P$117,MATCH(LARGE((施設用作成シート!$C$18:$C$117=$D$8)*1/ROW(施設用作成シート!$B$18:$B$117),ROWS($B$12:$B75)),1/ROW(施設用作成シート!$B$18:$B$117),0),COLUMNS($B$11:K$11)),"")</f>
        <v/>
      </c>
      <c r="L75" s="143" t="str">
        <f t="array" ref="L75">IFERROR(INDEX(施設用作成シート!$B$18:$P$117,MATCH(LARGE((施設用作成シート!$C$18:$C$117=$D$8)*1/ROW(施設用作成シート!$B$18:$B$117),ROWS($B$12:$B75)),1/ROW(施設用作成シート!$B$18:$B$117),0),COLUMNS($B$11:L$11)),"")</f>
        <v/>
      </c>
      <c r="M75" s="143" t="str">
        <f t="array" ref="M75">IFERROR(INDEX(施設用作成シート!$B$18:$P$117,MATCH(LARGE((施設用作成シート!$C$18:$C$117=$D$8)*1/ROW(施設用作成シート!$B$18:$B$117),ROWS($B$12:$B75)),1/ROW(施設用作成シート!$B$18:$B$117),0),COLUMNS($B$11:M$11)),"")</f>
        <v/>
      </c>
      <c r="N75" s="143" t="str">
        <f t="array" ref="N75">IFERROR(INDEX(施設用作成シート!$B$18:$P$117,MATCH(LARGE((施設用作成シート!$C$18:$C$117=$D$8)*1/ROW(施設用作成シート!$B$18:$B$117),ROWS($B$12:$B75)),1/ROW(施設用作成シート!$B$18:$B$117),0),COLUMNS($B$11:N$11)),"")</f>
        <v/>
      </c>
      <c r="O75" s="156" t="str">
        <f t="array" ref="O75">IFERROR(INDEX(施設用作成シート!$B$18:$P$117,MATCH(LARGE((施設用作成シート!$C$18:$C$117=$D$8)*1/ROW(施設用作成シート!$B$18:$B$117),ROWS($B$12:$B75)),1/ROW(施設用作成シート!$B$18:$B$117),0),COLUMNS($B$11:O$11)),"")</f>
        <v/>
      </c>
    </row>
    <row r="76" spans="2:15" ht="19.5">
      <c r="B76" s="143" t="str">
        <f t="array" ref="B76">IFERROR(INDEX(施設用作成シート!$B$18:$P$117,MATCH(LARGE((施設用作成シート!$C$18:$C$117=$D$8)*1/ROW(施設用作成シート!$B$18:$B$117),ROWS($B$12:$B76)),1/ROW(施設用作成シート!$B$18:$B$117),0),COLUMNS($B$11:B$11)),"")</f>
        <v/>
      </c>
      <c r="C76" s="143" t="str">
        <f t="array" ref="C76">IFERROR(INDEX(施設用作成シート!$B$18:$P$117,MATCH(LARGE((施設用作成シート!$C$18:$C$117=$D$8)*1/ROW(施設用作成シート!$B$18:$B$117),ROWS($B$12:$B76)),1/ROW(施設用作成シート!$B$18:$B$117),0),COLUMNS($B$11:C$11)),"")</f>
        <v/>
      </c>
      <c r="D76" s="143" t="str">
        <f t="array" ref="D76">IFERROR(INDEX(施設用作成シート!$B$18:$P$117,MATCH(LARGE((施設用作成シート!$C$18:$C$117=$D$8)*1/ROW(施設用作成シート!$B$18:$B$117),ROWS($B$12:$B76)),1/ROW(施設用作成シート!$B$18:$B$117),0),COLUMNS($B$11:D$11)),"")</f>
        <v/>
      </c>
      <c r="E76" s="162" t="str">
        <f t="array" ref="E76">IFERROR(INDEX(施設用作成シート!$B$18:$P$117,MATCH(LARGE((施設用作成シート!$C$18:$C$117=$D$8)*1/ROW(施設用作成シート!$B$18:$B$117),ROWS($B$12:$B76)),1/ROW(施設用作成シート!$B$18:$B$117),0),COLUMNS($B$11:E$11)),"")</f>
        <v/>
      </c>
      <c r="F76" s="156" t="str">
        <f t="array" ref="F76">IFERROR(INDEX(施設用作成シート!$B$18:$P$117,MATCH(LARGE((施設用作成シート!$C$18:$C$117=$D$8)*1/ROW(施設用作成シート!$B$18:$B$117),ROWS($B$12:$B76)),1/ROW(施設用作成シート!$B$18:$B$117),0),COLUMNS($B$11:F$11)),"")</f>
        <v/>
      </c>
      <c r="G76" s="156" t="str">
        <f t="array" ref="G76">IFERROR(INDEX(施設用作成シート!$B$18:$P$117,MATCH(LARGE((施設用作成シート!$C$18:$C$117=$D$8)*1/ROW(施設用作成シート!$B$18:$B$117),ROWS($B$12:$B76)),1/ROW(施設用作成シート!$B$18:$B$117),0),COLUMNS($B$11:G$11)),"")</f>
        <v/>
      </c>
      <c r="H76" s="156" t="str">
        <f t="array" ref="H76">IFERROR(INDEX(施設用作成シート!$B$18:$P$117,MATCH(LARGE((施設用作成シート!$C$18:$C$117=$D$8)*1/ROW(施設用作成シート!$B$18:$B$117),ROWS($B$12:$B76)),1/ROW(施設用作成シート!$B$18:$B$117),0),COLUMNS($B$11:H$11)),"")</f>
        <v/>
      </c>
      <c r="I76" s="143" t="str">
        <f t="array" ref="I76">IFERROR(INDEX(施設用作成シート!$B$18:$P$117,MATCH(LARGE((施設用作成シート!$C$18:$C$117=$D$8)*1/ROW(施設用作成シート!$B$18:$B$117),ROWS($B$12:$B76)),1/ROW(施設用作成シート!$B$18:$B$117),0),COLUMNS($B$11:I$11)),"")</f>
        <v/>
      </c>
      <c r="J76" s="147" t="str">
        <f t="array" ref="J76">IFERROR(INDEX(施設用作成シート!$B$18:$P$117,MATCH(LARGE((施設用作成シート!$C$18:$C$117=$D$8)*1/ROW(施設用作成シート!$B$18:$B$117),ROWS($B$12:$B76)),1/ROW(施設用作成シート!$B$18:$B$117),0),COLUMNS($B$11:J$11)),"")</f>
        <v/>
      </c>
      <c r="K76" s="143" t="str">
        <f t="array" ref="K76">IFERROR(INDEX(施設用作成シート!$B$18:$P$117,MATCH(LARGE((施設用作成シート!$C$18:$C$117=$D$8)*1/ROW(施設用作成シート!$B$18:$B$117),ROWS($B$12:$B76)),1/ROW(施設用作成シート!$B$18:$B$117),0),COLUMNS($B$11:K$11)),"")</f>
        <v/>
      </c>
      <c r="L76" s="143" t="str">
        <f t="array" ref="L76">IFERROR(INDEX(施設用作成シート!$B$18:$P$117,MATCH(LARGE((施設用作成シート!$C$18:$C$117=$D$8)*1/ROW(施設用作成シート!$B$18:$B$117),ROWS($B$12:$B76)),1/ROW(施設用作成シート!$B$18:$B$117),0),COLUMNS($B$11:L$11)),"")</f>
        <v/>
      </c>
      <c r="M76" s="143" t="str">
        <f t="array" ref="M76">IFERROR(INDEX(施設用作成シート!$B$18:$P$117,MATCH(LARGE((施設用作成シート!$C$18:$C$117=$D$8)*1/ROW(施設用作成シート!$B$18:$B$117),ROWS($B$12:$B76)),1/ROW(施設用作成シート!$B$18:$B$117),0),COLUMNS($B$11:M$11)),"")</f>
        <v/>
      </c>
      <c r="N76" s="143" t="str">
        <f t="array" ref="N76">IFERROR(INDEX(施設用作成シート!$B$18:$P$117,MATCH(LARGE((施設用作成シート!$C$18:$C$117=$D$8)*1/ROW(施設用作成シート!$B$18:$B$117),ROWS($B$12:$B76)),1/ROW(施設用作成シート!$B$18:$B$117),0),COLUMNS($B$11:N$11)),"")</f>
        <v/>
      </c>
      <c r="O76" s="156" t="str">
        <f t="array" ref="O76">IFERROR(INDEX(施設用作成シート!$B$18:$P$117,MATCH(LARGE((施設用作成シート!$C$18:$C$117=$D$8)*1/ROW(施設用作成シート!$B$18:$B$117),ROWS($B$12:$B76)),1/ROW(施設用作成シート!$B$18:$B$117),0),COLUMNS($B$11:O$11)),"")</f>
        <v/>
      </c>
    </row>
    <row r="77" spans="2:15" ht="19.5">
      <c r="B77" s="143" t="str">
        <f t="array" ref="B77">IFERROR(INDEX(施設用作成シート!$B$18:$P$117,MATCH(LARGE((施設用作成シート!$C$18:$C$117=$D$8)*1/ROW(施設用作成シート!$B$18:$B$117),ROWS($B$12:$B77)),1/ROW(施設用作成シート!$B$18:$B$117),0),COLUMNS($B$11:B$11)),"")</f>
        <v/>
      </c>
      <c r="C77" s="143" t="str">
        <f t="array" ref="C77">IFERROR(INDEX(施設用作成シート!$B$18:$P$117,MATCH(LARGE((施設用作成シート!$C$18:$C$117=$D$8)*1/ROW(施設用作成シート!$B$18:$B$117),ROWS($B$12:$B77)),1/ROW(施設用作成シート!$B$18:$B$117),0),COLUMNS($B$11:C$11)),"")</f>
        <v/>
      </c>
      <c r="D77" s="143" t="str">
        <f t="array" ref="D77">IFERROR(INDEX(施設用作成シート!$B$18:$P$117,MATCH(LARGE((施設用作成シート!$C$18:$C$117=$D$8)*1/ROW(施設用作成シート!$B$18:$B$117),ROWS($B$12:$B77)),1/ROW(施設用作成シート!$B$18:$B$117),0),COLUMNS($B$11:D$11)),"")</f>
        <v/>
      </c>
      <c r="E77" s="162" t="str">
        <f t="array" ref="E77">IFERROR(INDEX(施設用作成シート!$B$18:$P$117,MATCH(LARGE((施設用作成シート!$C$18:$C$117=$D$8)*1/ROW(施設用作成シート!$B$18:$B$117),ROWS($B$12:$B77)),1/ROW(施設用作成シート!$B$18:$B$117),0),COLUMNS($B$11:E$11)),"")</f>
        <v/>
      </c>
      <c r="F77" s="156" t="str">
        <f t="array" ref="F77">IFERROR(INDEX(施設用作成シート!$B$18:$P$117,MATCH(LARGE((施設用作成シート!$C$18:$C$117=$D$8)*1/ROW(施設用作成シート!$B$18:$B$117),ROWS($B$12:$B77)),1/ROW(施設用作成シート!$B$18:$B$117),0),COLUMNS($B$11:F$11)),"")</f>
        <v/>
      </c>
      <c r="G77" s="156" t="str">
        <f t="array" ref="G77">IFERROR(INDEX(施設用作成シート!$B$18:$P$117,MATCH(LARGE((施設用作成シート!$C$18:$C$117=$D$8)*1/ROW(施設用作成シート!$B$18:$B$117),ROWS($B$12:$B77)),1/ROW(施設用作成シート!$B$18:$B$117),0),COLUMNS($B$11:G$11)),"")</f>
        <v/>
      </c>
      <c r="H77" s="156" t="str">
        <f t="array" ref="H77">IFERROR(INDEX(施設用作成シート!$B$18:$P$117,MATCH(LARGE((施設用作成シート!$C$18:$C$117=$D$8)*1/ROW(施設用作成シート!$B$18:$B$117),ROWS($B$12:$B77)),1/ROW(施設用作成シート!$B$18:$B$117),0),COLUMNS($B$11:H$11)),"")</f>
        <v/>
      </c>
      <c r="I77" s="143" t="str">
        <f t="array" ref="I77">IFERROR(INDEX(施設用作成シート!$B$18:$P$117,MATCH(LARGE((施設用作成シート!$C$18:$C$117=$D$8)*1/ROW(施設用作成シート!$B$18:$B$117),ROWS($B$12:$B77)),1/ROW(施設用作成シート!$B$18:$B$117),0),COLUMNS($B$11:I$11)),"")</f>
        <v/>
      </c>
      <c r="J77" s="147" t="str">
        <f t="array" ref="J77">IFERROR(INDEX(施設用作成シート!$B$18:$P$117,MATCH(LARGE((施設用作成シート!$C$18:$C$117=$D$8)*1/ROW(施設用作成シート!$B$18:$B$117),ROWS($B$12:$B77)),1/ROW(施設用作成シート!$B$18:$B$117),0),COLUMNS($B$11:J$11)),"")</f>
        <v/>
      </c>
      <c r="K77" s="143" t="str">
        <f t="array" ref="K77">IFERROR(INDEX(施設用作成シート!$B$18:$P$117,MATCH(LARGE((施設用作成シート!$C$18:$C$117=$D$8)*1/ROW(施設用作成シート!$B$18:$B$117),ROWS($B$12:$B77)),1/ROW(施設用作成シート!$B$18:$B$117),0),COLUMNS($B$11:K$11)),"")</f>
        <v/>
      </c>
      <c r="L77" s="143" t="str">
        <f t="array" ref="L77">IFERROR(INDEX(施設用作成シート!$B$18:$P$117,MATCH(LARGE((施設用作成シート!$C$18:$C$117=$D$8)*1/ROW(施設用作成シート!$B$18:$B$117),ROWS($B$12:$B77)),1/ROW(施設用作成シート!$B$18:$B$117),0),COLUMNS($B$11:L$11)),"")</f>
        <v/>
      </c>
      <c r="M77" s="143" t="str">
        <f t="array" ref="M77">IFERROR(INDEX(施設用作成シート!$B$18:$P$117,MATCH(LARGE((施設用作成シート!$C$18:$C$117=$D$8)*1/ROW(施設用作成シート!$B$18:$B$117),ROWS($B$12:$B77)),1/ROW(施設用作成シート!$B$18:$B$117),0),COLUMNS($B$11:M$11)),"")</f>
        <v/>
      </c>
      <c r="N77" s="143" t="str">
        <f t="array" ref="N77">IFERROR(INDEX(施設用作成シート!$B$18:$P$117,MATCH(LARGE((施設用作成シート!$C$18:$C$117=$D$8)*1/ROW(施設用作成シート!$B$18:$B$117),ROWS($B$12:$B77)),1/ROW(施設用作成シート!$B$18:$B$117),0),COLUMNS($B$11:N$11)),"")</f>
        <v/>
      </c>
      <c r="O77" s="156" t="str">
        <f t="array" ref="O77">IFERROR(INDEX(施設用作成シート!$B$18:$P$117,MATCH(LARGE((施設用作成シート!$C$18:$C$117=$D$8)*1/ROW(施設用作成シート!$B$18:$B$117),ROWS($B$12:$B77)),1/ROW(施設用作成シート!$B$18:$B$117),0),COLUMNS($B$11:O$11)),"")</f>
        <v/>
      </c>
    </row>
    <row r="78" spans="2:15" ht="19.5">
      <c r="B78" s="143" t="str">
        <f t="array" ref="B78">IFERROR(INDEX(施設用作成シート!$B$18:$P$117,MATCH(LARGE((施設用作成シート!$C$18:$C$117=$D$8)*1/ROW(施設用作成シート!$B$18:$B$117),ROWS($B$12:$B78)),1/ROW(施設用作成シート!$B$18:$B$117),0),COLUMNS($B$11:B$11)),"")</f>
        <v/>
      </c>
      <c r="C78" s="143" t="str">
        <f t="array" ref="C78">IFERROR(INDEX(施設用作成シート!$B$18:$P$117,MATCH(LARGE((施設用作成シート!$C$18:$C$117=$D$8)*1/ROW(施設用作成シート!$B$18:$B$117),ROWS($B$12:$B78)),1/ROW(施設用作成シート!$B$18:$B$117),0),COLUMNS($B$11:C$11)),"")</f>
        <v/>
      </c>
      <c r="D78" s="143" t="str">
        <f t="array" ref="D78">IFERROR(INDEX(施設用作成シート!$B$18:$P$117,MATCH(LARGE((施設用作成シート!$C$18:$C$117=$D$8)*1/ROW(施設用作成シート!$B$18:$B$117),ROWS($B$12:$B78)),1/ROW(施設用作成シート!$B$18:$B$117),0),COLUMNS($B$11:D$11)),"")</f>
        <v/>
      </c>
      <c r="E78" s="162" t="str">
        <f t="array" ref="E78">IFERROR(INDEX(施設用作成シート!$B$18:$P$117,MATCH(LARGE((施設用作成シート!$C$18:$C$117=$D$8)*1/ROW(施設用作成シート!$B$18:$B$117),ROWS($B$12:$B78)),1/ROW(施設用作成シート!$B$18:$B$117),0),COLUMNS($B$11:E$11)),"")</f>
        <v/>
      </c>
      <c r="F78" s="156" t="str">
        <f t="array" ref="F78">IFERROR(INDEX(施設用作成シート!$B$18:$P$117,MATCH(LARGE((施設用作成シート!$C$18:$C$117=$D$8)*1/ROW(施設用作成シート!$B$18:$B$117),ROWS($B$12:$B78)),1/ROW(施設用作成シート!$B$18:$B$117),0),COLUMNS($B$11:F$11)),"")</f>
        <v/>
      </c>
      <c r="G78" s="156" t="str">
        <f t="array" ref="G78">IFERROR(INDEX(施設用作成シート!$B$18:$P$117,MATCH(LARGE((施設用作成シート!$C$18:$C$117=$D$8)*1/ROW(施設用作成シート!$B$18:$B$117),ROWS($B$12:$B78)),1/ROW(施設用作成シート!$B$18:$B$117),0),COLUMNS($B$11:G$11)),"")</f>
        <v/>
      </c>
      <c r="H78" s="156" t="str">
        <f t="array" ref="H78">IFERROR(INDEX(施設用作成シート!$B$18:$P$117,MATCH(LARGE((施設用作成シート!$C$18:$C$117=$D$8)*1/ROW(施設用作成シート!$B$18:$B$117),ROWS($B$12:$B78)),1/ROW(施設用作成シート!$B$18:$B$117),0),COLUMNS($B$11:H$11)),"")</f>
        <v/>
      </c>
      <c r="I78" s="143" t="str">
        <f t="array" ref="I78">IFERROR(INDEX(施設用作成シート!$B$18:$P$117,MATCH(LARGE((施設用作成シート!$C$18:$C$117=$D$8)*1/ROW(施設用作成シート!$B$18:$B$117),ROWS($B$12:$B78)),1/ROW(施設用作成シート!$B$18:$B$117),0),COLUMNS($B$11:I$11)),"")</f>
        <v/>
      </c>
      <c r="J78" s="147" t="str">
        <f t="array" ref="J78">IFERROR(INDEX(施設用作成シート!$B$18:$P$117,MATCH(LARGE((施設用作成シート!$C$18:$C$117=$D$8)*1/ROW(施設用作成シート!$B$18:$B$117),ROWS($B$12:$B78)),1/ROW(施設用作成シート!$B$18:$B$117),0),COLUMNS($B$11:J$11)),"")</f>
        <v/>
      </c>
      <c r="K78" s="143" t="str">
        <f t="array" ref="K78">IFERROR(INDEX(施設用作成シート!$B$18:$P$117,MATCH(LARGE((施設用作成シート!$C$18:$C$117=$D$8)*1/ROW(施設用作成シート!$B$18:$B$117),ROWS($B$12:$B78)),1/ROW(施設用作成シート!$B$18:$B$117),0),COLUMNS($B$11:K$11)),"")</f>
        <v/>
      </c>
      <c r="L78" s="143" t="str">
        <f t="array" ref="L78">IFERROR(INDEX(施設用作成シート!$B$18:$P$117,MATCH(LARGE((施設用作成シート!$C$18:$C$117=$D$8)*1/ROW(施設用作成シート!$B$18:$B$117),ROWS($B$12:$B78)),1/ROW(施設用作成シート!$B$18:$B$117),0),COLUMNS($B$11:L$11)),"")</f>
        <v/>
      </c>
      <c r="M78" s="143" t="str">
        <f t="array" ref="M78">IFERROR(INDEX(施設用作成シート!$B$18:$P$117,MATCH(LARGE((施設用作成シート!$C$18:$C$117=$D$8)*1/ROW(施設用作成シート!$B$18:$B$117),ROWS($B$12:$B78)),1/ROW(施設用作成シート!$B$18:$B$117),0),COLUMNS($B$11:M$11)),"")</f>
        <v/>
      </c>
      <c r="N78" s="143" t="str">
        <f t="array" ref="N78">IFERROR(INDEX(施設用作成シート!$B$18:$P$117,MATCH(LARGE((施設用作成シート!$C$18:$C$117=$D$8)*1/ROW(施設用作成シート!$B$18:$B$117),ROWS($B$12:$B78)),1/ROW(施設用作成シート!$B$18:$B$117),0),COLUMNS($B$11:N$11)),"")</f>
        <v/>
      </c>
      <c r="O78" s="156" t="str">
        <f t="array" ref="O78">IFERROR(INDEX(施設用作成シート!$B$18:$P$117,MATCH(LARGE((施設用作成シート!$C$18:$C$117=$D$8)*1/ROW(施設用作成シート!$B$18:$B$117),ROWS($B$12:$B78)),1/ROW(施設用作成シート!$B$18:$B$117),0),COLUMNS($B$11:O$11)),"")</f>
        <v/>
      </c>
    </row>
    <row r="79" spans="2:15" ht="19.5">
      <c r="B79" s="143" t="str">
        <f t="array" ref="B79">IFERROR(INDEX(施設用作成シート!$B$18:$P$117,MATCH(LARGE((施設用作成シート!$C$18:$C$117=$D$8)*1/ROW(施設用作成シート!$B$18:$B$117),ROWS($B$12:$B79)),1/ROW(施設用作成シート!$B$18:$B$117),0),COLUMNS($B$11:B$11)),"")</f>
        <v/>
      </c>
      <c r="C79" s="143" t="str">
        <f t="array" ref="C79">IFERROR(INDEX(施設用作成シート!$B$18:$P$117,MATCH(LARGE((施設用作成シート!$C$18:$C$117=$D$8)*1/ROW(施設用作成シート!$B$18:$B$117),ROWS($B$12:$B79)),1/ROW(施設用作成シート!$B$18:$B$117),0),COLUMNS($B$11:C$11)),"")</f>
        <v/>
      </c>
      <c r="D79" s="143" t="str">
        <f t="array" ref="D79">IFERROR(INDEX(施設用作成シート!$B$18:$P$117,MATCH(LARGE((施設用作成シート!$C$18:$C$117=$D$8)*1/ROW(施設用作成シート!$B$18:$B$117),ROWS($B$12:$B79)),1/ROW(施設用作成シート!$B$18:$B$117),0),COLUMNS($B$11:D$11)),"")</f>
        <v/>
      </c>
      <c r="E79" s="162" t="str">
        <f t="array" ref="E79">IFERROR(INDEX(施設用作成シート!$B$18:$P$117,MATCH(LARGE((施設用作成シート!$C$18:$C$117=$D$8)*1/ROW(施設用作成シート!$B$18:$B$117),ROWS($B$12:$B79)),1/ROW(施設用作成シート!$B$18:$B$117),0),COLUMNS($B$11:E$11)),"")</f>
        <v/>
      </c>
      <c r="F79" s="156" t="str">
        <f t="array" ref="F79">IFERROR(INDEX(施設用作成シート!$B$18:$P$117,MATCH(LARGE((施設用作成シート!$C$18:$C$117=$D$8)*1/ROW(施設用作成シート!$B$18:$B$117),ROWS($B$12:$B79)),1/ROW(施設用作成シート!$B$18:$B$117),0),COLUMNS($B$11:F$11)),"")</f>
        <v/>
      </c>
      <c r="G79" s="156" t="str">
        <f t="array" ref="G79">IFERROR(INDEX(施設用作成シート!$B$18:$P$117,MATCH(LARGE((施設用作成シート!$C$18:$C$117=$D$8)*1/ROW(施設用作成シート!$B$18:$B$117),ROWS($B$12:$B79)),1/ROW(施設用作成シート!$B$18:$B$117),0),COLUMNS($B$11:G$11)),"")</f>
        <v/>
      </c>
      <c r="H79" s="156" t="str">
        <f t="array" ref="H79">IFERROR(INDEX(施設用作成シート!$B$18:$P$117,MATCH(LARGE((施設用作成シート!$C$18:$C$117=$D$8)*1/ROW(施設用作成シート!$B$18:$B$117),ROWS($B$12:$B79)),1/ROW(施設用作成シート!$B$18:$B$117),0),COLUMNS($B$11:H$11)),"")</f>
        <v/>
      </c>
      <c r="I79" s="143" t="str">
        <f t="array" ref="I79">IFERROR(INDEX(施設用作成シート!$B$18:$P$117,MATCH(LARGE((施設用作成シート!$C$18:$C$117=$D$8)*1/ROW(施設用作成シート!$B$18:$B$117),ROWS($B$12:$B79)),1/ROW(施設用作成シート!$B$18:$B$117),0),COLUMNS($B$11:I$11)),"")</f>
        <v/>
      </c>
      <c r="J79" s="147" t="str">
        <f t="array" ref="J79">IFERROR(INDEX(施設用作成シート!$B$18:$P$117,MATCH(LARGE((施設用作成シート!$C$18:$C$117=$D$8)*1/ROW(施設用作成シート!$B$18:$B$117),ROWS($B$12:$B79)),1/ROW(施設用作成シート!$B$18:$B$117),0),COLUMNS($B$11:J$11)),"")</f>
        <v/>
      </c>
      <c r="K79" s="143" t="str">
        <f t="array" ref="K79">IFERROR(INDEX(施設用作成シート!$B$18:$P$117,MATCH(LARGE((施設用作成シート!$C$18:$C$117=$D$8)*1/ROW(施設用作成シート!$B$18:$B$117),ROWS($B$12:$B79)),1/ROW(施設用作成シート!$B$18:$B$117),0),COLUMNS($B$11:K$11)),"")</f>
        <v/>
      </c>
      <c r="L79" s="143" t="str">
        <f t="array" ref="L79">IFERROR(INDEX(施設用作成シート!$B$18:$P$117,MATCH(LARGE((施設用作成シート!$C$18:$C$117=$D$8)*1/ROW(施設用作成シート!$B$18:$B$117),ROWS($B$12:$B79)),1/ROW(施設用作成シート!$B$18:$B$117),0),COLUMNS($B$11:L$11)),"")</f>
        <v/>
      </c>
      <c r="M79" s="143" t="str">
        <f t="array" ref="M79">IFERROR(INDEX(施設用作成シート!$B$18:$P$117,MATCH(LARGE((施設用作成シート!$C$18:$C$117=$D$8)*1/ROW(施設用作成シート!$B$18:$B$117),ROWS($B$12:$B79)),1/ROW(施設用作成シート!$B$18:$B$117),0),COLUMNS($B$11:M$11)),"")</f>
        <v/>
      </c>
      <c r="N79" s="143" t="str">
        <f t="array" ref="N79">IFERROR(INDEX(施設用作成シート!$B$18:$P$117,MATCH(LARGE((施設用作成シート!$C$18:$C$117=$D$8)*1/ROW(施設用作成シート!$B$18:$B$117),ROWS($B$12:$B79)),1/ROW(施設用作成シート!$B$18:$B$117),0),COLUMNS($B$11:N$11)),"")</f>
        <v/>
      </c>
      <c r="O79" s="156" t="str">
        <f t="array" ref="O79">IFERROR(INDEX(施設用作成シート!$B$18:$P$117,MATCH(LARGE((施設用作成シート!$C$18:$C$117=$D$8)*1/ROW(施設用作成シート!$B$18:$B$117),ROWS($B$12:$B79)),1/ROW(施設用作成シート!$B$18:$B$117),0),COLUMNS($B$11:O$11)),"")</f>
        <v/>
      </c>
    </row>
    <row r="80" spans="2:15" ht="19.5">
      <c r="B80" s="143" t="str">
        <f t="array" ref="B80">IFERROR(INDEX(施設用作成シート!$B$18:$P$117,MATCH(LARGE((施設用作成シート!$C$18:$C$117=$D$8)*1/ROW(施設用作成シート!$B$18:$B$117),ROWS($B$12:$B80)),1/ROW(施設用作成シート!$B$18:$B$117),0),COLUMNS($B$11:B$11)),"")</f>
        <v/>
      </c>
      <c r="C80" s="143" t="str">
        <f t="array" ref="C80">IFERROR(INDEX(施設用作成シート!$B$18:$P$117,MATCH(LARGE((施設用作成シート!$C$18:$C$117=$D$8)*1/ROW(施設用作成シート!$B$18:$B$117),ROWS($B$12:$B80)),1/ROW(施設用作成シート!$B$18:$B$117),0),COLUMNS($B$11:C$11)),"")</f>
        <v/>
      </c>
      <c r="D80" s="143" t="str">
        <f t="array" ref="D80">IFERROR(INDEX(施設用作成シート!$B$18:$P$117,MATCH(LARGE((施設用作成シート!$C$18:$C$117=$D$8)*1/ROW(施設用作成シート!$B$18:$B$117),ROWS($B$12:$B80)),1/ROW(施設用作成シート!$B$18:$B$117),0),COLUMNS($B$11:D$11)),"")</f>
        <v/>
      </c>
      <c r="E80" s="162" t="str">
        <f t="array" ref="E80">IFERROR(INDEX(施設用作成シート!$B$18:$P$117,MATCH(LARGE((施設用作成シート!$C$18:$C$117=$D$8)*1/ROW(施設用作成シート!$B$18:$B$117),ROWS($B$12:$B80)),1/ROW(施設用作成シート!$B$18:$B$117),0),COLUMNS($B$11:E$11)),"")</f>
        <v/>
      </c>
      <c r="F80" s="156" t="str">
        <f t="array" ref="F80">IFERROR(INDEX(施設用作成シート!$B$18:$P$117,MATCH(LARGE((施設用作成シート!$C$18:$C$117=$D$8)*1/ROW(施設用作成シート!$B$18:$B$117),ROWS($B$12:$B80)),1/ROW(施設用作成シート!$B$18:$B$117),0),COLUMNS($B$11:F$11)),"")</f>
        <v/>
      </c>
      <c r="G80" s="156" t="str">
        <f t="array" ref="G80">IFERROR(INDEX(施設用作成シート!$B$18:$P$117,MATCH(LARGE((施設用作成シート!$C$18:$C$117=$D$8)*1/ROW(施設用作成シート!$B$18:$B$117),ROWS($B$12:$B80)),1/ROW(施設用作成シート!$B$18:$B$117),0),COLUMNS($B$11:G$11)),"")</f>
        <v/>
      </c>
      <c r="H80" s="156" t="str">
        <f t="array" ref="H80">IFERROR(INDEX(施設用作成シート!$B$18:$P$117,MATCH(LARGE((施設用作成シート!$C$18:$C$117=$D$8)*1/ROW(施設用作成シート!$B$18:$B$117),ROWS($B$12:$B80)),1/ROW(施設用作成シート!$B$18:$B$117),0),COLUMNS($B$11:H$11)),"")</f>
        <v/>
      </c>
      <c r="I80" s="143" t="str">
        <f t="array" ref="I80">IFERROR(INDEX(施設用作成シート!$B$18:$P$117,MATCH(LARGE((施設用作成シート!$C$18:$C$117=$D$8)*1/ROW(施設用作成シート!$B$18:$B$117),ROWS($B$12:$B80)),1/ROW(施設用作成シート!$B$18:$B$117),0),COLUMNS($B$11:I$11)),"")</f>
        <v/>
      </c>
      <c r="J80" s="147" t="str">
        <f t="array" ref="J80">IFERROR(INDEX(施設用作成シート!$B$18:$P$117,MATCH(LARGE((施設用作成シート!$C$18:$C$117=$D$8)*1/ROW(施設用作成シート!$B$18:$B$117),ROWS($B$12:$B80)),1/ROW(施設用作成シート!$B$18:$B$117),0),COLUMNS($B$11:J$11)),"")</f>
        <v/>
      </c>
      <c r="K80" s="143" t="str">
        <f t="array" ref="K80">IFERROR(INDEX(施設用作成シート!$B$18:$P$117,MATCH(LARGE((施設用作成シート!$C$18:$C$117=$D$8)*1/ROW(施設用作成シート!$B$18:$B$117),ROWS($B$12:$B80)),1/ROW(施設用作成シート!$B$18:$B$117),0),COLUMNS($B$11:K$11)),"")</f>
        <v/>
      </c>
      <c r="L80" s="143" t="str">
        <f t="array" ref="L80">IFERROR(INDEX(施設用作成シート!$B$18:$P$117,MATCH(LARGE((施設用作成シート!$C$18:$C$117=$D$8)*1/ROW(施設用作成シート!$B$18:$B$117),ROWS($B$12:$B80)),1/ROW(施設用作成シート!$B$18:$B$117),0),COLUMNS($B$11:L$11)),"")</f>
        <v/>
      </c>
      <c r="M80" s="143" t="str">
        <f t="array" ref="M80">IFERROR(INDEX(施設用作成シート!$B$18:$P$117,MATCH(LARGE((施設用作成シート!$C$18:$C$117=$D$8)*1/ROW(施設用作成シート!$B$18:$B$117),ROWS($B$12:$B80)),1/ROW(施設用作成シート!$B$18:$B$117),0),COLUMNS($B$11:M$11)),"")</f>
        <v/>
      </c>
      <c r="N80" s="143" t="str">
        <f t="array" ref="N80">IFERROR(INDEX(施設用作成シート!$B$18:$P$117,MATCH(LARGE((施設用作成シート!$C$18:$C$117=$D$8)*1/ROW(施設用作成シート!$B$18:$B$117),ROWS($B$12:$B80)),1/ROW(施設用作成シート!$B$18:$B$117),0),COLUMNS($B$11:N$11)),"")</f>
        <v/>
      </c>
      <c r="O80" s="156" t="str">
        <f t="array" ref="O80">IFERROR(INDEX(施設用作成シート!$B$18:$P$117,MATCH(LARGE((施設用作成シート!$C$18:$C$117=$D$8)*1/ROW(施設用作成シート!$B$18:$B$117),ROWS($B$12:$B80)),1/ROW(施設用作成シート!$B$18:$B$117),0),COLUMNS($B$11:O$11)),"")</f>
        <v/>
      </c>
    </row>
    <row r="81" spans="2:15" ht="19.5">
      <c r="B81" s="143" t="str">
        <f t="array" ref="B81">IFERROR(INDEX(施設用作成シート!$B$18:$P$117,MATCH(LARGE((施設用作成シート!$C$18:$C$117=$D$8)*1/ROW(施設用作成シート!$B$18:$B$117),ROWS($B$12:$B81)),1/ROW(施設用作成シート!$B$18:$B$117),0),COLUMNS($B$11:B$11)),"")</f>
        <v/>
      </c>
      <c r="C81" s="143" t="str">
        <f t="array" ref="C81">IFERROR(INDEX(施設用作成シート!$B$18:$P$117,MATCH(LARGE((施設用作成シート!$C$18:$C$117=$D$8)*1/ROW(施設用作成シート!$B$18:$B$117),ROWS($B$12:$B81)),1/ROW(施設用作成シート!$B$18:$B$117),0),COLUMNS($B$11:C$11)),"")</f>
        <v/>
      </c>
      <c r="D81" s="143" t="str">
        <f t="array" ref="D81">IFERROR(INDEX(施設用作成シート!$B$18:$P$117,MATCH(LARGE((施設用作成シート!$C$18:$C$117=$D$8)*1/ROW(施設用作成シート!$B$18:$B$117),ROWS($B$12:$B81)),1/ROW(施設用作成シート!$B$18:$B$117),0),COLUMNS($B$11:D$11)),"")</f>
        <v/>
      </c>
      <c r="E81" s="162" t="str">
        <f t="array" ref="E81">IFERROR(INDEX(施設用作成シート!$B$18:$P$117,MATCH(LARGE((施設用作成シート!$C$18:$C$117=$D$8)*1/ROW(施設用作成シート!$B$18:$B$117),ROWS($B$12:$B81)),1/ROW(施設用作成シート!$B$18:$B$117),0),COLUMNS($B$11:E$11)),"")</f>
        <v/>
      </c>
      <c r="F81" s="156" t="str">
        <f t="array" ref="F81">IFERROR(INDEX(施設用作成シート!$B$18:$P$117,MATCH(LARGE((施設用作成シート!$C$18:$C$117=$D$8)*1/ROW(施設用作成シート!$B$18:$B$117),ROWS($B$12:$B81)),1/ROW(施設用作成シート!$B$18:$B$117),0),COLUMNS($B$11:F$11)),"")</f>
        <v/>
      </c>
      <c r="G81" s="156" t="str">
        <f t="array" ref="G81">IFERROR(INDEX(施設用作成シート!$B$18:$P$117,MATCH(LARGE((施設用作成シート!$C$18:$C$117=$D$8)*1/ROW(施設用作成シート!$B$18:$B$117),ROWS($B$12:$B81)),1/ROW(施設用作成シート!$B$18:$B$117),0),COLUMNS($B$11:G$11)),"")</f>
        <v/>
      </c>
      <c r="H81" s="156" t="str">
        <f t="array" ref="H81">IFERROR(INDEX(施設用作成シート!$B$18:$P$117,MATCH(LARGE((施設用作成シート!$C$18:$C$117=$D$8)*1/ROW(施設用作成シート!$B$18:$B$117),ROWS($B$12:$B81)),1/ROW(施設用作成シート!$B$18:$B$117),0),COLUMNS($B$11:H$11)),"")</f>
        <v/>
      </c>
      <c r="I81" s="143" t="str">
        <f t="array" ref="I81">IFERROR(INDEX(施設用作成シート!$B$18:$P$117,MATCH(LARGE((施設用作成シート!$C$18:$C$117=$D$8)*1/ROW(施設用作成シート!$B$18:$B$117),ROWS($B$12:$B81)),1/ROW(施設用作成シート!$B$18:$B$117),0),COLUMNS($B$11:I$11)),"")</f>
        <v/>
      </c>
      <c r="J81" s="147" t="str">
        <f t="array" ref="J81">IFERROR(INDEX(施設用作成シート!$B$18:$P$117,MATCH(LARGE((施設用作成シート!$C$18:$C$117=$D$8)*1/ROW(施設用作成シート!$B$18:$B$117),ROWS($B$12:$B81)),1/ROW(施設用作成シート!$B$18:$B$117),0),COLUMNS($B$11:J$11)),"")</f>
        <v/>
      </c>
      <c r="K81" s="143" t="str">
        <f t="array" ref="K81">IFERROR(INDEX(施設用作成シート!$B$18:$P$117,MATCH(LARGE((施設用作成シート!$C$18:$C$117=$D$8)*1/ROW(施設用作成シート!$B$18:$B$117),ROWS($B$12:$B81)),1/ROW(施設用作成シート!$B$18:$B$117),0),COLUMNS($B$11:K$11)),"")</f>
        <v/>
      </c>
      <c r="L81" s="143" t="str">
        <f t="array" ref="L81">IFERROR(INDEX(施設用作成シート!$B$18:$P$117,MATCH(LARGE((施設用作成シート!$C$18:$C$117=$D$8)*1/ROW(施設用作成シート!$B$18:$B$117),ROWS($B$12:$B81)),1/ROW(施設用作成シート!$B$18:$B$117),0),COLUMNS($B$11:L$11)),"")</f>
        <v/>
      </c>
      <c r="M81" s="143" t="str">
        <f t="array" ref="M81">IFERROR(INDEX(施設用作成シート!$B$18:$P$117,MATCH(LARGE((施設用作成シート!$C$18:$C$117=$D$8)*1/ROW(施設用作成シート!$B$18:$B$117),ROWS($B$12:$B81)),1/ROW(施設用作成シート!$B$18:$B$117),0),COLUMNS($B$11:M$11)),"")</f>
        <v/>
      </c>
      <c r="N81" s="143" t="str">
        <f t="array" ref="N81">IFERROR(INDEX(施設用作成シート!$B$18:$P$117,MATCH(LARGE((施設用作成シート!$C$18:$C$117=$D$8)*1/ROW(施設用作成シート!$B$18:$B$117),ROWS($B$12:$B81)),1/ROW(施設用作成シート!$B$18:$B$117),0),COLUMNS($B$11:N$11)),"")</f>
        <v/>
      </c>
      <c r="O81" s="156" t="str">
        <f t="array" ref="O81">IFERROR(INDEX(施設用作成シート!$B$18:$P$117,MATCH(LARGE((施設用作成シート!$C$18:$C$117=$D$8)*1/ROW(施設用作成シート!$B$18:$B$117),ROWS($B$12:$B81)),1/ROW(施設用作成シート!$B$18:$B$117),0),COLUMNS($B$11:O$11)),"")</f>
        <v/>
      </c>
    </row>
    <row r="82" spans="2:15" ht="19.5">
      <c r="B82" s="143" t="str">
        <f t="array" ref="B82">IFERROR(INDEX(施設用作成シート!$B$18:$P$117,MATCH(LARGE((施設用作成シート!$C$18:$C$117=$D$8)*1/ROW(施設用作成シート!$B$18:$B$117),ROWS($B$12:$B82)),1/ROW(施設用作成シート!$B$18:$B$117),0),COLUMNS($B$11:B$11)),"")</f>
        <v/>
      </c>
      <c r="C82" s="143" t="str">
        <f t="array" ref="C82">IFERROR(INDEX(施設用作成シート!$B$18:$P$117,MATCH(LARGE((施設用作成シート!$C$18:$C$117=$D$8)*1/ROW(施設用作成シート!$B$18:$B$117),ROWS($B$12:$B82)),1/ROW(施設用作成シート!$B$18:$B$117),0),COLUMNS($B$11:C$11)),"")</f>
        <v/>
      </c>
      <c r="D82" s="143" t="str">
        <f t="array" ref="D82">IFERROR(INDEX(施設用作成シート!$B$18:$P$117,MATCH(LARGE((施設用作成シート!$C$18:$C$117=$D$8)*1/ROW(施設用作成シート!$B$18:$B$117),ROWS($B$12:$B82)),1/ROW(施設用作成シート!$B$18:$B$117),0),COLUMNS($B$11:D$11)),"")</f>
        <v/>
      </c>
      <c r="E82" s="162" t="str">
        <f t="array" ref="E82">IFERROR(INDEX(施設用作成シート!$B$18:$P$117,MATCH(LARGE((施設用作成シート!$C$18:$C$117=$D$8)*1/ROW(施設用作成シート!$B$18:$B$117),ROWS($B$12:$B82)),1/ROW(施設用作成シート!$B$18:$B$117),0),COLUMNS($B$11:E$11)),"")</f>
        <v/>
      </c>
      <c r="F82" s="156" t="str">
        <f t="array" ref="F82">IFERROR(INDEX(施設用作成シート!$B$18:$P$117,MATCH(LARGE((施設用作成シート!$C$18:$C$117=$D$8)*1/ROW(施設用作成シート!$B$18:$B$117),ROWS($B$12:$B82)),1/ROW(施設用作成シート!$B$18:$B$117),0),COLUMNS($B$11:F$11)),"")</f>
        <v/>
      </c>
      <c r="G82" s="156" t="str">
        <f t="array" ref="G82">IFERROR(INDEX(施設用作成シート!$B$18:$P$117,MATCH(LARGE((施設用作成シート!$C$18:$C$117=$D$8)*1/ROW(施設用作成シート!$B$18:$B$117),ROWS($B$12:$B82)),1/ROW(施設用作成シート!$B$18:$B$117),0),COLUMNS($B$11:G$11)),"")</f>
        <v/>
      </c>
      <c r="H82" s="156" t="str">
        <f t="array" ref="H82">IFERROR(INDEX(施設用作成シート!$B$18:$P$117,MATCH(LARGE((施設用作成シート!$C$18:$C$117=$D$8)*1/ROW(施設用作成シート!$B$18:$B$117),ROWS($B$12:$B82)),1/ROW(施設用作成シート!$B$18:$B$117),0),COLUMNS($B$11:H$11)),"")</f>
        <v/>
      </c>
      <c r="I82" s="143" t="str">
        <f t="array" ref="I82">IFERROR(INDEX(施設用作成シート!$B$18:$P$117,MATCH(LARGE((施設用作成シート!$C$18:$C$117=$D$8)*1/ROW(施設用作成シート!$B$18:$B$117),ROWS($B$12:$B82)),1/ROW(施設用作成シート!$B$18:$B$117),0),COLUMNS($B$11:I$11)),"")</f>
        <v/>
      </c>
      <c r="J82" s="147" t="str">
        <f t="array" ref="J82">IFERROR(INDEX(施設用作成シート!$B$18:$P$117,MATCH(LARGE((施設用作成シート!$C$18:$C$117=$D$8)*1/ROW(施設用作成シート!$B$18:$B$117),ROWS($B$12:$B82)),1/ROW(施設用作成シート!$B$18:$B$117),0),COLUMNS($B$11:J$11)),"")</f>
        <v/>
      </c>
      <c r="K82" s="143" t="str">
        <f t="array" ref="K82">IFERROR(INDEX(施設用作成シート!$B$18:$P$117,MATCH(LARGE((施設用作成シート!$C$18:$C$117=$D$8)*1/ROW(施設用作成シート!$B$18:$B$117),ROWS($B$12:$B82)),1/ROW(施設用作成シート!$B$18:$B$117),0),COLUMNS($B$11:K$11)),"")</f>
        <v/>
      </c>
      <c r="L82" s="143" t="str">
        <f t="array" ref="L82">IFERROR(INDEX(施設用作成シート!$B$18:$P$117,MATCH(LARGE((施設用作成シート!$C$18:$C$117=$D$8)*1/ROW(施設用作成シート!$B$18:$B$117),ROWS($B$12:$B82)),1/ROW(施設用作成シート!$B$18:$B$117),0),COLUMNS($B$11:L$11)),"")</f>
        <v/>
      </c>
      <c r="M82" s="143" t="str">
        <f t="array" ref="M82">IFERROR(INDEX(施設用作成シート!$B$18:$P$117,MATCH(LARGE((施設用作成シート!$C$18:$C$117=$D$8)*1/ROW(施設用作成シート!$B$18:$B$117),ROWS($B$12:$B82)),1/ROW(施設用作成シート!$B$18:$B$117),0),COLUMNS($B$11:M$11)),"")</f>
        <v/>
      </c>
      <c r="N82" s="143" t="str">
        <f t="array" ref="N82">IFERROR(INDEX(施設用作成シート!$B$18:$P$117,MATCH(LARGE((施設用作成シート!$C$18:$C$117=$D$8)*1/ROW(施設用作成シート!$B$18:$B$117),ROWS($B$12:$B82)),1/ROW(施設用作成シート!$B$18:$B$117),0),COLUMNS($B$11:N$11)),"")</f>
        <v/>
      </c>
      <c r="O82" s="156" t="str">
        <f t="array" ref="O82">IFERROR(INDEX(施設用作成シート!$B$18:$P$117,MATCH(LARGE((施設用作成シート!$C$18:$C$117=$D$8)*1/ROW(施設用作成シート!$B$18:$B$117),ROWS($B$12:$B82)),1/ROW(施設用作成シート!$B$18:$B$117),0),COLUMNS($B$11:O$11)),"")</f>
        <v/>
      </c>
    </row>
    <row r="83" spans="2:15" ht="19.5">
      <c r="B83" s="143" t="str">
        <f t="array" ref="B83">IFERROR(INDEX(施設用作成シート!$B$18:$P$117,MATCH(LARGE((施設用作成シート!$C$18:$C$117=$D$8)*1/ROW(施設用作成シート!$B$18:$B$117),ROWS($B$12:$B83)),1/ROW(施設用作成シート!$B$18:$B$117),0),COLUMNS($B$11:B$11)),"")</f>
        <v/>
      </c>
      <c r="C83" s="143" t="str">
        <f t="array" ref="C83">IFERROR(INDEX(施設用作成シート!$B$18:$P$117,MATCH(LARGE((施設用作成シート!$C$18:$C$117=$D$8)*1/ROW(施設用作成シート!$B$18:$B$117),ROWS($B$12:$B83)),1/ROW(施設用作成シート!$B$18:$B$117),0),COLUMNS($B$11:C$11)),"")</f>
        <v/>
      </c>
      <c r="D83" s="143" t="str">
        <f t="array" ref="D83">IFERROR(INDEX(施設用作成シート!$B$18:$P$117,MATCH(LARGE((施設用作成シート!$C$18:$C$117=$D$8)*1/ROW(施設用作成シート!$B$18:$B$117),ROWS($B$12:$B83)),1/ROW(施設用作成シート!$B$18:$B$117),0),COLUMNS($B$11:D$11)),"")</f>
        <v/>
      </c>
      <c r="E83" s="162" t="str">
        <f t="array" ref="E83">IFERROR(INDEX(施設用作成シート!$B$18:$P$117,MATCH(LARGE((施設用作成シート!$C$18:$C$117=$D$8)*1/ROW(施設用作成シート!$B$18:$B$117),ROWS($B$12:$B83)),1/ROW(施設用作成シート!$B$18:$B$117),0),COLUMNS($B$11:E$11)),"")</f>
        <v/>
      </c>
      <c r="F83" s="156" t="str">
        <f t="array" ref="F83">IFERROR(INDEX(施設用作成シート!$B$18:$P$117,MATCH(LARGE((施設用作成シート!$C$18:$C$117=$D$8)*1/ROW(施設用作成シート!$B$18:$B$117),ROWS($B$12:$B83)),1/ROW(施設用作成シート!$B$18:$B$117),0),COLUMNS($B$11:F$11)),"")</f>
        <v/>
      </c>
      <c r="G83" s="156" t="str">
        <f t="array" ref="G83">IFERROR(INDEX(施設用作成シート!$B$18:$P$117,MATCH(LARGE((施設用作成シート!$C$18:$C$117=$D$8)*1/ROW(施設用作成シート!$B$18:$B$117),ROWS($B$12:$B83)),1/ROW(施設用作成シート!$B$18:$B$117),0),COLUMNS($B$11:G$11)),"")</f>
        <v/>
      </c>
      <c r="H83" s="156" t="str">
        <f t="array" ref="H83">IFERROR(INDEX(施設用作成シート!$B$18:$P$117,MATCH(LARGE((施設用作成シート!$C$18:$C$117=$D$8)*1/ROW(施設用作成シート!$B$18:$B$117),ROWS($B$12:$B83)),1/ROW(施設用作成シート!$B$18:$B$117),0),COLUMNS($B$11:H$11)),"")</f>
        <v/>
      </c>
      <c r="I83" s="143" t="str">
        <f t="array" ref="I83">IFERROR(INDEX(施設用作成シート!$B$18:$P$117,MATCH(LARGE((施設用作成シート!$C$18:$C$117=$D$8)*1/ROW(施設用作成シート!$B$18:$B$117),ROWS($B$12:$B83)),1/ROW(施設用作成シート!$B$18:$B$117),0),COLUMNS($B$11:I$11)),"")</f>
        <v/>
      </c>
      <c r="J83" s="147" t="str">
        <f t="array" ref="J83">IFERROR(INDEX(施設用作成シート!$B$18:$P$117,MATCH(LARGE((施設用作成シート!$C$18:$C$117=$D$8)*1/ROW(施設用作成シート!$B$18:$B$117),ROWS($B$12:$B83)),1/ROW(施設用作成シート!$B$18:$B$117),0),COLUMNS($B$11:J$11)),"")</f>
        <v/>
      </c>
      <c r="K83" s="143" t="str">
        <f t="array" ref="K83">IFERROR(INDEX(施設用作成シート!$B$18:$P$117,MATCH(LARGE((施設用作成シート!$C$18:$C$117=$D$8)*1/ROW(施設用作成シート!$B$18:$B$117),ROWS($B$12:$B83)),1/ROW(施設用作成シート!$B$18:$B$117),0),COLUMNS($B$11:K$11)),"")</f>
        <v/>
      </c>
      <c r="L83" s="143" t="str">
        <f t="array" ref="L83">IFERROR(INDEX(施設用作成シート!$B$18:$P$117,MATCH(LARGE((施設用作成シート!$C$18:$C$117=$D$8)*1/ROW(施設用作成シート!$B$18:$B$117),ROWS($B$12:$B83)),1/ROW(施設用作成シート!$B$18:$B$117),0),COLUMNS($B$11:L$11)),"")</f>
        <v/>
      </c>
      <c r="M83" s="143" t="str">
        <f t="array" ref="M83">IFERROR(INDEX(施設用作成シート!$B$18:$P$117,MATCH(LARGE((施設用作成シート!$C$18:$C$117=$D$8)*1/ROW(施設用作成シート!$B$18:$B$117),ROWS($B$12:$B83)),1/ROW(施設用作成シート!$B$18:$B$117),0),COLUMNS($B$11:M$11)),"")</f>
        <v/>
      </c>
      <c r="N83" s="143" t="str">
        <f t="array" ref="N83">IFERROR(INDEX(施設用作成シート!$B$18:$P$117,MATCH(LARGE((施設用作成シート!$C$18:$C$117=$D$8)*1/ROW(施設用作成シート!$B$18:$B$117),ROWS($B$12:$B83)),1/ROW(施設用作成シート!$B$18:$B$117),0),COLUMNS($B$11:N$11)),"")</f>
        <v/>
      </c>
      <c r="O83" s="156" t="str">
        <f t="array" ref="O83">IFERROR(INDEX(施設用作成シート!$B$18:$P$117,MATCH(LARGE((施設用作成シート!$C$18:$C$117=$D$8)*1/ROW(施設用作成シート!$B$18:$B$117),ROWS($B$12:$B83)),1/ROW(施設用作成シート!$B$18:$B$117),0),COLUMNS($B$11:O$11)),"")</f>
        <v/>
      </c>
    </row>
    <row r="84" spans="2:15" ht="19.5">
      <c r="B84" s="143" t="str">
        <f t="array" ref="B84">IFERROR(INDEX(施設用作成シート!$B$18:$P$117,MATCH(LARGE((施設用作成シート!$C$18:$C$117=$D$8)*1/ROW(施設用作成シート!$B$18:$B$117),ROWS($B$12:$B84)),1/ROW(施設用作成シート!$B$18:$B$117),0),COLUMNS($B$11:B$11)),"")</f>
        <v/>
      </c>
      <c r="C84" s="143" t="str">
        <f t="array" ref="C84">IFERROR(INDEX(施設用作成シート!$B$18:$P$117,MATCH(LARGE((施設用作成シート!$C$18:$C$117=$D$8)*1/ROW(施設用作成シート!$B$18:$B$117),ROWS($B$12:$B84)),1/ROW(施設用作成シート!$B$18:$B$117),0),COLUMNS($B$11:C$11)),"")</f>
        <v/>
      </c>
      <c r="D84" s="143" t="str">
        <f t="array" ref="D84">IFERROR(INDEX(施設用作成シート!$B$18:$P$117,MATCH(LARGE((施設用作成シート!$C$18:$C$117=$D$8)*1/ROW(施設用作成シート!$B$18:$B$117),ROWS($B$12:$B84)),1/ROW(施設用作成シート!$B$18:$B$117),0),COLUMNS($B$11:D$11)),"")</f>
        <v/>
      </c>
      <c r="E84" s="162" t="str">
        <f t="array" ref="E84">IFERROR(INDEX(施設用作成シート!$B$18:$P$117,MATCH(LARGE((施設用作成シート!$C$18:$C$117=$D$8)*1/ROW(施設用作成シート!$B$18:$B$117),ROWS($B$12:$B84)),1/ROW(施設用作成シート!$B$18:$B$117),0),COLUMNS($B$11:E$11)),"")</f>
        <v/>
      </c>
      <c r="F84" s="156" t="str">
        <f t="array" ref="F84">IFERROR(INDEX(施設用作成シート!$B$18:$P$117,MATCH(LARGE((施設用作成シート!$C$18:$C$117=$D$8)*1/ROW(施設用作成シート!$B$18:$B$117),ROWS($B$12:$B84)),1/ROW(施設用作成シート!$B$18:$B$117),0),COLUMNS($B$11:F$11)),"")</f>
        <v/>
      </c>
      <c r="G84" s="156" t="str">
        <f t="array" ref="G84">IFERROR(INDEX(施設用作成シート!$B$18:$P$117,MATCH(LARGE((施設用作成シート!$C$18:$C$117=$D$8)*1/ROW(施設用作成シート!$B$18:$B$117),ROWS($B$12:$B84)),1/ROW(施設用作成シート!$B$18:$B$117),0),COLUMNS($B$11:G$11)),"")</f>
        <v/>
      </c>
      <c r="H84" s="156" t="str">
        <f t="array" ref="H84">IFERROR(INDEX(施設用作成シート!$B$18:$P$117,MATCH(LARGE((施設用作成シート!$C$18:$C$117=$D$8)*1/ROW(施設用作成シート!$B$18:$B$117),ROWS($B$12:$B84)),1/ROW(施設用作成シート!$B$18:$B$117),0),COLUMNS($B$11:H$11)),"")</f>
        <v/>
      </c>
      <c r="I84" s="143" t="str">
        <f t="array" ref="I84">IFERROR(INDEX(施設用作成シート!$B$18:$P$117,MATCH(LARGE((施設用作成シート!$C$18:$C$117=$D$8)*1/ROW(施設用作成シート!$B$18:$B$117),ROWS($B$12:$B84)),1/ROW(施設用作成シート!$B$18:$B$117),0),COLUMNS($B$11:I$11)),"")</f>
        <v/>
      </c>
      <c r="J84" s="147" t="str">
        <f t="array" ref="J84">IFERROR(INDEX(施設用作成シート!$B$18:$P$117,MATCH(LARGE((施設用作成シート!$C$18:$C$117=$D$8)*1/ROW(施設用作成シート!$B$18:$B$117),ROWS($B$12:$B84)),1/ROW(施設用作成シート!$B$18:$B$117),0),COLUMNS($B$11:J$11)),"")</f>
        <v/>
      </c>
      <c r="K84" s="143" t="str">
        <f t="array" ref="K84">IFERROR(INDEX(施設用作成シート!$B$18:$P$117,MATCH(LARGE((施設用作成シート!$C$18:$C$117=$D$8)*1/ROW(施設用作成シート!$B$18:$B$117),ROWS($B$12:$B84)),1/ROW(施設用作成シート!$B$18:$B$117),0),COLUMNS($B$11:K$11)),"")</f>
        <v/>
      </c>
      <c r="L84" s="143" t="str">
        <f t="array" ref="L84">IFERROR(INDEX(施設用作成シート!$B$18:$P$117,MATCH(LARGE((施設用作成シート!$C$18:$C$117=$D$8)*1/ROW(施設用作成シート!$B$18:$B$117),ROWS($B$12:$B84)),1/ROW(施設用作成シート!$B$18:$B$117),0),COLUMNS($B$11:L$11)),"")</f>
        <v/>
      </c>
      <c r="M84" s="143" t="str">
        <f t="array" ref="M84">IFERROR(INDEX(施設用作成シート!$B$18:$P$117,MATCH(LARGE((施設用作成シート!$C$18:$C$117=$D$8)*1/ROW(施設用作成シート!$B$18:$B$117),ROWS($B$12:$B84)),1/ROW(施設用作成シート!$B$18:$B$117),0),COLUMNS($B$11:M$11)),"")</f>
        <v/>
      </c>
      <c r="N84" s="143" t="str">
        <f t="array" ref="N84">IFERROR(INDEX(施設用作成シート!$B$18:$P$117,MATCH(LARGE((施設用作成シート!$C$18:$C$117=$D$8)*1/ROW(施設用作成シート!$B$18:$B$117),ROWS($B$12:$B84)),1/ROW(施設用作成シート!$B$18:$B$117),0),COLUMNS($B$11:N$11)),"")</f>
        <v/>
      </c>
      <c r="O84" s="156" t="str">
        <f t="array" ref="O84">IFERROR(INDEX(施設用作成シート!$B$18:$P$117,MATCH(LARGE((施設用作成シート!$C$18:$C$117=$D$8)*1/ROW(施設用作成シート!$B$18:$B$117),ROWS($B$12:$B84)),1/ROW(施設用作成シート!$B$18:$B$117),0),COLUMNS($B$11:O$11)),"")</f>
        <v/>
      </c>
    </row>
    <row r="85" spans="2:15" ht="19.5">
      <c r="B85" s="143" t="str">
        <f t="array" ref="B85">IFERROR(INDEX(施設用作成シート!$B$18:$P$117,MATCH(LARGE((施設用作成シート!$C$18:$C$117=$D$8)*1/ROW(施設用作成シート!$B$18:$B$117),ROWS($B$12:$B85)),1/ROW(施設用作成シート!$B$18:$B$117),0),COLUMNS($B$11:B$11)),"")</f>
        <v/>
      </c>
      <c r="C85" s="143" t="str">
        <f t="array" ref="C85">IFERROR(INDEX(施設用作成シート!$B$18:$P$117,MATCH(LARGE((施設用作成シート!$C$18:$C$117=$D$8)*1/ROW(施設用作成シート!$B$18:$B$117),ROWS($B$12:$B85)),1/ROW(施設用作成シート!$B$18:$B$117),0),COLUMNS($B$11:C$11)),"")</f>
        <v/>
      </c>
      <c r="D85" s="143" t="str">
        <f t="array" ref="D85">IFERROR(INDEX(施設用作成シート!$B$18:$P$117,MATCH(LARGE((施設用作成シート!$C$18:$C$117=$D$8)*1/ROW(施設用作成シート!$B$18:$B$117),ROWS($B$12:$B85)),1/ROW(施設用作成シート!$B$18:$B$117),0),COLUMNS($B$11:D$11)),"")</f>
        <v/>
      </c>
      <c r="E85" s="162" t="str">
        <f t="array" ref="E85">IFERROR(INDEX(施設用作成シート!$B$18:$P$117,MATCH(LARGE((施設用作成シート!$C$18:$C$117=$D$8)*1/ROW(施設用作成シート!$B$18:$B$117),ROWS($B$12:$B85)),1/ROW(施設用作成シート!$B$18:$B$117),0),COLUMNS($B$11:E$11)),"")</f>
        <v/>
      </c>
      <c r="F85" s="156" t="str">
        <f t="array" ref="F85">IFERROR(INDEX(施設用作成シート!$B$18:$P$117,MATCH(LARGE((施設用作成シート!$C$18:$C$117=$D$8)*1/ROW(施設用作成シート!$B$18:$B$117),ROWS($B$12:$B85)),1/ROW(施設用作成シート!$B$18:$B$117),0),COLUMNS($B$11:F$11)),"")</f>
        <v/>
      </c>
      <c r="G85" s="156" t="str">
        <f t="array" ref="G85">IFERROR(INDEX(施設用作成シート!$B$18:$P$117,MATCH(LARGE((施設用作成シート!$C$18:$C$117=$D$8)*1/ROW(施設用作成シート!$B$18:$B$117),ROWS($B$12:$B85)),1/ROW(施設用作成シート!$B$18:$B$117),0),COLUMNS($B$11:G$11)),"")</f>
        <v/>
      </c>
      <c r="H85" s="156" t="str">
        <f t="array" ref="H85">IFERROR(INDEX(施設用作成シート!$B$18:$P$117,MATCH(LARGE((施設用作成シート!$C$18:$C$117=$D$8)*1/ROW(施設用作成シート!$B$18:$B$117),ROWS($B$12:$B85)),1/ROW(施設用作成シート!$B$18:$B$117),0),COLUMNS($B$11:H$11)),"")</f>
        <v/>
      </c>
      <c r="I85" s="143" t="str">
        <f t="array" ref="I85">IFERROR(INDEX(施設用作成シート!$B$18:$P$117,MATCH(LARGE((施設用作成シート!$C$18:$C$117=$D$8)*1/ROW(施設用作成シート!$B$18:$B$117),ROWS($B$12:$B85)),1/ROW(施設用作成シート!$B$18:$B$117),0),COLUMNS($B$11:I$11)),"")</f>
        <v/>
      </c>
      <c r="J85" s="147" t="str">
        <f t="array" ref="J85">IFERROR(INDEX(施設用作成シート!$B$18:$P$117,MATCH(LARGE((施設用作成シート!$C$18:$C$117=$D$8)*1/ROW(施設用作成シート!$B$18:$B$117),ROWS($B$12:$B85)),1/ROW(施設用作成シート!$B$18:$B$117),0),COLUMNS($B$11:J$11)),"")</f>
        <v/>
      </c>
      <c r="K85" s="143" t="str">
        <f t="array" ref="K85">IFERROR(INDEX(施設用作成シート!$B$18:$P$117,MATCH(LARGE((施設用作成シート!$C$18:$C$117=$D$8)*1/ROW(施設用作成シート!$B$18:$B$117),ROWS($B$12:$B85)),1/ROW(施設用作成シート!$B$18:$B$117),0),COLUMNS($B$11:K$11)),"")</f>
        <v/>
      </c>
      <c r="L85" s="143" t="str">
        <f t="array" ref="L85">IFERROR(INDEX(施設用作成シート!$B$18:$P$117,MATCH(LARGE((施設用作成シート!$C$18:$C$117=$D$8)*1/ROW(施設用作成シート!$B$18:$B$117),ROWS($B$12:$B85)),1/ROW(施設用作成シート!$B$18:$B$117),0),COLUMNS($B$11:L$11)),"")</f>
        <v/>
      </c>
      <c r="M85" s="143" t="str">
        <f t="array" ref="M85">IFERROR(INDEX(施設用作成シート!$B$18:$P$117,MATCH(LARGE((施設用作成シート!$C$18:$C$117=$D$8)*1/ROW(施設用作成シート!$B$18:$B$117),ROWS($B$12:$B85)),1/ROW(施設用作成シート!$B$18:$B$117),0),COLUMNS($B$11:M$11)),"")</f>
        <v/>
      </c>
      <c r="N85" s="143" t="str">
        <f t="array" ref="N85">IFERROR(INDEX(施設用作成シート!$B$18:$P$117,MATCH(LARGE((施設用作成シート!$C$18:$C$117=$D$8)*1/ROW(施設用作成シート!$B$18:$B$117),ROWS($B$12:$B85)),1/ROW(施設用作成シート!$B$18:$B$117),0),COLUMNS($B$11:N$11)),"")</f>
        <v/>
      </c>
      <c r="O85" s="156" t="str">
        <f t="array" ref="O85">IFERROR(INDEX(施設用作成シート!$B$18:$P$117,MATCH(LARGE((施設用作成シート!$C$18:$C$117=$D$8)*1/ROW(施設用作成シート!$B$18:$B$117),ROWS($B$12:$B85)),1/ROW(施設用作成シート!$B$18:$B$117),0),COLUMNS($B$11:O$11)),"")</f>
        <v/>
      </c>
    </row>
    <row r="86" spans="2:15" ht="19.5">
      <c r="B86" s="143" t="str">
        <f t="array" ref="B86">IFERROR(INDEX(施設用作成シート!$B$18:$P$117,MATCH(LARGE((施設用作成シート!$C$18:$C$117=$D$8)*1/ROW(施設用作成シート!$B$18:$B$117),ROWS($B$12:$B86)),1/ROW(施設用作成シート!$B$18:$B$117),0),COLUMNS($B$11:B$11)),"")</f>
        <v/>
      </c>
      <c r="C86" s="143" t="str">
        <f t="array" ref="C86">IFERROR(INDEX(施設用作成シート!$B$18:$P$117,MATCH(LARGE((施設用作成シート!$C$18:$C$117=$D$8)*1/ROW(施設用作成シート!$B$18:$B$117),ROWS($B$12:$B86)),1/ROW(施設用作成シート!$B$18:$B$117),0),COLUMNS($B$11:C$11)),"")</f>
        <v/>
      </c>
      <c r="D86" s="143" t="str">
        <f t="array" ref="D86">IFERROR(INDEX(施設用作成シート!$B$18:$P$117,MATCH(LARGE((施設用作成シート!$C$18:$C$117=$D$8)*1/ROW(施設用作成シート!$B$18:$B$117),ROWS($B$12:$B86)),1/ROW(施設用作成シート!$B$18:$B$117),0),COLUMNS($B$11:D$11)),"")</f>
        <v/>
      </c>
      <c r="E86" s="162" t="str">
        <f t="array" ref="E86">IFERROR(INDEX(施設用作成シート!$B$18:$P$117,MATCH(LARGE((施設用作成シート!$C$18:$C$117=$D$8)*1/ROW(施設用作成シート!$B$18:$B$117),ROWS($B$12:$B86)),1/ROW(施設用作成シート!$B$18:$B$117),0),COLUMNS($B$11:E$11)),"")</f>
        <v/>
      </c>
      <c r="F86" s="156" t="str">
        <f t="array" ref="F86">IFERROR(INDEX(施設用作成シート!$B$18:$P$117,MATCH(LARGE((施設用作成シート!$C$18:$C$117=$D$8)*1/ROW(施設用作成シート!$B$18:$B$117),ROWS($B$12:$B86)),1/ROW(施設用作成シート!$B$18:$B$117),0),COLUMNS($B$11:F$11)),"")</f>
        <v/>
      </c>
      <c r="G86" s="156" t="str">
        <f t="array" ref="G86">IFERROR(INDEX(施設用作成シート!$B$18:$P$117,MATCH(LARGE((施設用作成シート!$C$18:$C$117=$D$8)*1/ROW(施設用作成シート!$B$18:$B$117),ROWS($B$12:$B86)),1/ROW(施設用作成シート!$B$18:$B$117),0),COLUMNS($B$11:G$11)),"")</f>
        <v/>
      </c>
      <c r="H86" s="156" t="str">
        <f t="array" ref="H86">IFERROR(INDEX(施設用作成シート!$B$18:$P$117,MATCH(LARGE((施設用作成シート!$C$18:$C$117=$D$8)*1/ROW(施設用作成シート!$B$18:$B$117),ROWS($B$12:$B86)),1/ROW(施設用作成シート!$B$18:$B$117),0),COLUMNS($B$11:H$11)),"")</f>
        <v/>
      </c>
      <c r="I86" s="143" t="str">
        <f t="array" ref="I86">IFERROR(INDEX(施設用作成シート!$B$18:$P$117,MATCH(LARGE((施設用作成シート!$C$18:$C$117=$D$8)*1/ROW(施設用作成シート!$B$18:$B$117),ROWS($B$12:$B86)),1/ROW(施設用作成シート!$B$18:$B$117),0),COLUMNS($B$11:I$11)),"")</f>
        <v/>
      </c>
      <c r="J86" s="147" t="str">
        <f t="array" ref="J86">IFERROR(INDEX(施設用作成シート!$B$18:$P$117,MATCH(LARGE((施設用作成シート!$C$18:$C$117=$D$8)*1/ROW(施設用作成シート!$B$18:$B$117),ROWS($B$12:$B86)),1/ROW(施設用作成シート!$B$18:$B$117),0),COLUMNS($B$11:J$11)),"")</f>
        <v/>
      </c>
      <c r="K86" s="143" t="str">
        <f t="array" ref="K86">IFERROR(INDEX(施設用作成シート!$B$18:$P$117,MATCH(LARGE((施設用作成シート!$C$18:$C$117=$D$8)*1/ROW(施設用作成シート!$B$18:$B$117),ROWS($B$12:$B86)),1/ROW(施設用作成シート!$B$18:$B$117),0),COLUMNS($B$11:K$11)),"")</f>
        <v/>
      </c>
      <c r="L86" s="143" t="str">
        <f t="array" ref="L86">IFERROR(INDEX(施設用作成シート!$B$18:$P$117,MATCH(LARGE((施設用作成シート!$C$18:$C$117=$D$8)*1/ROW(施設用作成シート!$B$18:$B$117),ROWS($B$12:$B86)),1/ROW(施設用作成シート!$B$18:$B$117),0),COLUMNS($B$11:L$11)),"")</f>
        <v/>
      </c>
      <c r="M86" s="143" t="str">
        <f t="array" ref="M86">IFERROR(INDEX(施設用作成シート!$B$18:$P$117,MATCH(LARGE((施設用作成シート!$C$18:$C$117=$D$8)*1/ROW(施設用作成シート!$B$18:$B$117),ROWS($B$12:$B86)),1/ROW(施設用作成シート!$B$18:$B$117),0),COLUMNS($B$11:M$11)),"")</f>
        <v/>
      </c>
      <c r="N86" s="143" t="str">
        <f t="array" ref="N86">IFERROR(INDEX(施設用作成シート!$B$18:$P$117,MATCH(LARGE((施設用作成シート!$C$18:$C$117=$D$8)*1/ROW(施設用作成シート!$B$18:$B$117),ROWS($B$12:$B86)),1/ROW(施設用作成シート!$B$18:$B$117),0),COLUMNS($B$11:N$11)),"")</f>
        <v/>
      </c>
      <c r="O86" s="156" t="str">
        <f t="array" ref="O86">IFERROR(INDEX(施設用作成シート!$B$18:$P$117,MATCH(LARGE((施設用作成シート!$C$18:$C$117=$D$8)*1/ROW(施設用作成シート!$B$18:$B$117),ROWS($B$12:$B86)),1/ROW(施設用作成シート!$B$18:$B$117),0),COLUMNS($B$11:O$11)),"")</f>
        <v/>
      </c>
    </row>
    <row r="87" spans="2:15" ht="19.5">
      <c r="B87" s="143" t="str">
        <f t="array" ref="B87">IFERROR(INDEX(施設用作成シート!$B$18:$P$117,MATCH(LARGE((施設用作成シート!$C$18:$C$117=$D$8)*1/ROW(施設用作成シート!$B$18:$B$117),ROWS($B$12:$B87)),1/ROW(施設用作成シート!$B$18:$B$117),0),COLUMNS($B$11:B$11)),"")</f>
        <v/>
      </c>
      <c r="C87" s="143" t="str">
        <f t="array" ref="C87">IFERROR(INDEX(施設用作成シート!$B$18:$P$117,MATCH(LARGE((施設用作成シート!$C$18:$C$117=$D$8)*1/ROW(施設用作成シート!$B$18:$B$117),ROWS($B$12:$B87)),1/ROW(施設用作成シート!$B$18:$B$117),0),COLUMNS($B$11:C$11)),"")</f>
        <v/>
      </c>
      <c r="D87" s="143" t="str">
        <f t="array" ref="D87">IFERROR(INDEX(施設用作成シート!$B$18:$P$117,MATCH(LARGE((施設用作成シート!$C$18:$C$117=$D$8)*1/ROW(施設用作成シート!$B$18:$B$117),ROWS($B$12:$B87)),1/ROW(施設用作成シート!$B$18:$B$117),0),COLUMNS($B$11:D$11)),"")</f>
        <v/>
      </c>
      <c r="E87" s="162" t="str">
        <f t="array" ref="E87">IFERROR(INDEX(施設用作成シート!$B$18:$P$117,MATCH(LARGE((施設用作成シート!$C$18:$C$117=$D$8)*1/ROW(施設用作成シート!$B$18:$B$117),ROWS($B$12:$B87)),1/ROW(施設用作成シート!$B$18:$B$117),0),COLUMNS($B$11:E$11)),"")</f>
        <v/>
      </c>
      <c r="F87" s="156" t="str">
        <f t="array" ref="F87">IFERROR(INDEX(施設用作成シート!$B$18:$P$117,MATCH(LARGE((施設用作成シート!$C$18:$C$117=$D$8)*1/ROW(施設用作成シート!$B$18:$B$117),ROWS($B$12:$B87)),1/ROW(施設用作成シート!$B$18:$B$117),0),COLUMNS($B$11:F$11)),"")</f>
        <v/>
      </c>
      <c r="G87" s="156" t="str">
        <f t="array" ref="G87">IFERROR(INDEX(施設用作成シート!$B$18:$P$117,MATCH(LARGE((施設用作成シート!$C$18:$C$117=$D$8)*1/ROW(施設用作成シート!$B$18:$B$117),ROWS($B$12:$B87)),1/ROW(施設用作成シート!$B$18:$B$117),0),COLUMNS($B$11:G$11)),"")</f>
        <v/>
      </c>
      <c r="H87" s="156" t="str">
        <f t="array" ref="H87">IFERROR(INDEX(施設用作成シート!$B$18:$P$117,MATCH(LARGE((施設用作成シート!$C$18:$C$117=$D$8)*1/ROW(施設用作成シート!$B$18:$B$117),ROWS($B$12:$B87)),1/ROW(施設用作成シート!$B$18:$B$117),0),COLUMNS($B$11:H$11)),"")</f>
        <v/>
      </c>
      <c r="I87" s="143" t="str">
        <f t="array" ref="I87">IFERROR(INDEX(施設用作成シート!$B$18:$P$117,MATCH(LARGE((施設用作成シート!$C$18:$C$117=$D$8)*1/ROW(施設用作成シート!$B$18:$B$117),ROWS($B$12:$B87)),1/ROW(施設用作成シート!$B$18:$B$117),0),COLUMNS($B$11:I$11)),"")</f>
        <v/>
      </c>
      <c r="J87" s="147" t="str">
        <f t="array" ref="J87">IFERROR(INDEX(施設用作成シート!$B$18:$P$117,MATCH(LARGE((施設用作成シート!$C$18:$C$117=$D$8)*1/ROW(施設用作成シート!$B$18:$B$117),ROWS($B$12:$B87)),1/ROW(施設用作成シート!$B$18:$B$117),0),COLUMNS($B$11:J$11)),"")</f>
        <v/>
      </c>
      <c r="K87" s="143" t="str">
        <f t="array" ref="K87">IFERROR(INDEX(施設用作成シート!$B$18:$P$117,MATCH(LARGE((施設用作成シート!$C$18:$C$117=$D$8)*1/ROW(施設用作成シート!$B$18:$B$117),ROWS($B$12:$B87)),1/ROW(施設用作成シート!$B$18:$B$117),0),COLUMNS($B$11:K$11)),"")</f>
        <v/>
      </c>
      <c r="L87" s="143" t="str">
        <f t="array" ref="L87">IFERROR(INDEX(施設用作成シート!$B$18:$P$117,MATCH(LARGE((施設用作成シート!$C$18:$C$117=$D$8)*1/ROW(施設用作成シート!$B$18:$B$117),ROWS($B$12:$B87)),1/ROW(施設用作成シート!$B$18:$B$117),0),COLUMNS($B$11:L$11)),"")</f>
        <v/>
      </c>
      <c r="M87" s="143" t="str">
        <f t="array" ref="M87">IFERROR(INDEX(施設用作成シート!$B$18:$P$117,MATCH(LARGE((施設用作成シート!$C$18:$C$117=$D$8)*1/ROW(施設用作成シート!$B$18:$B$117),ROWS($B$12:$B87)),1/ROW(施設用作成シート!$B$18:$B$117),0),COLUMNS($B$11:M$11)),"")</f>
        <v/>
      </c>
      <c r="N87" s="143" t="str">
        <f t="array" ref="N87">IFERROR(INDEX(施設用作成シート!$B$18:$P$117,MATCH(LARGE((施設用作成シート!$C$18:$C$117=$D$8)*1/ROW(施設用作成シート!$B$18:$B$117),ROWS($B$12:$B87)),1/ROW(施設用作成シート!$B$18:$B$117),0),COLUMNS($B$11:N$11)),"")</f>
        <v/>
      </c>
      <c r="O87" s="156" t="str">
        <f t="array" ref="O87">IFERROR(INDEX(施設用作成シート!$B$18:$P$117,MATCH(LARGE((施設用作成シート!$C$18:$C$117=$D$8)*1/ROW(施設用作成シート!$B$18:$B$117),ROWS($B$12:$B87)),1/ROW(施設用作成シート!$B$18:$B$117),0),COLUMNS($B$11:O$11)),"")</f>
        <v/>
      </c>
    </row>
    <row r="88" spans="2:15" ht="19.5">
      <c r="B88" s="143" t="str">
        <f t="array" ref="B88">IFERROR(INDEX(施設用作成シート!$B$18:$P$117,MATCH(LARGE((施設用作成シート!$C$18:$C$117=$D$8)*1/ROW(施設用作成シート!$B$18:$B$117),ROWS($B$12:$B88)),1/ROW(施設用作成シート!$B$18:$B$117),0),COLUMNS($B$11:B$11)),"")</f>
        <v/>
      </c>
      <c r="C88" s="143" t="str">
        <f t="array" ref="C88">IFERROR(INDEX(施設用作成シート!$B$18:$P$117,MATCH(LARGE((施設用作成シート!$C$18:$C$117=$D$8)*1/ROW(施設用作成シート!$B$18:$B$117),ROWS($B$12:$B88)),1/ROW(施設用作成シート!$B$18:$B$117),0),COLUMNS($B$11:C$11)),"")</f>
        <v/>
      </c>
      <c r="D88" s="143" t="str">
        <f t="array" ref="D88">IFERROR(INDEX(施設用作成シート!$B$18:$P$117,MATCH(LARGE((施設用作成シート!$C$18:$C$117=$D$8)*1/ROW(施設用作成シート!$B$18:$B$117),ROWS($B$12:$B88)),1/ROW(施設用作成シート!$B$18:$B$117),0),COLUMNS($B$11:D$11)),"")</f>
        <v/>
      </c>
      <c r="E88" s="162" t="str">
        <f t="array" ref="E88">IFERROR(INDEX(施設用作成シート!$B$18:$P$117,MATCH(LARGE((施設用作成シート!$C$18:$C$117=$D$8)*1/ROW(施設用作成シート!$B$18:$B$117),ROWS($B$12:$B88)),1/ROW(施設用作成シート!$B$18:$B$117),0),COLUMNS($B$11:E$11)),"")</f>
        <v/>
      </c>
      <c r="F88" s="156" t="str">
        <f t="array" ref="F88">IFERROR(INDEX(施設用作成シート!$B$18:$P$117,MATCH(LARGE((施設用作成シート!$C$18:$C$117=$D$8)*1/ROW(施設用作成シート!$B$18:$B$117),ROWS($B$12:$B88)),1/ROW(施設用作成シート!$B$18:$B$117),0),COLUMNS($B$11:F$11)),"")</f>
        <v/>
      </c>
      <c r="G88" s="156" t="str">
        <f t="array" ref="G88">IFERROR(INDEX(施設用作成シート!$B$18:$P$117,MATCH(LARGE((施設用作成シート!$C$18:$C$117=$D$8)*1/ROW(施設用作成シート!$B$18:$B$117),ROWS($B$12:$B88)),1/ROW(施設用作成シート!$B$18:$B$117),0),COLUMNS($B$11:G$11)),"")</f>
        <v/>
      </c>
      <c r="H88" s="156" t="str">
        <f t="array" ref="H88">IFERROR(INDEX(施設用作成シート!$B$18:$P$117,MATCH(LARGE((施設用作成シート!$C$18:$C$117=$D$8)*1/ROW(施設用作成シート!$B$18:$B$117),ROWS($B$12:$B88)),1/ROW(施設用作成シート!$B$18:$B$117),0),COLUMNS($B$11:H$11)),"")</f>
        <v/>
      </c>
      <c r="I88" s="143" t="str">
        <f t="array" ref="I88">IFERROR(INDEX(施設用作成シート!$B$18:$P$117,MATCH(LARGE((施設用作成シート!$C$18:$C$117=$D$8)*1/ROW(施設用作成シート!$B$18:$B$117),ROWS($B$12:$B88)),1/ROW(施設用作成シート!$B$18:$B$117),0),COLUMNS($B$11:I$11)),"")</f>
        <v/>
      </c>
      <c r="J88" s="147" t="str">
        <f t="array" ref="J88">IFERROR(INDEX(施設用作成シート!$B$18:$P$117,MATCH(LARGE((施設用作成シート!$C$18:$C$117=$D$8)*1/ROW(施設用作成シート!$B$18:$B$117),ROWS($B$12:$B88)),1/ROW(施設用作成シート!$B$18:$B$117),0),COLUMNS($B$11:J$11)),"")</f>
        <v/>
      </c>
      <c r="K88" s="143" t="str">
        <f t="array" ref="K88">IFERROR(INDEX(施設用作成シート!$B$18:$P$117,MATCH(LARGE((施設用作成シート!$C$18:$C$117=$D$8)*1/ROW(施設用作成シート!$B$18:$B$117),ROWS($B$12:$B88)),1/ROW(施設用作成シート!$B$18:$B$117),0),COLUMNS($B$11:K$11)),"")</f>
        <v/>
      </c>
      <c r="L88" s="143" t="str">
        <f t="array" ref="L88">IFERROR(INDEX(施設用作成シート!$B$18:$P$117,MATCH(LARGE((施設用作成シート!$C$18:$C$117=$D$8)*1/ROW(施設用作成シート!$B$18:$B$117),ROWS($B$12:$B88)),1/ROW(施設用作成シート!$B$18:$B$117),0),COLUMNS($B$11:L$11)),"")</f>
        <v/>
      </c>
      <c r="M88" s="143" t="str">
        <f t="array" ref="M88">IFERROR(INDEX(施設用作成シート!$B$18:$P$117,MATCH(LARGE((施設用作成シート!$C$18:$C$117=$D$8)*1/ROW(施設用作成シート!$B$18:$B$117),ROWS($B$12:$B88)),1/ROW(施設用作成シート!$B$18:$B$117),0),COLUMNS($B$11:M$11)),"")</f>
        <v/>
      </c>
      <c r="N88" s="143" t="str">
        <f t="array" ref="N88">IFERROR(INDEX(施設用作成シート!$B$18:$P$117,MATCH(LARGE((施設用作成シート!$C$18:$C$117=$D$8)*1/ROW(施設用作成シート!$B$18:$B$117),ROWS($B$12:$B88)),1/ROW(施設用作成シート!$B$18:$B$117),0),COLUMNS($B$11:N$11)),"")</f>
        <v/>
      </c>
      <c r="O88" s="156" t="str">
        <f t="array" ref="O88">IFERROR(INDEX(施設用作成シート!$B$18:$P$117,MATCH(LARGE((施設用作成シート!$C$18:$C$117=$D$8)*1/ROW(施設用作成シート!$B$18:$B$117),ROWS($B$12:$B88)),1/ROW(施設用作成シート!$B$18:$B$117),0),COLUMNS($B$11:O$11)),"")</f>
        <v/>
      </c>
    </row>
    <row r="89" spans="2:15" ht="19.5">
      <c r="B89" s="143" t="str">
        <f t="array" ref="B89">IFERROR(INDEX(施設用作成シート!$B$18:$P$117,MATCH(LARGE((施設用作成シート!$C$18:$C$117=$D$8)*1/ROW(施設用作成シート!$B$18:$B$117),ROWS($B$12:$B89)),1/ROW(施設用作成シート!$B$18:$B$117),0),COLUMNS($B$11:B$11)),"")</f>
        <v/>
      </c>
      <c r="C89" s="143" t="str">
        <f t="array" ref="C89">IFERROR(INDEX(施設用作成シート!$B$18:$P$117,MATCH(LARGE((施設用作成シート!$C$18:$C$117=$D$8)*1/ROW(施設用作成シート!$B$18:$B$117),ROWS($B$12:$B89)),1/ROW(施設用作成シート!$B$18:$B$117),0),COLUMNS($B$11:C$11)),"")</f>
        <v/>
      </c>
      <c r="D89" s="143" t="str">
        <f t="array" ref="D89">IFERROR(INDEX(施設用作成シート!$B$18:$P$117,MATCH(LARGE((施設用作成シート!$C$18:$C$117=$D$8)*1/ROW(施設用作成シート!$B$18:$B$117),ROWS($B$12:$B89)),1/ROW(施設用作成シート!$B$18:$B$117),0),COLUMNS($B$11:D$11)),"")</f>
        <v/>
      </c>
      <c r="E89" s="162" t="str">
        <f t="array" ref="E89">IFERROR(INDEX(施設用作成シート!$B$18:$P$117,MATCH(LARGE((施設用作成シート!$C$18:$C$117=$D$8)*1/ROW(施設用作成シート!$B$18:$B$117),ROWS($B$12:$B89)),1/ROW(施設用作成シート!$B$18:$B$117),0),COLUMNS($B$11:E$11)),"")</f>
        <v/>
      </c>
      <c r="F89" s="156" t="str">
        <f t="array" ref="F89">IFERROR(INDEX(施設用作成シート!$B$18:$P$117,MATCH(LARGE((施設用作成シート!$C$18:$C$117=$D$8)*1/ROW(施設用作成シート!$B$18:$B$117),ROWS($B$12:$B89)),1/ROW(施設用作成シート!$B$18:$B$117),0),COLUMNS($B$11:F$11)),"")</f>
        <v/>
      </c>
      <c r="G89" s="156" t="str">
        <f t="array" ref="G89">IFERROR(INDEX(施設用作成シート!$B$18:$P$117,MATCH(LARGE((施設用作成シート!$C$18:$C$117=$D$8)*1/ROW(施設用作成シート!$B$18:$B$117),ROWS($B$12:$B89)),1/ROW(施設用作成シート!$B$18:$B$117),0),COLUMNS($B$11:G$11)),"")</f>
        <v/>
      </c>
      <c r="H89" s="156" t="str">
        <f t="array" ref="H89">IFERROR(INDEX(施設用作成シート!$B$18:$P$117,MATCH(LARGE((施設用作成シート!$C$18:$C$117=$D$8)*1/ROW(施設用作成シート!$B$18:$B$117),ROWS($B$12:$B89)),1/ROW(施設用作成シート!$B$18:$B$117),0),COLUMNS($B$11:H$11)),"")</f>
        <v/>
      </c>
      <c r="I89" s="143" t="str">
        <f t="array" ref="I89">IFERROR(INDEX(施設用作成シート!$B$18:$P$117,MATCH(LARGE((施設用作成シート!$C$18:$C$117=$D$8)*1/ROW(施設用作成シート!$B$18:$B$117),ROWS($B$12:$B89)),1/ROW(施設用作成シート!$B$18:$B$117),0),COLUMNS($B$11:I$11)),"")</f>
        <v/>
      </c>
      <c r="J89" s="147" t="str">
        <f t="array" ref="J89">IFERROR(INDEX(施設用作成シート!$B$18:$P$117,MATCH(LARGE((施設用作成シート!$C$18:$C$117=$D$8)*1/ROW(施設用作成シート!$B$18:$B$117),ROWS($B$12:$B89)),1/ROW(施設用作成シート!$B$18:$B$117),0),COLUMNS($B$11:J$11)),"")</f>
        <v/>
      </c>
      <c r="K89" s="143" t="str">
        <f t="array" ref="K89">IFERROR(INDEX(施設用作成シート!$B$18:$P$117,MATCH(LARGE((施設用作成シート!$C$18:$C$117=$D$8)*1/ROW(施設用作成シート!$B$18:$B$117),ROWS($B$12:$B89)),1/ROW(施設用作成シート!$B$18:$B$117),0),COLUMNS($B$11:K$11)),"")</f>
        <v/>
      </c>
      <c r="L89" s="143" t="str">
        <f t="array" ref="L89">IFERROR(INDEX(施設用作成シート!$B$18:$P$117,MATCH(LARGE((施設用作成シート!$C$18:$C$117=$D$8)*1/ROW(施設用作成シート!$B$18:$B$117),ROWS($B$12:$B89)),1/ROW(施設用作成シート!$B$18:$B$117),0),COLUMNS($B$11:L$11)),"")</f>
        <v/>
      </c>
      <c r="M89" s="143" t="str">
        <f t="array" ref="M89">IFERROR(INDEX(施設用作成シート!$B$18:$P$117,MATCH(LARGE((施設用作成シート!$C$18:$C$117=$D$8)*1/ROW(施設用作成シート!$B$18:$B$117),ROWS($B$12:$B89)),1/ROW(施設用作成シート!$B$18:$B$117),0),COLUMNS($B$11:M$11)),"")</f>
        <v/>
      </c>
      <c r="N89" s="143" t="str">
        <f t="array" ref="N89">IFERROR(INDEX(施設用作成シート!$B$18:$P$117,MATCH(LARGE((施設用作成シート!$C$18:$C$117=$D$8)*1/ROW(施設用作成シート!$B$18:$B$117),ROWS($B$12:$B89)),1/ROW(施設用作成シート!$B$18:$B$117),0),COLUMNS($B$11:N$11)),"")</f>
        <v/>
      </c>
      <c r="O89" s="156" t="str">
        <f t="array" ref="O89">IFERROR(INDEX(施設用作成シート!$B$18:$P$117,MATCH(LARGE((施設用作成シート!$C$18:$C$117=$D$8)*1/ROW(施設用作成シート!$B$18:$B$117),ROWS($B$12:$B89)),1/ROW(施設用作成シート!$B$18:$B$117),0),COLUMNS($B$11:O$11)),"")</f>
        <v/>
      </c>
    </row>
    <row r="90" spans="2:15" ht="19.5">
      <c r="B90" s="143" t="str">
        <f t="array" ref="B90">IFERROR(INDEX(施設用作成シート!$B$18:$P$117,MATCH(LARGE((施設用作成シート!$C$18:$C$117=$D$8)*1/ROW(施設用作成シート!$B$18:$B$117),ROWS($B$12:$B90)),1/ROW(施設用作成シート!$B$18:$B$117),0),COLUMNS($B$11:B$11)),"")</f>
        <v/>
      </c>
      <c r="C90" s="143" t="str">
        <f t="array" ref="C90">IFERROR(INDEX(施設用作成シート!$B$18:$P$117,MATCH(LARGE((施設用作成シート!$C$18:$C$117=$D$8)*1/ROW(施設用作成シート!$B$18:$B$117),ROWS($B$12:$B90)),1/ROW(施設用作成シート!$B$18:$B$117),0),COLUMNS($B$11:C$11)),"")</f>
        <v/>
      </c>
      <c r="D90" s="143" t="str">
        <f t="array" ref="D90">IFERROR(INDEX(施設用作成シート!$B$18:$P$117,MATCH(LARGE((施設用作成シート!$C$18:$C$117=$D$8)*1/ROW(施設用作成シート!$B$18:$B$117),ROWS($B$12:$B90)),1/ROW(施設用作成シート!$B$18:$B$117),0),COLUMNS($B$11:D$11)),"")</f>
        <v/>
      </c>
      <c r="E90" s="162" t="str">
        <f t="array" ref="E90">IFERROR(INDEX(施設用作成シート!$B$18:$P$117,MATCH(LARGE((施設用作成シート!$C$18:$C$117=$D$8)*1/ROW(施設用作成シート!$B$18:$B$117),ROWS($B$12:$B90)),1/ROW(施設用作成シート!$B$18:$B$117),0),COLUMNS($B$11:E$11)),"")</f>
        <v/>
      </c>
      <c r="F90" s="156" t="str">
        <f t="array" ref="F90">IFERROR(INDEX(施設用作成シート!$B$18:$P$117,MATCH(LARGE((施設用作成シート!$C$18:$C$117=$D$8)*1/ROW(施設用作成シート!$B$18:$B$117),ROWS($B$12:$B90)),1/ROW(施設用作成シート!$B$18:$B$117),0),COLUMNS($B$11:F$11)),"")</f>
        <v/>
      </c>
      <c r="G90" s="156" t="str">
        <f t="array" ref="G90">IFERROR(INDEX(施設用作成シート!$B$18:$P$117,MATCH(LARGE((施設用作成シート!$C$18:$C$117=$D$8)*1/ROW(施設用作成シート!$B$18:$B$117),ROWS($B$12:$B90)),1/ROW(施設用作成シート!$B$18:$B$117),0),COLUMNS($B$11:G$11)),"")</f>
        <v/>
      </c>
      <c r="H90" s="156" t="str">
        <f t="array" ref="H90">IFERROR(INDEX(施設用作成シート!$B$18:$P$117,MATCH(LARGE((施設用作成シート!$C$18:$C$117=$D$8)*1/ROW(施設用作成シート!$B$18:$B$117),ROWS($B$12:$B90)),1/ROW(施設用作成シート!$B$18:$B$117),0),COLUMNS($B$11:H$11)),"")</f>
        <v/>
      </c>
      <c r="I90" s="143" t="str">
        <f t="array" ref="I90">IFERROR(INDEX(施設用作成シート!$B$18:$P$117,MATCH(LARGE((施設用作成シート!$C$18:$C$117=$D$8)*1/ROW(施設用作成シート!$B$18:$B$117),ROWS($B$12:$B90)),1/ROW(施設用作成シート!$B$18:$B$117),0),COLUMNS($B$11:I$11)),"")</f>
        <v/>
      </c>
      <c r="J90" s="147" t="str">
        <f t="array" ref="J90">IFERROR(INDEX(施設用作成シート!$B$18:$P$117,MATCH(LARGE((施設用作成シート!$C$18:$C$117=$D$8)*1/ROW(施設用作成シート!$B$18:$B$117),ROWS($B$12:$B90)),1/ROW(施設用作成シート!$B$18:$B$117),0),COLUMNS($B$11:J$11)),"")</f>
        <v/>
      </c>
      <c r="K90" s="143" t="str">
        <f t="array" ref="K90">IFERROR(INDEX(施設用作成シート!$B$18:$P$117,MATCH(LARGE((施設用作成シート!$C$18:$C$117=$D$8)*1/ROW(施設用作成シート!$B$18:$B$117),ROWS($B$12:$B90)),1/ROW(施設用作成シート!$B$18:$B$117),0),COLUMNS($B$11:K$11)),"")</f>
        <v/>
      </c>
      <c r="L90" s="143" t="str">
        <f t="array" ref="L90">IFERROR(INDEX(施設用作成シート!$B$18:$P$117,MATCH(LARGE((施設用作成シート!$C$18:$C$117=$D$8)*1/ROW(施設用作成シート!$B$18:$B$117),ROWS($B$12:$B90)),1/ROW(施設用作成シート!$B$18:$B$117),0),COLUMNS($B$11:L$11)),"")</f>
        <v/>
      </c>
      <c r="M90" s="143" t="str">
        <f t="array" ref="M90">IFERROR(INDEX(施設用作成シート!$B$18:$P$117,MATCH(LARGE((施設用作成シート!$C$18:$C$117=$D$8)*1/ROW(施設用作成シート!$B$18:$B$117),ROWS($B$12:$B90)),1/ROW(施設用作成シート!$B$18:$B$117),0),COLUMNS($B$11:M$11)),"")</f>
        <v/>
      </c>
      <c r="N90" s="143" t="str">
        <f t="array" ref="N90">IFERROR(INDEX(施設用作成シート!$B$18:$P$117,MATCH(LARGE((施設用作成シート!$C$18:$C$117=$D$8)*1/ROW(施設用作成シート!$B$18:$B$117),ROWS($B$12:$B90)),1/ROW(施設用作成シート!$B$18:$B$117),0),COLUMNS($B$11:N$11)),"")</f>
        <v/>
      </c>
      <c r="O90" s="156" t="str">
        <f t="array" ref="O90">IFERROR(INDEX(施設用作成シート!$B$18:$P$117,MATCH(LARGE((施設用作成シート!$C$18:$C$117=$D$8)*1/ROW(施設用作成シート!$B$18:$B$117),ROWS($B$12:$B90)),1/ROW(施設用作成シート!$B$18:$B$117),0),COLUMNS($B$11:O$11)),"")</f>
        <v/>
      </c>
    </row>
    <row r="91" spans="2:15" ht="19.5">
      <c r="B91" s="143" t="str">
        <f t="array" ref="B91">IFERROR(INDEX(施設用作成シート!$B$18:$P$117,MATCH(LARGE((施設用作成シート!$C$18:$C$117=$D$8)*1/ROW(施設用作成シート!$B$18:$B$117),ROWS($B$12:$B91)),1/ROW(施設用作成シート!$B$18:$B$117),0),COLUMNS($B$11:B$11)),"")</f>
        <v/>
      </c>
      <c r="C91" s="143" t="str">
        <f t="array" ref="C91">IFERROR(INDEX(施設用作成シート!$B$18:$P$117,MATCH(LARGE((施設用作成シート!$C$18:$C$117=$D$8)*1/ROW(施設用作成シート!$B$18:$B$117),ROWS($B$12:$B91)),1/ROW(施設用作成シート!$B$18:$B$117),0),COLUMNS($B$11:C$11)),"")</f>
        <v/>
      </c>
      <c r="D91" s="143" t="str">
        <f t="array" ref="D91">IFERROR(INDEX(施設用作成シート!$B$18:$P$117,MATCH(LARGE((施設用作成シート!$C$18:$C$117=$D$8)*1/ROW(施設用作成シート!$B$18:$B$117),ROWS($B$12:$B91)),1/ROW(施設用作成シート!$B$18:$B$117),0),COLUMNS($B$11:D$11)),"")</f>
        <v/>
      </c>
      <c r="E91" s="162" t="str">
        <f t="array" ref="E91">IFERROR(INDEX(施設用作成シート!$B$18:$P$117,MATCH(LARGE((施設用作成シート!$C$18:$C$117=$D$8)*1/ROW(施設用作成シート!$B$18:$B$117),ROWS($B$12:$B91)),1/ROW(施設用作成シート!$B$18:$B$117),0),COLUMNS($B$11:E$11)),"")</f>
        <v/>
      </c>
      <c r="F91" s="156" t="str">
        <f t="array" ref="F91">IFERROR(INDEX(施設用作成シート!$B$18:$P$117,MATCH(LARGE((施設用作成シート!$C$18:$C$117=$D$8)*1/ROW(施設用作成シート!$B$18:$B$117),ROWS($B$12:$B91)),1/ROW(施設用作成シート!$B$18:$B$117),0),COLUMNS($B$11:F$11)),"")</f>
        <v/>
      </c>
      <c r="G91" s="156" t="str">
        <f t="array" ref="G91">IFERROR(INDEX(施設用作成シート!$B$18:$P$117,MATCH(LARGE((施設用作成シート!$C$18:$C$117=$D$8)*1/ROW(施設用作成シート!$B$18:$B$117),ROWS($B$12:$B91)),1/ROW(施設用作成シート!$B$18:$B$117),0),COLUMNS($B$11:G$11)),"")</f>
        <v/>
      </c>
      <c r="H91" s="156" t="str">
        <f t="array" ref="H91">IFERROR(INDEX(施設用作成シート!$B$18:$P$117,MATCH(LARGE((施設用作成シート!$C$18:$C$117=$D$8)*1/ROW(施設用作成シート!$B$18:$B$117),ROWS($B$12:$B91)),1/ROW(施設用作成シート!$B$18:$B$117),0),COLUMNS($B$11:H$11)),"")</f>
        <v/>
      </c>
      <c r="I91" s="143" t="str">
        <f t="array" ref="I91">IFERROR(INDEX(施設用作成シート!$B$18:$P$117,MATCH(LARGE((施設用作成シート!$C$18:$C$117=$D$8)*1/ROW(施設用作成シート!$B$18:$B$117),ROWS($B$12:$B91)),1/ROW(施設用作成シート!$B$18:$B$117),0),COLUMNS($B$11:I$11)),"")</f>
        <v/>
      </c>
      <c r="J91" s="147" t="str">
        <f t="array" ref="J91">IFERROR(INDEX(施設用作成シート!$B$18:$P$117,MATCH(LARGE((施設用作成シート!$C$18:$C$117=$D$8)*1/ROW(施設用作成シート!$B$18:$B$117),ROWS($B$12:$B91)),1/ROW(施設用作成シート!$B$18:$B$117),0),COLUMNS($B$11:J$11)),"")</f>
        <v/>
      </c>
      <c r="K91" s="143" t="str">
        <f t="array" ref="K91">IFERROR(INDEX(施設用作成シート!$B$18:$P$117,MATCH(LARGE((施設用作成シート!$C$18:$C$117=$D$8)*1/ROW(施設用作成シート!$B$18:$B$117),ROWS($B$12:$B91)),1/ROW(施設用作成シート!$B$18:$B$117),0),COLUMNS($B$11:K$11)),"")</f>
        <v/>
      </c>
      <c r="L91" s="143" t="str">
        <f t="array" ref="L91">IFERROR(INDEX(施設用作成シート!$B$18:$P$117,MATCH(LARGE((施設用作成シート!$C$18:$C$117=$D$8)*1/ROW(施設用作成シート!$B$18:$B$117),ROWS($B$12:$B91)),1/ROW(施設用作成シート!$B$18:$B$117),0),COLUMNS($B$11:L$11)),"")</f>
        <v/>
      </c>
      <c r="M91" s="143" t="str">
        <f t="array" ref="M91">IFERROR(INDEX(施設用作成シート!$B$18:$P$117,MATCH(LARGE((施設用作成シート!$C$18:$C$117=$D$8)*1/ROW(施設用作成シート!$B$18:$B$117),ROWS($B$12:$B91)),1/ROW(施設用作成シート!$B$18:$B$117),0),COLUMNS($B$11:M$11)),"")</f>
        <v/>
      </c>
      <c r="N91" s="143" t="str">
        <f t="array" ref="N91">IFERROR(INDEX(施設用作成シート!$B$18:$P$117,MATCH(LARGE((施設用作成シート!$C$18:$C$117=$D$8)*1/ROW(施設用作成シート!$B$18:$B$117),ROWS($B$12:$B91)),1/ROW(施設用作成シート!$B$18:$B$117),0),COLUMNS($B$11:N$11)),"")</f>
        <v/>
      </c>
      <c r="O91" s="156" t="str">
        <f t="array" ref="O91">IFERROR(INDEX(施設用作成シート!$B$18:$P$117,MATCH(LARGE((施設用作成シート!$C$18:$C$117=$D$8)*1/ROW(施設用作成シート!$B$18:$B$117),ROWS($B$12:$B91)),1/ROW(施設用作成シート!$B$18:$B$117),0),COLUMNS($B$11:O$11)),"")</f>
        <v/>
      </c>
    </row>
    <row r="92" spans="2:15" ht="19.5">
      <c r="B92" s="143" t="str">
        <f t="array" ref="B92">IFERROR(INDEX(施設用作成シート!$B$18:$P$117,MATCH(LARGE((施設用作成シート!$C$18:$C$117=$D$8)*1/ROW(施設用作成シート!$B$18:$B$117),ROWS($B$12:$B92)),1/ROW(施設用作成シート!$B$18:$B$117),0),COLUMNS($B$11:B$11)),"")</f>
        <v/>
      </c>
      <c r="C92" s="143" t="str">
        <f t="array" ref="C92">IFERROR(INDEX(施設用作成シート!$B$18:$P$117,MATCH(LARGE((施設用作成シート!$C$18:$C$117=$D$8)*1/ROW(施設用作成シート!$B$18:$B$117),ROWS($B$12:$B92)),1/ROW(施設用作成シート!$B$18:$B$117),0),COLUMNS($B$11:C$11)),"")</f>
        <v/>
      </c>
      <c r="D92" s="143" t="str">
        <f t="array" ref="D92">IFERROR(INDEX(施設用作成シート!$B$18:$P$117,MATCH(LARGE((施設用作成シート!$C$18:$C$117=$D$8)*1/ROW(施設用作成シート!$B$18:$B$117),ROWS($B$12:$B92)),1/ROW(施設用作成シート!$B$18:$B$117),0),COLUMNS($B$11:D$11)),"")</f>
        <v/>
      </c>
      <c r="E92" s="162" t="str">
        <f t="array" ref="E92">IFERROR(INDEX(施設用作成シート!$B$18:$P$117,MATCH(LARGE((施設用作成シート!$C$18:$C$117=$D$8)*1/ROW(施設用作成シート!$B$18:$B$117),ROWS($B$12:$B92)),1/ROW(施設用作成シート!$B$18:$B$117),0),COLUMNS($B$11:E$11)),"")</f>
        <v/>
      </c>
      <c r="F92" s="156" t="str">
        <f t="array" ref="F92">IFERROR(INDEX(施設用作成シート!$B$18:$P$117,MATCH(LARGE((施設用作成シート!$C$18:$C$117=$D$8)*1/ROW(施設用作成シート!$B$18:$B$117),ROWS($B$12:$B92)),1/ROW(施設用作成シート!$B$18:$B$117),0),COLUMNS($B$11:F$11)),"")</f>
        <v/>
      </c>
      <c r="G92" s="156" t="str">
        <f t="array" ref="G92">IFERROR(INDEX(施設用作成シート!$B$18:$P$117,MATCH(LARGE((施設用作成シート!$C$18:$C$117=$D$8)*1/ROW(施設用作成シート!$B$18:$B$117),ROWS($B$12:$B92)),1/ROW(施設用作成シート!$B$18:$B$117),0),COLUMNS($B$11:G$11)),"")</f>
        <v/>
      </c>
      <c r="H92" s="156" t="str">
        <f t="array" ref="H92">IFERROR(INDEX(施設用作成シート!$B$18:$P$117,MATCH(LARGE((施設用作成シート!$C$18:$C$117=$D$8)*1/ROW(施設用作成シート!$B$18:$B$117),ROWS($B$12:$B92)),1/ROW(施設用作成シート!$B$18:$B$117),0),COLUMNS($B$11:H$11)),"")</f>
        <v/>
      </c>
      <c r="I92" s="143" t="str">
        <f t="array" ref="I92">IFERROR(INDEX(施設用作成シート!$B$18:$P$117,MATCH(LARGE((施設用作成シート!$C$18:$C$117=$D$8)*1/ROW(施設用作成シート!$B$18:$B$117),ROWS($B$12:$B92)),1/ROW(施設用作成シート!$B$18:$B$117),0),COLUMNS($B$11:I$11)),"")</f>
        <v/>
      </c>
      <c r="J92" s="147" t="str">
        <f t="array" ref="J92">IFERROR(INDEX(施設用作成シート!$B$18:$P$117,MATCH(LARGE((施設用作成シート!$C$18:$C$117=$D$8)*1/ROW(施設用作成シート!$B$18:$B$117),ROWS($B$12:$B92)),1/ROW(施設用作成シート!$B$18:$B$117),0),COLUMNS($B$11:J$11)),"")</f>
        <v/>
      </c>
      <c r="K92" s="143" t="str">
        <f t="array" ref="K92">IFERROR(INDEX(施設用作成シート!$B$18:$P$117,MATCH(LARGE((施設用作成シート!$C$18:$C$117=$D$8)*1/ROW(施設用作成シート!$B$18:$B$117),ROWS($B$12:$B92)),1/ROW(施設用作成シート!$B$18:$B$117),0),COLUMNS($B$11:K$11)),"")</f>
        <v/>
      </c>
      <c r="L92" s="143" t="str">
        <f t="array" ref="L92">IFERROR(INDEX(施設用作成シート!$B$18:$P$117,MATCH(LARGE((施設用作成シート!$C$18:$C$117=$D$8)*1/ROW(施設用作成シート!$B$18:$B$117),ROWS($B$12:$B92)),1/ROW(施設用作成シート!$B$18:$B$117),0),COLUMNS($B$11:L$11)),"")</f>
        <v/>
      </c>
      <c r="M92" s="143" t="str">
        <f t="array" ref="M92">IFERROR(INDEX(施設用作成シート!$B$18:$P$117,MATCH(LARGE((施設用作成シート!$C$18:$C$117=$D$8)*1/ROW(施設用作成シート!$B$18:$B$117),ROWS($B$12:$B92)),1/ROW(施設用作成シート!$B$18:$B$117),0),COLUMNS($B$11:M$11)),"")</f>
        <v/>
      </c>
      <c r="N92" s="143" t="str">
        <f t="array" ref="N92">IFERROR(INDEX(施設用作成シート!$B$18:$P$117,MATCH(LARGE((施設用作成シート!$C$18:$C$117=$D$8)*1/ROW(施設用作成シート!$B$18:$B$117),ROWS($B$12:$B92)),1/ROW(施設用作成シート!$B$18:$B$117),0),COLUMNS($B$11:N$11)),"")</f>
        <v/>
      </c>
      <c r="O92" s="156" t="str">
        <f t="array" ref="O92">IFERROR(INDEX(施設用作成シート!$B$18:$P$117,MATCH(LARGE((施設用作成シート!$C$18:$C$117=$D$8)*1/ROW(施設用作成シート!$B$18:$B$117),ROWS($B$12:$B92)),1/ROW(施設用作成シート!$B$18:$B$117),0),COLUMNS($B$11:O$11)),"")</f>
        <v/>
      </c>
    </row>
    <row r="93" spans="2:15" ht="19.5">
      <c r="B93" s="143" t="str">
        <f t="array" ref="B93">IFERROR(INDEX(施設用作成シート!$B$18:$P$117,MATCH(LARGE((施設用作成シート!$C$18:$C$117=$D$8)*1/ROW(施設用作成シート!$B$18:$B$117),ROWS($B$12:$B93)),1/ROW(施設用作成シート!$B$18:$B$117),0),COLUMNS($B$11:B$11)),"")</f>
        <v/>
      </c>
      <c r="C93" s="143" t="str">
        <f t="array" ref="C93">IFERROR(INDEX(施設用作成シート!$B$18:$P$117,MATCH(LARGE((施設用作成シート!$C$18:$C$117=$D$8)*1/ROW(施設用作成シート!$B$18:$B$117),ROWS($B$12:$B93)),1/ROW(施設用作成シート!$B$18:$B$117),0),COLUMNS($B$11:C$11)),"")</f>
        <v/>
      </c>
      <c r="D93" s="143" t="str">
        <f t="array" ref="D93">IFERROR(INDEX(施設用作成シート!$B$18:$P$117,MATCH(LARGE((施設用作成シート!$C$18:$C$117=$D$8)*1/ROW(施設用作成シート!$B$18:$B$117),ROWS($B$12:$B93)),1/ROW(施設用作成シート!$B$18:$B$117),0),COLUMNS($B$11:D$11)),"")</f>
        <v/>
      </c>
      <c r="E93" s="162" t="str">
        <f t="array" ref="E93">IFERROR(INDEX(施設用作成シート!$B$18:$P$117,MATCH(LARGE((施設用作成シート!$C$18:$C$117=$D$8)*1/ROW(施設用作成シート!$B$18:$B$117),ROWS($B$12:$B93)),1/ROW(施設用作成シート!$B$18:$B$117),0),COLUMNS($B$11:E$11)),"")</f>
        <v/>
      </c>
      <c r="F93" s="156" t="str">
        <f t="array" ref="F93">IFERROR(INDEX(施設用作成シート!$B$18:$P$117,MATCH(LARGE((施設用作成シート!$C$18:$C$117=$D$8)*1/ROW(施設用作成シート!$B$18:$B$117),ROWS($B$12:$B93)),1/ROW(施設用作成シート!$B$18:$B$117),0),COLUMNS($B$11:F$11)),"")</f>
        <v/>
      </c>
      <c r="G93" s="156" t="str">
        <f t="array" ref="G93">IFERROR(INDEX(施設用作成シート!$B$18:$P$117,MATCH(LARGE((施設用作成シート!$C$18:$C$117=$D$8)*1/ROW(施設用作成シート!$B$18:$B$117),ROWS($B$12:$B93)),1/ROW(施設用作成シート!$B$18:$B$117),0),COLUMNS($B$11:G$11)),"")</f>
        <v/>
      </c>
      <c r="H93" s="156" t="str">
        <f t="array" ref="H93">IFERROR(INDEX(施設用作成シート!$B$18:$P$117,MATCH(LARGE((施設用作成シート!$C$18:$C$117=$D$8)*1/ROW(施設用作成シート!$B$18:$B$117),ROWS($B$12:$B93)),1/ROW(施設用作成シート!$B$18:$B$117),0),COLUMNS($B$11:H$11)),"")</f>
        <v/>
      </c>
      <c r="I93" s="143" t="str">
        <f t="array" ref="I93">IFERROR(INDEX(施設用作成シート!$B$18:$P$117,MATCH(LARGE((施設用作成シート!$C$18:$C$117=$D$8)*1/ROW(施設用作成シート!$B$18:$B$117),ROWS($B$12:$B93)),1/ROW(施設用作成シート!$B$18:$B$117),0),COLUMNS($B$11:I$11)),"")</f>
        <v/>
      </c>
      <c r="J93" s="147" t="str">
        <f t="array" ref="J93">IFERROR(INDEX(施設用作成シート!$B$18:$P$117,MATCH(LARGE((施設用作成シート!$C$18:$C$117=$D$8)*1/ROW(施設用作成シート!$B$18:$B$117),ROWS($B$12:$B93)),1/ROW(施設用作成シート!$B$18:$B$117),0),COLUMNS($B$11:J$11)),"")</f>
        <v/>
      </c>
      <c r="K93" s="143" t="str">
        <f t="array" ref="K93">IFERROR(INDEX(施設用作成シート!$B$18:$P$117,MATCH(LARGE((施設用作成シート!$C$18:$C$117=$D$8)*1/ROW(施設用作成シート!$B$18:$B$117),ROWS($B$12:$B93)),1/ROW(施設用作成シート!$B$18:$B$117),0),COLUMNS($B$11:K$11)),"")</f>
        <v/>
      </c>
      <c r="L93" s="143" t="str">
        <f t="array" ref="L93">IFERROR(INDEX(施設用作成シート!$B$18:$P$117,MATCH(LARGE((施設用作成シート!$C$18:$C$117=$D$8)*1/ROW(施設用作成シート!$B$18:$B$117),ROWS($B$12:$B93)),1/ROW(施設用作成シート!$B$18:$B$117),0),COLUMNS($B$11:L$11)),"")</f>
        <v/>
      </c>
      <c r="M93" s="143" t="str">
        <f t="array" ref="M93">IFERROR(INDEX(施設用作成シート!$B$18:$P$117,MATCH(LARGE((施設用作成シート!$C$18:$C$117=$D$8)*1/ROW(施設用作成シート!$B$18:$B$117),ROWS($B$12:$B93)),1/ROW(施設用作成シート!$B$18:$B$117),0),COLUMNS($B$11:M$11)),"")</f>
        <v/>
      </c>
      <c r="N93" s="143" t="str">
        <f t="array" ref="N93">IFERROR(INDEX(施設用作成シート!$B$18:$P$117,MATCH(LARGE((施設用作成シート!$C$18:$C$117=$D$8)*1/ROW(施設用作成シート!$B$18:$B$117),ROWS($B$12:$B93)),1/ROW(施設用作成シート!$B$18:$B$117),0),COLUMNS($B$11:N$11)),"")</f>
        <v/>
      </c>
      <c r="O93" s="156" t="str">
        <f t="array" ref="O93">IFERROR(INDEX(施設用作成シート!$B$18:$P$117,MATCH(LARGE((施設用作成シート!$C$18:$C$117=$D$8)*1/ROW(施設用作成シート!$B$18:$B$117),ROWS($B$12:$B93)),1/ROW(施設用作成シート!$B$18:$B$117),0),COLUMNS($B$11:O$11)),"")</f>
        <v/>
      </c>
    </row>
    <row r="94" spans="2:15" ht="19.5">
      <c r="B94" s="143" t="str">
        <f t="array" ref="B94">IFERROR(INDEX(施設用作成シート!$B$18:$P$117,MATCH(LARGE((施設用作成シート!$C$18:$C$117=$D$8)*1/ROW(施設用作成シート!$B$18:$B$117),ROWS($B$12:$B94)),1/ROW(施設用作成シート!$B$18:$B$117),0),COLUMNS($B$11:B$11)),"")</f>
        <v/>
      </c>
      <c r="C94" s="143" t="str">
        <f t="array" ref="C94">IFERROR(INDEX(施設用作成シート!$B$18:$P$117,MATCH(LARGE((施設用作成シート!$C$18:$C$117=$D$8)*1/ROW(施設用作成シート!$B$18:$B$117),ROWS($B$12:$B94)),1/ROW(施設用作成シート!$B$18:$B$117),0),COLUMNS($B$11:C$11)),"")</f>
        <v/>
      </c>
      <c r="D94" s="143" t="str">
        <f t="array" ref="D94">IFERROR(INDEX(施設用作成シート!$B$18:$P$117,MATCH(LARGE((施設用作成シート!$C$18:$C$117=$D$8)*1/ROW(施設用作成シート!$B$18:$B$117),ROWS($B$12:$B94)),1/ROW(施設用作成シート!$B$18:$B$117),0),COLUMNS($B$11:D$11)),"")</f>
        <v/>
      </c>
      <c r="E94" s="162" t="str">
        <f t="array" ref="E94">IFERROR(INDEX(施設用作成シート!$B$18:$P$117,MATCH(LARGE((施設用作成シート!$C$18:$C$117=$D$8)*1/ROW(施設用作成シート!$B$18:$B$117),ROWS($B$12:$B94)),1/ROW(施設用作成シート!$B$18:$B$117),0),COLUMNS($B$11:E$11)),"")</f>
        <v/>
      </c>
      <c r="F94" s="156" t="str">
        <f t="array" ref="F94">IFERROR(INDEX(施設用作成シート!$B$18:$P$117,MATCH(LARGE((施設用作成シート!$C$18:$C$117=$D$8)*1/ROW(施設用作成シート!$B$18:$B$117),ROWS($B$12:$B94)),1/ROW(施設用作成シート!$B$18:$B$117),0),COLUMNS($B$11:F$11)),"")</f>
        <v/>
      </c>
      <c r="G94" s="156" t="str">
        <f t="array" ref="G94">IFERROR(INDEX(施設用作成シート!$B$18:$P$117,MATCH(LARGE((施設用作成シート!$C$18:$C$117=$D$8)*1/ROW(施設用作成シート!$B$18:$B$117),ROWS($B$12:$B94)),1/ROW(施設用作成シート!$B$18:$B$117),0),COLUMNS($B$11:G$11)),"")</f>
        <v/>
      </c>
      <c r="H94" s="156" t="str">
        <f t="array" ref="H94">IFERROR(INDEX(施設用作成シート!$B$18:$P$117,MATCH(LARGE((施設用作成シート!$C$18:$C$117=$D$8)*1/ROW(施設用作成シート!$B$18:$B$117),ROWS($B$12:$B94)),1/ROW(施設用作成シート!$B$18:$B$117),0),COLUMNS($B$11:H$11)),"")</f>
        <v/>
      </c>
      <c r="I94" s="143" t="str">
        <f t="array" ref="I94">IFERROR(INDEX(施設用作成シート!$B$18:$P$117,MATCH(LARGE((施設用作成シート!$C$18:$C$117=$D$8)*1/ROW(施設用作成シート!$B$18:$B$117),ROWS($B$12:$B94)),1/ROW(施設用作成シート!$B$18:$B$117),0),COLUMNS($B$11:I$11)),"")</f>
        <v/>
      </c>
      <c r="J94" s="147" t="str">
        <f t="array" ref="J94">IFERROR(INDEX(施設用作成シート!$B$18:$P$117,MATCH(LARGE((施設用作成シート!$C$18:$C$117=$D$8)*1/ROW(施設用作成シート!$B$18:$B$117),ROWS($B$12:$B94)),1/ROW(施設用作成シート!$B$18:$B$117),0),COLUMNS($B$11:J$11)),"")</f>
        <v/>
      </c>
      <c r="K94" s="143" t="str">
        <f t="array" ref="K94">IFERROR(INDEX(施設用作成シート!$B$18:$P$117,MATCH(LARGE((施設用作成シート!$C$18:$C$117=$D$8)*1/ROW(施設用作成シート!$B$18:$B$117),ROWS($B$12:$B94)),1/ROW(施設用作成シート!$B$18:$B$117),0),COLUMNS($B$11:K$11)),"")</f>
        <v/>
      </c>
      <c r="L94" s="143" t="str">
        <f t="array" ref="L94">IFERROR(INDEX(施設用作成シート!$B$18:$P$117,MATCH(LARGE((施設用作成シート!$C$18:$C$117=$D$8)*1/ROW(施設用作成シート!$B$18:$B$117),ROWS($B$12:$B94)),1/ROW(施設用作成シート!$B$18:$B$117),0),COLUMNS($B$11:L$11)),"")</f>
        <v/>
      </c>
      <c r="M94" s="143" t="str">
        <f t="array" ref="M94">IFERROR(INDEX(施設用作成シート!$B$18:$P$117,MATCH(LARGE((施設用作成シート!$C$18:$C$117=$D$8)*1/ROW(施設用作成シート!$B$18:$B$117),ROWS($B$12:$B94)),1/ROW(施設用作成シート!$B$18:$B$117),0),COLUMNS($B$11:M$11)),"")</f>
        <v/>
      </c>
      <c r="N94" s="143" t="str">
        <f t="array" ref="N94">IFERROR(INDEX(施設用作成シート!$B$18:$P$117,MATCH(LARGE((施設用作成シート!$C$18:$C$117=$D$8)*1/ROW(施設用作成シート!$B$18:$B$117),ROWS($B$12:$B94)),1/ROW(施設用作成シート!$B$18:$B$117),0),COLUMNS($B$11:N$11)),"")</f>
        <v/>
      </c>
      <c r="O94" s="156" t="str">
        <f t="array" ref="O94">IFERROR(INDEX(施設用作成シート!$B$18:$P$117,MATCH(LARGE((施設用作成シート!$C$18:$C$117=$D$8)*1/ROW(施設用作成シート!$B$18:$B$117),ROWS($B$12:$B94)),1/ROW(施設用作成シート!$B$18:$B$117),0),COLUMNS($B$11:O$11)),"")</f>
        <v/>
      </c>
    </row>
    <row r="95" spans="2:15" ht="19.5">
      <c r="B95" s="143" t="str">
        <f t="array" ref="B95">IFERROR(INDEX(施設用作成シート!$B$18:$P$117,MATCH(LARGE((施設用作成シート!$C$18:$C$117=$D$8)*1/ROW(施設用作成シート!$B$18:$B$117),ROWS($B$12:$B95)),1/ROW(施設用作成シート!$B$18:$B$117),0),COLUMNS($B$11:B$11)),"")</f>
        <v/>
      </c>
      <c r="C95" s="143" t="str">
        <f t="array" ref="C95">IFERROR(INDEX(施設用作成シート!$B$18:$P$117,MATCH(LARGE((施設用作成シート!$C$18:$C$117=$D$8)*1/ROW(施設用作成シート!$B$18:$B$117),ROWS($B$12:$B95)),1/ROW(施設用作成シート!$B$18:$B$117),0),COLUMNS($B$11:C$11)),"")</f>
        <v/>
      </c>
      <c r="D95" s="143" t="str">
        <f t="array" ref="D95">IFERROR(INDEX(施設用作成シート!$B$18:$P$117,MATCH(LARGE((施設用作成シート!$C$18:$C$117=$D$8)*1/ROW(施設用作成シート!$B$18:$B$117),ROWS($B$12:$B95)),1/ROW(施設用作成シート!$B$18:$B$117),0),COLUMNS($B$11:D$11)),"")</f>
        <v/>
      </c>
      <c r="E95" s="162" t="str">
        <f t="array" ref="E95">IFERROR(INDEX(施設用作成シート!$B$18:$P$117,MATCH(LARGE((施設用作成シート!$C$18:$C$117=$D$8)*1/ROW(施設用作成シート!$B$18:$B$117),ROWS($B$12:$B95)),1/ROW(施設用作成シート!$B$18:$B$117),0),COLUMNS($B$11:E$11)),"")</f>
        <v/>
      </c>
      <c r="F95" s="156" t="str">
        <f t="array" ref="F95">IFERROR(INDEX(施設用作成シート!$B$18:$P$117,MATCH(LARGE((施設用作成シート!$C$18:$C$117=$D$8)*1/ROW(施設用作成シート!$B$18:$B$117),ROWS($B$12:$B95)),1/ROW(施設用作成シート!$B$18:$B$117),0),COLUMNS($B$11:F$11)),"")</f>
        <v/>
      </c>
      <c r="G95" s="156" t="str">
        <f t="array" ref="G95">IFERROR(INDEX(施設用作成シート!$B$18:$P$117,MATCH(LARGE((施設用作成シート!$C$18:$C$117=$D$8)*1/ROW(施設用作成シート!$B$18:$B$117),ROWS($B$12:$B95)),1/ROW(施設用作成シート!$B$18:$B$117),0),COLUMNS($B$11:G$11)),"")</f>
        <v/>
      </c>
      <c r="H95" s="156" t="str">
        <f t="array" ref="H95">IFERROR(INDEX(施設用作成シート!$B$18:$P$117,MATCH(LARGE((施設用作成シート!$C$18:$C$117=$D$8)*1/ROW(施設用作成シート!$B$18:$B$117),ROWS($B$12:$B95)),1/ROW(施設用作成シート!$B$18:$B$117),0),COLUMNS($B$11:H$11)),"")</f>
        <v/>
      </c>
      <c r="I95" s="143" t="str">
        <f t="array" ref="I95">IFERROR(INDEX(施設用作成シート!$B$18:$P$117,MATCH(LARGE((施設用作成シート!$C$18:$C$117=$D$8)*1/ROW(施設用作成シート!$B$18:$B$117),ROWS($B$12:$B95)),1/ROW(施設用作成シート!$B$18:$B$117),0),COLUMNS($B$11:I$11)),"")</f>
        <v/>
      </c>
      <c r="J95" s="147" t="str">
        <f t="array" ref="J95">IFERROR(INDEX(施設用作成シート!$B$18:$P$117,MATCH(LARGE((施設用作成シート!$C$18:$C$117=$D$8)*1/ROW(施設用作成シート!$B$18:$B$117),ROWS($B$12:$B95)),1/ROW(施設用作成シート!$B$18:$B$117),0),COLUMNS($B$11:J$11)),"")</f>
        <v/>
      </c>
      <c r="K95" s="143" t="str">
        <f t="array" ref="K95">IFERROR(INDEX(施設用作成シート!$B$18:$P$117,MATCH(LARGE((施設用作成シート!$C$18:$C$117=$D$8)*1/ROW(施設用作成シート!$B$18:$B$117),ROWS($B$12:$B95)),1/ROW(施設用作成シート!$B$18:$B$117),0),COLUMNS($B$11:K$11)),"")</f>
        <v/>
      </c>
      <c r="L95" s="143" t="str">
        <f t="array" ref="L95">IFERROR(INDEX(施設用作成シート!$B$18:$P$117,MATCH(LARGE((施設用作成シート!$C$18:$C$117=$D$8)*1/ROW(施設用作成シート!$B$18:$B$117),ROWS($B$12:$B95)),1/ROW(施設用作成シート!$B$18:$B$117),0),COLUMNS($B$11:L$11)),"")</f>
        <v/>
      </c>
      <c r="M95" s="143" t="str">
        <f t="array" ref="M95">IFERROR(INDEX(施設用作成シート!$B$18:$P$117,MATCH(LARGE((施設用作成シート!$C$18:$C$117=$D$8)*1/ROW(施設用作成シート!$B$18:$B$117),ROWS($B$12:$B95)),1/ROW(施設用作成シート!$B$18:$B$117),0),COLUMNS($B$11:M$11)),"")</f>
        <v/>
      </c>
      <c r="N95" s="143" t="str">
        <f t="array" ref="N95">IFERROR(INDEX(施設用作成シート!$B$18:$P$117,MATCH(LARGE((施設用作成シート!$C$18:$C$117=$D$8)*1/ROW(施設用作成シート!$B$18:$B$117),ROWS($B$12:$B95)),1/ROW(施設用作成シート!$B$18:$B$117),0),COLUMNS($B$11:N$11)),"")</f>
        <v/>
      </c>
      <c r="O95" s="156" t="str">
        <f t="array" ref="O95">IFERROR(INDEX(施設用作成シート!$B$18:$P$117,MATCH(LARGE((施設用作成シート!$C$18:$C$117=$D$8)*1/ROW(施設用作成シート!$B$18:$B$117),ROWS($B$12:$B95)),1/ROW(施設用作成シート!$B$18:$B$117),0),COLUMNS($B$11:O$11)),"")</f>
        <v/>
      </c>
    </row>
    <row r="96" spans="2:15" ht="19.5">
      <c r="B96" s="143" t="str">
        <f t="array" ref="B96">IFERROR(INDEX(施設用作成シート!$B$18:$P$117,MATCH(LARGE((施設用作成シート!$C$18:$C$117=$D$8)*1/ROW(施設用作成シート!$B$18:$B$117),ROWS($B$12:$B96)),1/ROW(施設用作成シート!$B$18:$B$117),0),COLUMNS($B$11:B$11)),"")</f>
        <v/>
      </c>
      <c r="C96" s="143" t="str">
        <f t="array" ref="C96">IFERROR(INDEX(施設用作成シート!$B$18:$P$117,MATCH(LARGE((施設用作成シート!$C$18:$C$117=$D$8)*1/ROW(施設用作成シート!$B$18:$B$117),ROWS($B$12:$B96)),1/ROW(施設用作成シート!$B$18:$B$117),0),COLUMNS($B$11:C$11)),"")</f>
        <v/>
      </c>
      <c r="D96" s="143" t="str">
        <f t="array" ref="D96">IFERROR(INDEX(施設用作成シート!$B$18:$P$117,MATCH(LARGE((施設用作成シート!$C$18:$C$117=$D$8)*1/ROW(施設用作成シート!$B$18:$B$117),ROWS($B$12:$B96)),1/ROW(施設用作成シート!$B$18:$B$117),0),COLUMNS($B$11:D$11)),"")</f>
        <v/>
      </c>
      <c r="E96" s="162" t="str">
        <f t="array" ref="E96">IFERROR(INDEX(施設用作成シート!$B$18:$P$117,MATCH(LARGE((施設用作成シート!$C$18:$C$117=$D$8)*1/ROW(施設用作成シート!$B$18:$B$117),ROWS($B$12:$B96)),1/ROW(施設用作成シート!$B$18:$B$117),0),COLUMNS($B$11:E$11)),"")</f>
        <v/>
      </c>
      <c r="F96" s="156" t="str">
        <f t="array" ref="F96">IFERROR(INDEX(施設用作成シート!$B$18:$P$117,MATCH(LARGE((施設用作成シート!$C$18:$C$117=$D$8)*1/ROW(施設用作成シート!$B$18:$B$117),ROWS($B$12:$B96)),1/ROW(施設用作成シート!$B$18:$B$117),0),COLUMNS($B$11:F$11)),"")</f>
        <v/>
      </c>
      <c r="G96" s="156" t="str">
        <f t="array" ref="G96">IFERROR(INDEX(施設用作成シート!$B$18:$P$117,MATCH(LARGE((施設用作成シート!$C$18:$C$117=$D$8)*1/ROW(施設用作成シート!$B$18:$B$117),ROWS($B$12:$B96)),1/ROW(施設用作成シート!$B$18:$B$117),0),COLUMNS($B$11:G$11)),"")</f>
        <v/>
      </c>
      <c r="H96" s="156" t="str">
        <f t="array" ref="H96">IFERROR(INDEX(施設用作成シート!$B$18:$P$117,MATCH(LARGE((施設用作成シート!$C$18:$C$117=$D$8)*1/ROW(施設用作成シート!$B$18:$B$117),ROWS($B$12:$B96)),1/ROW(施設用作成シート!$B$18:$B$117),0),COLUMNS($B$11:H$11)),"")</f>
        <v/>
      </c>
      <c r="I96" s="143" t="str">
        <f t="array" ref="I96">IFERROR(INDEX(施設用作成シート!$B$18:$P$117,MATCH(LARGE((施設用作成シート!$C$18:$C$117=$D$8)*1/ROW(施設用作成シート!$B$18:$B$117),ROWS($B$12:$B96)),1/ROW(施設用作成シート!$B$18:$B$117),0),COLUMNS($B$11:I$11)),"")</f>
        <v/>
      </c>
      <c r="J96" s="147" t="str">
        <f t="array" ref="J96">IFERROR(INDEX(施設用作成シート!$B$18:$P$117,MATCH(LARGE((施設用作成シート!$C$18:$C$117=$D$8)*1/ROW(施設用作成シート!$B$18:$B$117),ROWS($B$12:$B96)),1/ROW(施設用作成シート!$B$18:$B$117),0),COLUMNS($B$11:J$11)),"")</f>
        <v/>
      </c>
      <c r="K96" s="143" t="str">
        <f t="array" ref="K96">IFERROR(INDEX(施設用作成シート!$B$18:$P$117,MATCH(LARGE((施設用作成シート!$C$18:$C$117=$D$8)*1/ROW(施設用作成シート!$B$18:$B$117),ROWS($B$12:$B96)),1/ROW(施設用作成シート!$B$18:$B$117),0),COLUMNS($B$11:K$11)),"")</f>
        <v/>
      </c>
      <c r="L96" s="143" t="str">
        <f t="array" ref="L96">IFERROR(INDEX(施設用作成シート!$B$18:$P$117,MATCH(LARGE((施設用作成シート!$C$18:$C$117=$D$8)*1/ROW(施設用作成シート!$B$18:$B$117),ROWS($B$12:$B96)),1/ROW(施設用作成シート!$B$18:$B$117),0),COLUMNS($B$11:L$11)),"")</f>
        <v/>
      </c>
      <c r="M96" s="143" t="str">
        <f t="array" ref="M96">IFERROR(INDEX(施設用作成シート!$B$18:$P$117,MATCH(LARGE((施設用作成シート!$C$18:$C$117=$D$8)*1/ROW(施設用作成シート!$B$18:$B$117),ROWS($B$12:$B96)),1/ROW(施設用作成シート!$B$18:$B$117),0),COLUMNS($B$11:M$11)),"")</f>
        <v/>
      </c>
      <c r="N96" s="143" t="str">
        <f t="array" ref="N96">IFERROR(INDEX(施設用作成シート!$B$18:$P$117,MATCH(LARGE((施設用作成シート!$C$18:$C$117=$D$8)*1/ROW(施設用作成シート!$B$18:$B$117),ROWS($B$12:$B96)),1/ROW(施設用作成シート!$B$18:$B$117),0),COLUMNS($B$11:N$11)),"")</f>
        <v/>
      </c>
      <c r="O96" s="156" t="str">
        <f t="array" ref="O96">IFERROR(INDEX(施設用作成シート!$B$18:$P$117,MATCH(LARGE((施設用作成シート!$C$18:$C$117=$D$8)*1/ROW(施設用作成シート!$B$18:$B$117),ROWS($B$12:$B96)),1/ROW(施設用作成シート!$B$18:$B$117),0),COLUMNS($B$11:O$11)),"")</f>
        <v/>
      </c>
    </row>
    <row r="97" spans="2:15" ht="19.5">
      <c r="B97" s="143" t="str">
        <f t="array" ref="B97">IFERROR(INDEX(施設用作成シート!$B$18:$P$117,MATCH(LARGE((施設用作成シート!$C$18:$C$117=$D$8)*1/ROW(施設用作成シート!$B$18:$B$117),ROWS($B$12:$B97)),1/ROW(施設用作成シート!$B$18:$B$117),0),COLUMNS($B$11:B$11)),"")</f>
        <v/>
      </c>
      <c r="C97" s="143" t="str">
        <f t="array" ref="C97">IFERROR(INDEX(施設用作成シート!$B$18:$P$117,MATCH(LARGE((施設用作成シート!$C$18:$C$117=$D$8)*1/ROW(施設用作成シート!$B$18:$B$117),ROWS($B$12:$B97)),1/ROW(施設用作成シート!$B$18:$B$117),0),COLUMNS($B$11:C$11)),"")</f>
        <v/>
      </c>
      <c r="D97" s="143" t="str">
        <f t="array" ref="D97">IFERROR(INDEX(施設用作成シート!$B$18:$P$117,MATCH(LARGE((施設用作成シート!$C$18:$C$117=$D$8)*1/ROW(施設用作成シート!$B$18:$B$117),ROWS($B$12:$B97)),1/ROW(施設用作成シート!$B$18:$B$117),0),COLUMNS($B$11:D$11)),"")</f>
        <v/>
      </c>
      <c r="E97" s="162" t="str">
        <f t="array" ref="E97">IFERROR(INDEX(施設用作成シート!$B$18:$P$117,MATCH(LARGE((施設用作成シート!$C$18:$C$117=$D$8)*1/ROW(施設用作成シート!$B$18:$B$117),ROWS($B$12:$B97)),1/ROW(施設用作成シート!$B$18:$B$117),0),COLUMNS($B$11:E$11)),"")</f>
        <v/>
      </c>
      <c r="F97" s="156"/>
      <c r="G97" s="156" t="str">
        <f t="array" ref="G97">IFERROR(INDEX(施設用作成シート!$B$18:$P$117,MATCH(LARGE((施設用作成シート!$C$18:$C$117=$D$8)*1/ROW(施設用作成シート!$B$18:$B$117),ROWS($B$12:$B97)),1/ROW(施設用作成シート!$B$18:$B$117),0),COLUMNS($B$11:G$11)),"")</f>
        <v/>
      </c>
      <c r="H97" s="156" t="str">
        <f t="array" ref="H97">IFERROR(INDEX(施設用作成シート!$B$18:$P$117,MATCH(LARGE((施設用作成シート!$C$18:$C$117=$D$8)*1/ROW(施設用作成シート!$B$18:$B$117),ROWS($B$12:$B97)),1/ROW(施設用作成シート!$B$18:$B$117),0),COLUMNS($B$11:H$11)),"")</f>
        <v/>
      </c>
      <c r="I97" s="143" t="str">
        <f t="array" ref="I97">IFERROR(INDEX(施設用作成シート!$B$18:$P$117,MATCH(LARGE((施設用作成シート!$C$18:$C$117=$D$8)*1/ROW(施設用作成シート!$B$18:$B$117),ROWS($B$12:$B97)),1/ROW(施設用作成シート!$B$18:$B$117),0),COLUMNS($B$11:I$11)),"")</f>
        <v/>
      </c>
      <c r="J97" s="147" t="str">
        <f t="array" ref="J97">IFERROR(INDEX(施設用作成シート!$B$18:$P$117,MATCH(LARGE((施設用作成シート!$C$18:$C$117=$D$8)*1/ROW(施設用作成シート!$B$18:$B$117),ROWS($B$12:$B97)),1/ROW(施設用作成シート!$B$18:$B$117),0),COLUMNS($B$11:J$11)),"")</f>
        <v/>
      </c>
      <c r="K97" s="143" t="str">
        <f t="array" ref="K97">IFERROR(INDEX(施設用作成シート!$B$18:$P$117,MATCH(LARGE((施設用作成シート!$C$18:$C$117=$D$8)*1/ROW(施設用作成シート!$B$18:$B$117),ROWS($B$12:$B97)),1/ROW(施設用作成シート!$B$18:$B$117),0),COLUMNS($B$11:K$11)),"")</f>
        <v/>
      </c>
      <c r="L97" s="143" t="str">
        <f t="array" ref="L97">IFERROR(INDEX(施設用作成シート!$B$18:$P$117,MATCH(LARGE((施設用作成シート!$C$18:$C$117=$D$8)*1/ROW(施設用作成シート!$B$18:$B$117),ROWS($B$12:$B97)),1/ROW(施設用作成シート!$B$18:$B$117),0),COLUMNS($B$11:L$11)),"")</f>
        <v/>
      </c>
      <c r="M97" s="143" t="str">
        <f t="array" ref="M97">IFERROR(INDEX(施設用作成シート!$B$18:$P$117,MATCH(LARGE((施設用作成シート!$C$18:$C$117=$D$8)*1/ROW(施設用作成シート!$B$18:$B$117),ROWS($B$12:$B97)),1/ROW(施設用作成シート!$B$18:$B$117),0),COLUMNS($B$11:M$11)),"")</f>
        <v/>
      </c>
      <c r="N97" s="143" t="str">
        <f t="array" ref="N97">IFERROR(INDEX(施設用作成シート!$B$18:$P$117,MATCH(LARGE((施設用作成シート!$C$18:$C$117=$D$8)*1/ROW(施設用作成シート!$B$18:$B$117),ROWS($B$12:$B97)),1/ROW(施設用作成シート!$B$18:$B$117),0),COLUMNS($B$11:N$11)),"")</f>
        <v/>
      </c>
      <c r="O97" s="156" t="str">
        <f t="array" ref="O97">IFERROR(INDEX(施設用作成シート!$B$18:$P$117,MATCH(LARGE((施設用作成シート!$C$18:$C$117=$D$8)*1/ROW(施設用作成シート!$B$18:$B$117),ROWS($B$12:$B97)),1/ROW(施設用作成シート!$B$18:$B$117),0),COLUMNS($B$11:O$11)),"")</f>
        <v/>
      </c>
    </row>
    <row r="98" spans="2:15" ht="19.5">
      <c r="B98" s="143" t="str">
        <f t="array" ref="B98">IFERROR(INDEX(施設用作成シート!$B$18:$P$117,MATCH(LARGE((施設用作成シート!$C$18:$C$117=$D$8)*1/ROW(施設用作成シート!$B$18:$B$117),ROWS($B$12:$B98)),1/ROW(施設用作成シート!$B$18:$B$117),0),COLUMNS($B$11:B$11)),"")</f>
        <v/>
      </c>
      <c r="C98" s="143" t="str">
        <f t="array" ref="C98">IFERROR(INDEX(施設用作成シート!$B$18:$P$117,MATCH(LARGE((施設用作成シート!$C$18:$C$117=$D$8)*1/ROW(施設用作成シート!$B$18:$B$117),ROWS($B$12:$B98)),1/ROW(施設用作成シート!$B$18:$B$117),0),COLUMNS($B$11:C$11)),"")</f>
        <v/>
      </c>
      <c r="D98" s="143" t="str">
        <f t="array" ref="D98">IFERROR(INDEX(施設用作成シート!$B$18:$P$117,MATCH(LARGE((施設用作成シート!$C$18:$C$117=$D$8)*1/ROW(施設用作成シート!$B$18:$B$117),ROWS($B$12:$B98)),1/ROW(施設用作成シート!$B$18:$B$117),0),COLUMNS($B$11:D$11)),"")</f>
        <v/>
      </c>
      <c r="E98" s="162" t="str">
        <f t="array" ref="E98">IFERROR(INDEX(施設用作成シート!$B$18:$P$117,MATCH(LARGE((施設用作成シート!$C$18:$C$117=$D$8)*1/ROW(施設用作成シート!$B$18:$B$117),ROWS($B$12:$B98)),1/ROW(施設用作成シート!$B$18:$B$117),0),COLUMNS($B$11:E$11)),"")</f>
        <v/>
      </c>
      <c r="F98" s="156" t="str">
        <f t="array" ref="F98">IFERROR(INDEX(施設用作成シート!$B$18:$P$117,MATCH(LARGE((施設用作成シート!$C$18:$C$117=$D$8)*1/ROW(施設用作成シート!$B$18:$B$117),ROWS($B$12:$B98)),1/ROW(施設用作成シート!$B$18:$B$117),0),COLUMNS($B$11:F$11)),"")</f>
        <v/>
      </c>
      <c r="G98" s="156" t="str">
        <f t="array" ref="G98">IFERROR(INDEX(施設用作成シート!$B$18:$P$117,MATCH(LARGE((施設用作成シート!$C$18:$C$117=$D$8)*1/ROW(施設用作成シート!$B$18:$B$117),ROWS($B$12:$B98)),1/ROW(施設用作成シート!$B$18:$B$117),0),COLUMNS($B$11:G$11)),"")</f>
        <v/>
      </c>
      <c r="H98" s="156" t="str">
        <f t="array" ref="H98">IFERROR(INDEX(施設用作成シート!$B$18:$P$117,MATCH(LARGE((施設用作成シート!$C$18:$C$117=$D$8)*1/ROW(施設用作成シート!$B$18:$B$117),ROWS($B$12:$B98)),1/ROW(施設用作成シート!$B$18:$B$117),0),COLUMNS($B$11:H$11)),"")</f>
        <v/>
      </c>
      <c r="I98" s="143" t="str">
        <f t="array" ref="I98">IFERROR(INDEX(施設用作成シート!$B$18:$P$117,MATCH(LARGE((施設用作成シート!$C$18:$C$117=$D$8)*1/ROW(施設用作成シート!$B$18:$B$117),ROWS($B$12:$B98)),1/ROW(施設用作成シート!$B$18:$B$117),0),COLUMNS($B$11:I$11)),"")</f>
        <v/>
      </c>
      <c r="J98" s="147" t="str">
        <f t="array" ref="J98">IFERROR(INDEX(施設用作成シート!$B$18:$P$117,MATCH(LARGE((施設用作成シート!$C$18:$C$117=$D$8)*1/ROW(施設用作成シート!$B$18:$B$117),ROWS($B$12:$B98)),1/ROW(施設用作成シート!$B$18:$B$117),0),COLUMNS($B$11:J$11)),"")</f>
        <v/>
      </c>
      <c r="K98" s="143" t="str">
        <f t="array" ref="K98">IFERROR(INDEX(施設用作成シート!$B$18:$P$117,MATCH(LARGE((施設用作成シート!$C$18:$C$117=$D$8)*1/ROW(施設用作成シート!$B$18:$B$117),ROWS($B$12:$B98)),1/ROW(施設用作成シート!$B$18:$B$117),0),COLUMNS($B$11:K$11)),"")</f>
        <v/>
      </c>
      <c r="L98" s="143" t="str">
        <f t="array" ref="L98">IFERROR(INDEX(施設用作成シート!$B$18:$P$117,MATCH(LARGE((施設用作成シート!$C$18:$C$117=$D$8)*1/ROW(施設用作成シート!$B$18:$B$117),ROWS($B$12:$B98)),1/ROW(施設用作成シート!$B$18:$B$117),0),COLUMNS($B$11:L$11)),"")</f>
        <v/>
      </c>
      <c r="M98" s="143" t="str">
        <f t="array" ref="M98">IFERROR(INDEX(施設用作成シート!$B$18:$P$117,MATCH(LARGE((施設用作成シート!$C$18:$C$117=$D$8)*1/ROW(施設用作成シート!$B$18:$B$117),ROWS($B$12:$B98)),1/ROW(施設用作成シート!$B$18:$B$117),0),COLUMNS($B$11:M$11)),"")</f>
        <v/>
      </c>
      <c r="N98" s="143" t="str">
        <f t="array" ref="N98">IFERROR(INDEX(施設用作成シート!$B$18:$P$117,MATCH(LARGE((施設用作成シート!$C$18:$C$117=$D$8)*1/ROW(施設用作成シート!$B$18:$B$117),ROWS($B$12:$B98)),1/ROW(施設用作成シート!$B$18:$B$117),0),COLUMNS($B$11:N$11)),"")</f>
        <v/>
      </c>
      <c r="O98" s="156" t="str">
        <f t="array" ref="O98">IFERROR(INDEX(施設用作成シート!$B$18:$P$117,MATCH(LARGE((施設用作成シート!$C$18:$C$117=$D$8)*1/ROW(施設用作成シート!$B$18:$B$117),ROWS($B$12:$B98)),1/ROW(施設用作成シート!$B$18:$B$117),0),COLUMNS($B$11:O$11)),"")</f>
        <v/>
      </c>
    </row>
    <row r="99" spans="2:15" ht="19.5">
      <c r="B99" s="143" t="str">
        <f t="array" ref="B99">IFERROR(INDEX(施設用作成シート!$B$18:$P$117,MATCH(LARGE((施設用作成シート!$C$18:$C$117=$D$8)*1/ROW(施設用作成シート!$B$18:$B$117),ROWS($B$12:$B99)),1/ROW(施設用作成シート!$B$18:$B$117),0),COLUMNS($B$11:B$11)),"")</f>
        <v/>
      </c>
      <c r="C99" s="143" t="str">
        <f t="array" ref="C99">IFERROR(INDEX(施設用作成シート!$B$18:$P$117,MATCH(LARGE((施設用作成シート!$C$18:$C$117=$D$8)*1/ROW(施設用作成シート!$B$18:$B$117),ROWS($B$12:$B99)),1/ROW(施設用作成シート!$B$18:$B$117),0),COLUMNS($B$11:C$11)),"")</f>
        <v/>
      </c>
      <c r="D99" s="143" t="str">
        <f t="array" ref="D99">IFERROR(INDEX(施設用作成シート!$B$18:$P$117,MATCH(LARGE((施設用作成シート!$C$18:$C$117=$D$8)*1/ROW(施設用作成シート!$B$18:$B$117),ROWS($B$12:$B99)),1/ROW(施設用作成シート!$B$18:$B$117),0),COLUMNS($B$11:D$11)),"")</f>
        <v/>
      </c>
      <c r="E99" s="162" t="str">
        <f t="array" ref="E99">IFERROR(INDEX(施設用作成シート!$B$18:$P$117,MATCH(LARGE((施設用作成シート!$C$18:$C$117=$D$8)*1/ROW(施設用作成シート!$B$18:$B$117),ROWS($B$12:$B99)),1/ROW(施設用作成シート!$B$18:$B$117),0),COLUMNS($B$11:E$11)),"")</f>
        <v/>
      </c>
      <c r="F99" s="156" t="str">
        <f t="array" ref="F99">IFERROR(INDEX(施設用作成シート!$B$18:$P$117,MATCH(LARGE((施設用作成シート!$C$18:$C$117=$D$8)*1/ROW(施設用作成シート!$B$18:$B$117),ROWS($B$12:$B99)),1/ROW(施設用作成シート!$B$18:$B$117),0),COLUMNS($B$11:F$11)),"")</f>
        <v/>
      </c>
      <c r="G99" s="156" t="str">
        <f t="array" ref="G99">IFERROR(INDEX(施設用作成シート!$B$18:$P$117,MATCH(LARGE((施設用作成シート!$C$18:$C$117=$D$8)*1/ROW(施設用作成シート!$B$18:$B$117),ROWS($B$12:$B99)),1/ROW(施設用作成シート!$B$18:$B$117),0),COLUMNS($B$11:G$11)),"")</f>
        <v/>
      </c>
      <c r="H99" s="156" t="str">
        <f t="array" ref="H99">IFERROR(INDEX(施設用作成シート!$B$18:$P$117,MATCH(LARGE((施設用作成シート!$C$18:$C$117=$D$8)*1/ROW(施設用作成シート!$B$18:$B$117),ROWS($B$12:$B99)),1/ROW(施設用作成シート!$B$18:$B$117),0),COLUMNS($B$11:H$11)),"")</f>
        <v/>
      </c>
      <c r="I99" s="143" t="str">
        <f t="array" ref="I99">IFERROR(INDEX(施設用作成シート!$B$18:$P$117,MATCH(LARGE((施設用作成シート!$C$18:$C$117=$D$8)*1/ROW(施設用作成シート!$B$18:$B$117),ROWS($B$12:$B99)),1/ROW(施設用作成シート!$B$18:$B$117),0),COLUMNS($B$11:I$11)),"")</f>
        <v/>
      </c>
      <c r="J99" s="147" t="str">
        <f t="array" ref="J99">IFERROR(INDEX(施設用作成シート!$B$18:$P$117,MATCH(LARGE((施設用作成シート!$C$18:$C$117=$D$8)*1/ROW(施設用作成シート!$B$18:$B$117),ROWS($B$12:$B99)),1/ROW(施設用作成シート!$B$18:$B$117),0),COLUMNS($B$11:J$11)),"")</f>
        <v/>
      </c>
      <c r="K99" s="143" t="str">
        <f t="array" ref="K99">IFERROR(INDEX(施設用作成シート!$B$18:$P$117,MATCH(LARGE((施設用作成シート!$C$18:$C$117=$D$8)*1/ROW(施設用作成シート!$B$18:$B$117),ROWS($B$12:$B99)),1/ROW(施設用作成シート!$B$18:$B$117),0),COLUMNS($B$11:K$11)),"")</f>
        <v/>
      </c>
      <c r="L99" s="143" t="str">
        <f t="array" ref="L99">IFERROR(INDEX(施設用作成シート!$B$18:$P$117,MATCH(LARGE((施設用作成シート!$C$18:$C$117=$D$8)*1/ROW(施設用作成シート!$B$18:$B$117),ROWS($B$12:$B99)),1/ROW(施設用作成シート!$B$18:$B$117),0),COLUMNS($B$11:L$11)),"")</f>
        <v/>
      </c>
      <c r="M99" s="143" t="str">
        <f t="array" ref="M99">IFERROR(INDEX(施設用作成シート!$B$18:$P$117,MATCH(LARGE((施設用作成シート!$C$18:$C$117=$D$8)*1/ROW(施設用作成シート!$B$18:$B$117),ROWS($B$12:$B99)),1/ROW(施設用作成シート!$B$18:$B$117),0),COLUMNS($B$11:M$11)),"")</f>
        <v/>
      </c>
      <c r="N99" s="143" t="str">
        <f t="array" ref="N99">IFERROR(INDEX(施設用作成シート!$B$18:$P$117,MATCH(LARGE((施設用作成シート!$C$18:$C$117=$D$8)*1/ROW(施設用作成シート!$B$18:$B$117),ROWS($B$12:$B99)),1/ROW(施設用作成シート!$B$18:$B$117),0),COLUMNS($B$11:N$11)),"")</f>
        <v/>
      </c>
      <c r="O99" s="156" t="str">
        <f t="array" ref="O99">IFERROR(INDEX(施設用作成シート!$B$18:$P$117,MATCH(LARGE((施設用作成シート!$C$18:$C$117=$D$8)*1/ROW(施設用作成シート!$B$18:$B$117),ROWS($B$12:$B99)),1/ROW(施設用作成シート!$B$18:$B$117),0),COLUMNS($B$11:O$11)),"")</f>
        <v/>
      </c>
    </row>
    <row r="100" spans="2:15" ht="19.5">
      <c r="B100" s="143" t="str">
        <f t="array" ref="B100">IFERROR(INDEX(施設用作成シート!$B$18:$P$117,MATCH(LARGE((施設用作成シート!$C$18:$C$117=$D$8)*1/ROW(施設用作成シート!$B$18:$B$117),ROWS($B$12:$B100)),1/ROW(施設用作成シート!$B$18:$B$117),0),COLUMNS($B$11:B$11)),"")</f>
        <v/>
      </c>
      <c r="C100" s="143" t="str">
        <f t="array" ref="C100">IFERROR(INDEX(施設用作成シート!$B$18:$P$117,MATCH(LARGE((施設用作成シート!$C$18:$C$117=$D$8)*1/ROW(施設用作成シート!$B$18:$B$117),ROWS($B$12:$B100)),1/ROW(施設用作成シート!$B$18:$B$117),0),COLUMNS($B$11:C$11)),"")</f>
        <v/>
      </c>
      <c r="D100" s="143" t="str">
        <f t="array" ref="D100">IFERROR(INDEX(施設用作成シート!$B$18:$P$117,MATCH(LARGE((施設用作成シート!$C$18:$C$117=$D$8)*1/ROW(施設用作成シート!$B$18:$B$117),ROWS($B$12:$B100)),1/ROW(施設用作成シート!$B$18:$B$117),0),COLUMNS($B$11:D$11)),"")</f>
        <v/>
      </c>
      <c r="E100" s="162" t="str">
        <f t="array" ref="E100">IFERROR(INDEX(施設用作成シート!$B$18:$P$117,MATCH(LARGE((施設用作成シート!$C$18:$C$117=$D$8)*1/ROW(施設用作成シート!$B$18:$B$117),ROWS($B$12:$B100)),1/ROW(施設用作成シート!$B$18:$B$117),0),COLUMNS($B$11:E$11)),"")</f>
        <v/>
      </c>
      <c r="F100" s="156" t="str">
        <f t="array" ref="F100">IFERROR(INDEX(施設用作成シート!$B$18:$P$117,MATCH(LARGE((施設用作成シート!$C$18:$C$117=$D$8)*1/ROW(施設用作成シート!$B$18:$B$117),ROWS($B$12:$B100)),1/ROW(施設用作成シート!$B$18:$B$117),0),COLUMNS($B$11:F$11)),"")</f>
        <v/>
      </c>
      <c r="G100" s="156" t="str">
        <f t="array" ref="G100">IFERROR(INDEX(施設用作成シート!$B$18:$P$117,MATCH(LARGE((施設用作成シート!$C$18:$C$117=$D$8)*1/ROW(施設用作成シート!$B$18:$B$117),ROWS($B$12:$B100)),1/ROW(施設用作成シート!$B$18:$B$117),0),COLUMNS($B$11:G$11)),"")</f>
        <v/>
      </c>
      <c r="H100" s="156" t="str">
        <f t="array" ref="H100">IFERROR(INDEX(施設用作成シート!$B$18:$P$117,MATCH(LARGE((施設用作成シート!$C$18:$C$117=$D$8)*1/ROW(施設用作成シート!$B$18:$B$117),ROWS($B$12:$B100)),1/ROW(施設用作成シート!$B$18:$B$117),0),COLUMNS($B$11:H$11)),"")</f>
        <v/>
      </c>
      <c r="I100" s="143" t="str">
        <f t="array" ref="I100">IFERROR(INDEX(施設用作成シート!$B$18:$P$117,MATCH(LARGE((施設用作成シート!$C$18:$C$117=$D$8)*1/ROW(施設用作成シート!$B$18:$B$117),ROWS($B$12:$B100)),1/ROW(施設用作成シート!$B$18:$B$117),0),COLUMNS($B$11:I$11)),"")</f>
        <v/>
      </c>
      <c r="J100" s="147" t="str">
        <f t="array" ref="J100">IFERROR(INDEX(施設用作成シート!$B$18:$P$117,MATCH(LARGE((施設用作成シート!$C$18:$C$117=$D$8)*1/ROW(施設用作成シート!$B$18:$B$117),ROWS($B$12:$B100)),1/ROW(施設用作成シート!$B$18:$B$117),0),COLUMNS($B$11:J$11)),"")</f>
        <v/>
      </c>
      <c r="K100" s="143" t="str">
        <f t="array" ref="K100">IFERROR(INDEX(施設用作成シート!$B$18:$P$117,MATCH(LARGE((施設用作成シート!$C$18:$C$117=$D$8)*1/ROW(施設用作成シート!$B$18:$B$117),ROWS($B$12:$B100)),1/ROW(施設用作成シート!$B$18:$B$117),0),COLUMNS($B$11:K$11)),"")</f>
        <v/>
      </c>
      <c r="L100" s="143" t="str">
        <f t="array" ref="L100">IFERROR(INDEX(施設用作成シート!$B$18:$P$117,MATCH(LARGE((施設用作成シート!$C$18:$C$117=$D$8)*1/ROW(施設用作成シート!$B$18:$B$117),ROWS($B$12:$B100)),1/ROW(施設用作成シート!$B$18:$B$117),0),COLUMNS($B$11:L$11)),"")</f>
        <v/>
      </c>
      <c r="M100" s="143" t="str">
        <f t="array" ref="M100">IFERROR(INDEX(施設用作成シート!$B$18:$P$117,MATCH(LARGE((施設用作成シート!$C$18:$C$117=$D$8)*1/ROW(施設用作成シート!$B$18:$B$117),ROWS($B$12:$B100)),1/ROW(施設用作成シート!$B$18:$B$117),0),COLUMNS($B$11:M$11)),"")</f>
        <v/>
      </c>
      <c r="N100" s="143" t="str">
        <f t="array" ref="N100">IFERROR(INDEX(施設用作成シート!$B$18:$P$117,MATCH(LARGE((施設用作成シート!$C$18:$C$117=$D$8)*1/ROW(施設用作成シート!$B$18:$B$117),ROWS($B$12:$B100)),1/ROW(施設用作成シート!$B$18:$B$117),0),COLUMNS($B$11:N$11)),"")</f>
        <v/>
      </c>
      <c r="O100" s="156" t="str">
        <f t="array" ref="O100">IFERROR(INDEX(施設用作成シート!$B$18:$P$117,MATCH(LARGE((施設用作成シート!$C$18:$C$117=$D$8)*1/ROW(施設用作成シート!$B$18:$B$117),ROWS($B$12:$B100)),1/ROW(施設用作成シート!$B$18:$B$117),0),COLUMNS($B$11:O$11)),"")</f>
        <v/>
      </c>
    </row>
    <row r="101" spans="2:15" ht="19.5">
      <c r="B101" s="143" t="str">
        <f t="array" ref="B101">IFERROR(INDEX(施設用作成シート!$B$18:$P$117,MATCH(LARGE((施設用作成シート!$C$18:$C$117=$D$8)*1/ROW(施設用作成シート!$B$18:$B$117),ROWS($B$12:$B101)),1/ROW(施設用作成シート!$B$18:$B$117),0),COLUMNS($B$11:B$11)),"")</f>
        <v/>
      </c>
      <c r="C101" s="143" t="str">
        <f t="array" ref="C101">IFERROR(INDEX(施設用作成シート!$B$18:$P$117,MATCH(LARGE((施設用作成シート!$C$18:$C$117=$D$8)*1/ROW(施設用作成シート!$B$18:$B$117),ROWS($B$12:$B101)),1/ROW(施設用作成シート!$B$18:$B$117),0),COLUMNS($B$11:C$11)),"")</f>
        <v/>
      </c>
      <c r="D101" s="143" t="str">
        <f t="array" ref="D101">IFERROR(INDEX(施設用作成シート!$B$18:$P$117,MATCH(LARGE((施設用作成シート!$C$18:$C$117=$D$8)*1/ROW(施設用作成シート!$B$18:$B$117),ROWS($B$12:$B101)),1/ROW(施設用作成シート!$B$18:$B$117),0),COLUMNS($B$11:D$11)),"")</f>
        <v/>
      </c>
      <c r="E101" s="162" t="str">
        <f t="array" ref="E101">IFERROR(INDEX(施設用作成シート!$B$18:$P$117,MATCH(LARGE((施設用作成シート!$C$18:$C$117=$D$8)*1/ROW(施設用作成シート!$B$18:$B$117),ROWS($B$12:$B101)),1/ROW(施設用作成シート!$B$18:$B$117),0),COLUMNS($B$11:E$11)),"")</f>
        <v/>
      </c>
      <c r="F101" s="156" t="str">
        <f t="array" ref="F101">IFERROR(INDEX(施設用作成シート!$B$18:$P$117,MATCH(LARGE((施設用作成シート!$C$18:$C$117=$D$8)*1/ROW(施設用作成シート!$B$18:$B$117),ROWS($B$12:$B101)),1/ROW(施設用作成シート!$B$18:$B$117),0),COLUMNS($B$11:F$11)),"")</f>
        <v/>
      </c>
      <c r="G101" s="156" t="str">
        <f t="array" ref="G101">IFERROR(INDEX(施設用作成シート!$B$18:$P$117,MATCH(LARGE((施設用作成シート!$C$18:$C$117=$D$8)*1/ROW(施設用作成シート!$B$18:$B$117),ROWS($B$12:$B101)),1/ROW(施設用作成シート!$B$18:$B$117),0),COLUMNS($B$11:G$11)),"")</f>
        <v/>
      </c>
      <c r="H101" s="156" t="str">
        <f t="array" ref="H101">IFERROR(INDEX(施設用作成シート!$B$18:$P$117,MATCH(LARGE((施設用作成シート!$C$18:$C$117=$D$8)*1/ROW(施設用作成シート!$B$18:$B$117),ROWS($B$12:$B101)),1/ROW(施設用作成シート!$B$18:$B$117),0),COLUMNS($B$11:H$11)),"")</f>
        <v/>
      </c>
      <c r="I101" s="143" t="str">
        <f t="array" ref="I101">IFERROR(INDEX(施設用作成シート!$B$18:$P$117,MATCH(LARGE((施設用作成シート!$C$18:$C$117=$D$8)*1/ROW(施設用作成シート!$B$18:$B$117),ROWS($B$12:$B101)),1/ROW(施設用作成シート!$B$18:$B$117),0),COLUMNS($B$11:I$11)),"")</f>
        <v/>
      </c>
      <c r="J101" s="147" t="str">
        <f t="array" ref="J101">IFERROR(INDEX(施設用作成シート!$B$18:$P$117,MATCH(LARGE((施設用作成シート!$C$18:$C$117=$D$8)*1/ROW(施設用作成シート!$B$18:$B$117),ROWS($B$12:$B101)),1/ROW(施設用作成シート!$B$18:$B$117),0),COLUMNS($B$11:J$11)),"")</f>
        <v/>
      </c>
      <c r="K101" s="143" t="str">
        <f t="array" ref="K101">IFERROR(INDEX(施設用作成シート!$B$18:$P$117,MATCH(LARGE((施設用作成シート!$C$18:$C$117=$D$8)*1/ROW(施設用作成シート!$B$18:$B$117),ROWS($B$12:$B101)),1/ROW(施設用作成シート!$B$18:$B$117),0),COLUMNS($B$11:K$11)),"")</f>
        <v/>
      </c>
      <c r="L101" s="143" t="str">
        <f t="array" ref="L101">IFERROR(INDEX(施設用作成シート!$B$18:$P$117,MATCH(LARGE((施設用作成シート!$C$18:$C$117=$D$8)*1/ROW(施設用作成シート!$B$18:$B$117),ROWS($B$12:$B101)),1/ROW(施設用作成シート!$B$18:$B$117),0),COLUMNS($B$11:L$11)),"")</f>
        <v/>
      </c>
      <c r="M101" s="143" t="str">
        <f t="array" ref="M101">IFERROR(INDEX(施設用作成シート!$B$18:$P$117,MATCH(LARGE((施設用作成シート!$C$18:$C$117=$D$8)*1/ROW(施設用作成シート!$B$18:$B$117),ROWS($B$12:$B101)),1/ROW(施設用作成シート!$B$18:$B$117),0),COLUMNS($B$11:M$11)),"")</f>
        <v/>
      </c>
      <c r="N101" s="143" t="str">
        <f t="array" ref="N101">IFERROR(INDEX(施設用作成シート!$B$18:$P$117,MATCH(LARGE((施設用作成シート!$C$18:$C$117=$D$8)*1/ROW(施設用作成シート!$B$18:$B$117),ROWS($B$12:$B101)),1/ROW(施設用作成シート!$B$18:$B$117),0),COLUMNS($B$11:N$11)),"")</f>
        <v/>
      </c>
      <c r="O101" s="156" t="str">
        <f t="array" ref="O101">IFERROR(INDEX(施設用作成シート!$B$18:$P$117,MATCH(LARGE((施設用作成シート!$C$18:$C$117=$D$8)*1/ROW(施設用作成シート!$B$18:$B$117),ROWS($B$12:$B101)),1/ROW(施設用作成シート!$B$18:$B$117),0),COLUMNS($B$11:O$11)),"")</f>
        <v/>
      </c>
    </row>
    <row r="102" spans="2:15" ht="19.5">
      <c r="B102" s="143" t="str">
        <f t="array" ref="B102">IFERROR(INDEX(施設用作成シート!$B$18:$P$117,MATCH(LARGE((施設用作成シート!$C$18:$C$117=$D$8)*1/ROW(施設用作成シート!$B$18:$B$117),ROWS($B$12:$B102)),1/ROW(施設用作成シート!$B$18:$B$117),0),COLUMNS($B$11:B$11)),"")</f>
        <v/>
      </c>
      <c r="C102" s="143" t="str">
        <f t="array" ref="C102">IFERROR(INDEX(施設用作成シート!$B$18:$P$117,MATCH(LARGE((施設用作成シート!$C$18:$C$117=$D$8)*1/ROW(施設用作成シート!$B$18:$B$117),ROWS($B$12:$B102)),1/ROW(施設用作成シート!$B$18:$B$117),0),COLUMNS($B$11:C$11)),"")</f>
        <v/>
      </c>
      <c r="D102" s="143" t="str">
        <f t="array" ref="D102">IFERROR(INDEX(施設用作成シート!$B$18:$P$117,MATCH(LARGE((施設用作成シート!$C$18:$C$117=$D$8)*1/ROW(施設用作成シート!$B$18:$B$117),ROWS($B$12:$B102)),1/ROW(施設用作成シート!$B$18:$B$117),0),COLUMNS($B$11:D$11)),"")</f>
        <v/>
      </c>
      <c r="E102" s="162" t="str">
        <f t="array" ref="E102">IFERROR(INDEX(施設用作成シート!$B$18:$P$117,MATCH(LARGE((施設用作成シート!$C$18:$C$117=$D$8)*1/ROW(施設用作成シート!$B$18:$B$117),ROWS($B$12:$B102)),1/ROW(施設用作成シート!$B$18:$B$117),0),COLUMNS($B$11:E$11)),"")</f>
        <v/>
      </c>
      <c r="F102" s="156" t="str">
        <f t="array" ref="F102">IFERROR(INDEX(施設用作成シート!$B$18:$P$117,MATCH(LARGE((施設用作成シート!$C$18:$C$117=$D$8)*1/ROW(施設用作成シート!$B$18:$B$117),ROWS($B$12:$B102)),1/ROW(施設用作成シート!$B$18:$B$117),0),COLUMNS($B$11:F$11)),"")</f>
        <v/>
      </c>
      <c r="G102" s="156" t="str">
        <f t="array" ref="G102">IFERROR(INDEX(施設用作成シート!$B$18:$P$117,MATCH(LARGE((施設用作成シート!$C$18:$C$117=$D$8)*1/ROW(施設用作成シート!$B$18:$B$117),ROWS($B$12:$B102)),1/ROW(施設用作成シート!$B$18:$B$117),0),COLUMNS($B$11:G$11)),"")</f>
        <v/>
      </c>
      <c r="H102" s="156" t="str">
        <f t="array" ref="H102">IFERROR(INDEX(施設用作成シート!$B$18:$P$117,MATCH(LARGE((施設用作成シート!$C$18:$C$117=$D$8)*1/ROW(施設用作成シート!$B$18:$B$117),ROWS($B$12:$B102)),1/ROW(施設用作成シート!$B$18:$B$117),0),COLUMNS($B$11:H$11)),"")</f>
        <v/>
      </c>
      <c r="I102" s="143" t="str">
        <f t="array" ref="I102">IFERROR(INDEX(施設用作成シート!$B$18:$P$117,MATCH(LARGE((施設用作成シート!$C$18:$C$117=$D$8)*1/ROW(施設用作成シート!$B$18:$B$117),ROWS($B$12:$B102)),1/ROW(施設用作成シート!$B$18:$B$117),0),COLUMNS($B$11:I$11)),"")</f>
        <v/>
      </c>
      <c r="J102" s="147" t="str">
        <f t="array" ref="J102">IFERROR(INDEX(施設用作成シート!$B$18:$P$117,MATCH(LARGE((施設用作成シート!$C$18:$C$117=$D$8)*1/ROW(施設用作成シート!$B$18:$B$117),ROWS($B$12:$B102)),1/ROW(施設用作成シート!$B$18:$B$117),0),COLUMNS($B$11:J$11)),"")</f>
        <v/>
      </c>
      <c r="K102" s="143" t="str">
        <f t="array" ref="K102">IFERROR(INDEX(施設用作成シート!$B$18:$P$117,MATCH(LARGE((施設用作成シート!$C$18:$C$117=$D$8)*1/ROW(施設用作成シート!$B$18:$B$117),ROWS($B$12:$B102)),1/ROW(施設用作成シート!$B$18:$B$117),0),COLUMNS($B$11:K$11)),"")</f>
        <v/>
      </c>
      <c r="L102" s="143" t="str">
        <f t="array" ref="L102">IFERROR(INDEX(施設用作成シート!$B$18:$P$117,MATCH(LARGE((施設用作成シート!$C$18:$C$117=$D$8)*1/ROW(施設用作成シート!$B$18:$B$117),ROWS($B$12:$B102)),1/ROW(施設用作成シート!$B$18:$B$117),0),COLUMNS($B$11:L$11)),"")</f>
        <v/>
      </c>
      <c r="M102" s="143" t="str">
        <f t="array" ref="M102">IFERROR(INDEX(施設用作成シート!$B$18:$P$117,MATCH(LARGE((施設用作成シート!$C$18:$C$117=$D$8)*1/ROW(施設用作成シート!$B$18:$B$117),ROWS($B$12:$B102)),1/ROW(施設用作成シート!$B$18:$B$117),0),COLUMNS($B$11:M$11)),"")</f>
        <v/>
      </c>
      <c r="N102" s="143" t="str">
        <f t="array" ref="N102">IFERROR(INDEX(施設用作成シート!$B$18:$P$117,MATCH(LARGE((施設用作成シート!$C$18:$C$117=$D$8)*1/ROW(施設用作成シート!$B$18:$B$117),ROWS($B$12:$B102)),1/ROW(施設用作成シート!$B$18:$B$117),0),COLUMNS($B$11:N$11)),"")</f>
        <v/>
      </c>
      <c r="O102" s="156" t="str">
        <f t="array" ref="O102">IFERROR(INDEX(施設用作成シート!$B$18:$P$117,MATCH(LARGE((施設用作成シート!$C$18:$C$117=$D$8)*1/ROW(施設用作成シート!$B$18:$B$117),ROWS($B$12:$B102)),1/ROW(施設用作成シート!$B$18:$B$117),0),COLUMNS($B$11:O$11)),"")</f>
        <v/>
      </c>
    </row>
    <row r="103" spans="2:15" ht="19.5">
      <c r="B103" s="143" t="str">
        <f t="array" ref="B103">IFERROR(INDEX(施設用作成シート!$B$18:$P$117,MATCH(LARGE((施設用作成シート!$C$18:$C$117=$D$8)*1/ROW(施設用作成シート!$B$18:$B$117),ROWS($B$12:$B103)),1/ROW(施設用作成シート!$B$18:$B$117),0),COLUMNS($B$11:B$11)),"")</f>
        <v/>
      </c>
      <c r="C103" s="143" t="str">
        <f t="array" ref="C103">IFERROR(INDEX(施設用作成シート!$B$18:$P$117,MATCH(LARGE((施設用作成シート!$C$18:$C$117=$D$8)*1/ROW(施設用作成シート!$B$18:$B$117),ROWS($B$12:$B103)),1/ROW(施設用作成シート!$B$18:$B$117),0),COLUMNS($B$11:C$11)),"")</f>
        <v/>
      </c>
      <c r="D103" s="143" t="str">
        <f t="array" ref="D103">IFERROR(INDEX(施設用作成シート!$B$18:$P$117,MATCH(LARGE((施設用作成シート!$C$18:$C$117=$D$8)*1/ROW(施設用作成シート!$B$18:$B$117),ROWS($B$12:$B103)),1/ROW(施設用作成シート!$B$18:$B$117),0),COLUMNS($B$11:D$11)),"")</f>
        <v/>
      </c>
      <c r="E103" s="162" t="str">
        <f t="array" ref="E103">IFERROR(INDEX(施設用作成シート!$B$18:$P$117,MATCH(LARGE((施設用作成シート!$C$18:$C$117=$D$8)*1/ROW(施設用作成シート!$B$18:$B$117),ROWS($B$12:$B103)),1/ROW(施設用作成シート!$B$18:$B$117),0),COLUMNS($B$11:E$11)),"")</f>
        <v/>
      </c>
      <c r="F103" s="156" t="str">
        <f t="array" ref="F103">IFERROR(INDEX(施設用作成シート!$B$18:$P$117,MATCH(LARGE((施設用作成シート!$C$18:$C$117=$D$8)*1/ROW(施設用作成シート!$B$18:$B$117),ROWS($B$12:$B103)),1/ROW(施設用作成シート!$B$18:$B$117),0),COLUMNS($B$11:F$11)),"")</f>
        <v/>
      </c>
      <c r="G103" s="156" t="str">
        <f t="array" ref="G103">IFERROR(INDEX(施設用作成シート!$B$18:$P$117,MATCH(LARGE((施設用作成シート!$C$18:$C$117=$D$8)*1/ROW(施設用作成シート!$B$18:$B$117),ROWS($B$12:$B103)),1/ROW(施設用作成シート!$B$18:$B$117),0),COLUMNS($B$11:G$11)),"")</f>
        <v/>
      </c>
      <c r="H103" s="156" t="str">
        <f t="array" ref="H103">IFERROR(INDEX(施設用作成シート!$B$18:$P$117,MATCH(LARGE((施設用作成シート!$C$18:$C$117=$D$8)*1/ROW(施設用作成シート!$B$18:$B$117),ROWS($B$12:$B103)),1/ROW(施設用作成シート!$B$18:$B$117),0),COLUMNS($B$11:H$11)),"")</f>
        <v/>
      </c>
      <c r="I103" s="143" t="str">
        <f t="array" ref="I103">IFERROR(INDEX(施設用作成シート!$B$18:$P$117,MATCH(LARGE((施設用作成シート!$C$18:$C$117=$D$8)*1/ROW(施設用作成シート!$B$18:$B$117),ROWS($B$12:$B103)),1/ROW(施設用作成シート!$B$18:$B$117),0),COLUMNS($B$11:I$11)),"")</f>
        <v/>
      </c>
      <c r="J103" s="147" t="str">
        <f t="array" ref="J103">IFERROR(INDEX(施設用作成シート!$B$18:$P$117,MATCH(LARGE((施設用作成シート!$C$18:$C$117=$D$8)*1/ROW(施設用作成シート!$B$18:$B$117),ROWS($B$12:$B103)),1/ROW(施設用作成シート!$B$18:$B$117),0),COLUMNS($B$11:J$11)),"")</f>
        <v/>
      </c>
      <c r="K103" s="143" t="str">
        <f t="array" ref="K103">IFERROR(INDEX(施設用作成シート!$B$18:$P$117,MATCH(LARGE((施設用作成シート!$C$18:$C$117=$D$8)*1/ROW(施設用作成シート!$B$18:$B$117),ROWS($B$12:$B103)),1/ROW(施設用作成シート!$B$18:$B$117),0),COLUMNS($B$11:K$11)),"")</f>
        <v/>
      </c>
      <c r="L103" s="143" t="str">
        <f t="array" ref="L103">IFERROR(INDEX(施設用作成シート!$B$18:$P$117,MATCH(LARGE((施設用作成シート!$C$18:$C$117=$D$8)*1/ROW(施設用作成シート!$B$18:$B$117),ROWS($B$12:$B103)),1/ROW(施設用作成シート!$B$18:$B$117),0),COLUMNS($B$11:L$11)),"")</f>
        <v/>
      </c>
      <c r="M103" s="143" t="str">
        <f t="array" ref="M103">IFERROR(INDEX(施設用作成シート!$B$18:$P$117,MATCH(LARGE((施設用作成シート!$C$18:$C$117=$D$8)*1/ROW(施設用作成シート!$B$18:$B$117),ROWS($B$12:$B103)),1/ROW(施設用作成シート!$B$18:$B$117),0),COLUMNS($B$11:M$11)),"")</f>
        <v/>
      </c>
      <c r="N103" s="143" t="str">
        <f t="array" ref="N103">IFERROR(INDEX(施設用作成シート!$B$18:$P$117,MATCH(LARGE((施設用作成シート!$C$18:$C$117=$D$8)*1/ROW(施設用作成シート!$B$18:$B$117),ROWS($B$12:$B103)),1/ROW(施設用作成シート!$B$18:$B$117),0),COLUMNS($B$11:N$11)),"")</f>
        <v/>
      </c>
      <c r="O103" s="156" t="str">
        <f t="array" ref="O103">IFERROR(INDEX(施設用作成シート!$B$18:$P$117,MATCH(LARGE((施設用作成シート!$C$18:$C$117=$D$8)*1/ROW(施設用作成シート!$B$18:$B$117),ROWS($B$12:$B103)),1/ROW(施設用作成シート!$B$18:$B$117),0),COLUMNS($B$11:O$11)),"")</f>
        <v/>
      </c>
    </row>
    <row r="104" spans="2:15" ht="19.5">
      <c r="B104" s="143" t="str">
        <f t="array" ref="B104">IFERROR(INDEX(施設用作成シート!$B$18:$P$117,MATCH(LARGE((施設用作成シート!$C$18:$C$117=$D$8)*1/ROW(施設用作成シート!$B$18:$B$117),ROWS($B$12:$B104)),1/ROW(施設用作成シート!$B$18:$B$117),0),COLUMNS($B$11:B$11)),"")</f>
        <v/>
      </c>
      <c r="C104" s="143" t="str">
        <f t="array" ref="C104">IFERROR(INDEX(施設用作成シート!$B$18:$P$117,MATCH(LARGE((施設用作成シート!$C$18:$C$117=$D$8)*1/ROW(施設用作成シート!$B$18:$B$117),ROWS($B$12:$B104)),1/ROW(施設用作成シート!$B$18:$B$117),0),COLUMNS($B$11:C$11)),"")</f>
        <v/>
      </c>
      <c r="D104" s="143" t="str">
        <f t="array" ref="D104">IFERROR(INDEX(施設用作成シート!$B$18:$P$117,MATCH(LARGE((施設用作成シート!$C$18:$C$117=$D$8)*1/ROW(施設用作成シート!$B$18:$B$117),ROWS($B$12:$B104)),1/ROW(施設用作成シート!$B$18:$B$117),0),COLUMNS($B$11:D$11)),"")</f>
        <v/>
      </c>
      <c r="E104" s="162" t="str">
        <f t="array" ref="E104">IFERROR(INDEX(施設用作成シート!$B$18:$P$117,MATCH(LARGE((施設用作成シート!$C$18:$C$117=$D$8)*1/ROW(施設用作成シート!$B$18:$B$117),ROWS($B$12:$B104)),1/ROW(施設用作成シート!$B$18:$B$117),0),COLUMNS($B$11:E$11)),"")</f>
        <v/>
      </c>
      <c r="F104" s="156" t="str">
        <f t="array" ref="F104">IFERROR(INDEX(施設用作成シート!$B$18:$P$117,MATCH(LARGE((施設用作成シート!$C$18:$C$117=$D$8)*1/ROW(施設用作成シート!$B$18:$B$117),ROWS($B$12:$B104)),1/ROW(施設用作成シート!$B$18:$B$117),0),COLUMNS($B$11:F$11)),"")</f>
        <v/>
      </c>
      <c r="G104" s="156" t="str">
        <f t="array" ref="G104">IFERROR(INDEX(施設用作成シート!$B$18:$P$117,MATCH(LARGE((施設用作成シート!$C$18:$C$117=$D$8)*1/ROW(施設用作成シート!$B$18:$B$117),ROWS($B$12:$B104)),1/ROW(施設用作成シート!$B$18:$B$117),0),COLUMNS($B$11:G$11)),"")</f>
        <v/>
      </c>
      <c r="H104" s="156" t="str">
        <f t="array" ref="H104">IFERROR(INDEX(施設用作成シート!$B$18:$P$117,MATCH(LARGE((施設用作成シート!$C$18:$C$117=$D$8)*1/ROW(施設用作成シート!$B$18:$B$117),ROWS($B$12:$B104)),1/ROW(施設用作成シート!$B$18:$B$117),0),COLUMNS($B$11:H$11)),"")</f>
        <v/>
      </c>
      <c r="I104" s="143" t="str">
        <f t="array" ref="I104">IFERROR(INDEX(施設用作成シート!$B$18:$P$117,MATCH(LARGE((施設用作成シート!$C$18:$C$117=$D$8)*1/ROW(施設用作成シート!$B$18:$B$117),ROWS($B$12:$B104)),1/ROW(施設用作成シート!$B$18:$B$117),0),COLUMNS($B$11:I$11)),"")</f>
        <v/>
      </c>
      <c r="J104" s="147" t="str">
        <f t="array" ref="J104">IFERROR(INDEX(施設用作成シート!$B$18:$P$117,MATCH(LARGE((施設用作成シート!$C$18:$C$117=$D$8)*1/ROW(施設用作成シート!$B$18:$B$117),ROWS($B$12:$B104)),1/ROW(施設用作成シート!$B$18:$B$117),0),COLUMNS($B$11:J$11)),"")</f>
        <v/>
      </c>
      <c r="K104" s="143" t="str">
        <f t="array" ref="K104">IFERROR(INDEX(施設用作成シート!$B$18:$P$117,MATCH(LARGE((施設用作成シート!$C$18:$C$117=$D$8)*1/ROW(施設用作成シート!$B$18:$B$117),ROWS($B$12:$B104)),1/ROW(施設用作成シート!$B$18:$B$117),0),COLUMNS($B$11:K$11)),"")</f>
        <v/>
      </c>
      <c r="L104" s="143" t="str">
        <f t="array" ref="L104">IFERROR(INDEX(施設用作成シート!$B$18:$P$117,MATCH(LARGE((施設用作成シート!$C$18:$C$117=$D$8)*1/ROW(施設用作成シート!$B$18:$B$117),ROWS($B$12:$B104)),1/ROW(施設用作成シート!$B$18:$B$117),0),COLUMNS($B$11:L$11)),"")</f>
        <v/>
      </c>
      <c r="M104" s="143" t="str">
        <f t="array" ref="M104">IFERROR(INDEX(施設用作成シート!$B$18:$P$117,MATCH(LARGE((施設用作成シート!$C$18:$C$117=$D$8)*1/ROW(施設用作成シート!$B$18:$B$117),ROWS($B$12:$B104)),1/ROW(施設用作成シート!$B$18:$B$117),0),COLUMNS($B$11:M$11)),"")</f>
        <v/>
      </c>
      <c r="N104" s="143" t="str">
        <f t="array" ref="N104">IFERROR(INDEX(施設用作成シート!$B$18:$P$117,MATCH(LARGE((施設用作成シート!$C$18:$C$117=$D$8)*1/ROW(施設用作成シート!$B$18:$B$117),ROWS($B$12:$B104)),1/ROW(施設用作成シート!$B$18:$B$117),0),COLUMNS($B$11:N$11)),"")</f>
        <v/>
      </c>
      <c r="O104" s="156" t="str">
        <f t="array" ref="O104">IFERROR(INDEX(施設用作成シート!$B$18:$P$117,MATCH(LARGE((施設用作成シート!$C$18:$C$117=$D$8)*1/ROW(施設用作成シート!$B$18:$B$117),ROWS($B$12:$B104)),1/ROW(施設用作成シート!$B$18:$B$117),0),COLUMNS($B$11:O$11)),"")</f>
        <v/>
      </c>
    </row>
    <row r="105" spans="2:15" ht="19.5">
      <c r="B105" s="143" t="str">
        <f t="array" ref="B105">IFERROR(INDEX(施設用作成シート!$B$18:$P$117,MATCH(LARGE((施設用作成シート!$C$18:$C$117=$D$8)*1/ROW(施設用作成シート!$B$18:$B$117),ROWS($B$12:$B105)),1/ROW(施設用作成シート!$B$18:$B$117),0),COLUMNS($B$11:B$11)),"")</f>
        <v/>
      </c>
      <c r="C105" s="143" t="str">
        <f t="array" ref="C105">IFERROR(INDEX(施設用作成シート!$B$18:$P$117,MATCH(LARGE((施設用作成シート!$C$18:$C$117=$D$8)*1/ROW(施設用作成シート!$B$18:$B$117),ROWS($B$12:$B105)),1/ROW(施設用作成シート!$B$18:$B$117),0),COLUMNS($B$11:C$11)),"")</f>
        <v/>
      </c>
      <c r="D105" s="143" t="str">
        <f t="array" ref="D105">IFERROR(INDEX(施設用作成シート!$B$18:$P$117,MATCH(LARGE((施設用作成シート!$C$18:$C$117=$D$8)*1/ROW(施設用作成シート!$B$18:$B$117),ROWS($B$12:$B105)),1/ROW(施設用作成シート!$B$18:$B$117),0),COLUMNS($B$11:D$11)),"")</f>
        <v/>
      </c>
      <c r="E105" s="162" t="str">
        <f t="array" ref="E105">IFERROR(INDEX(施設用作成シート!$B$18:$P$117,MATCH(LARGE((施設用作成シート!$C$18:$C$117=$D$8)*1/ROW(施設用作成シート!$B$18:$B$117),ROWS($B$12:$B105)),1/ROW(施設用作成シート!$B$18:$B$117),0),COLUMNS($B$11:E$11)),"")</f>
        <v/>
      </c>
      <c r="F105" s="156" t="str">
        <f t="array" ref="F105">IFERROR(INDEX(施設用作成シート!$B$18:$P$117,MATCH(LARGE((施設用作成シート!$C$18:$C$117=$D$8)*1/ROW(施設用作成シート!$B$18:$B$117),ROWS($B$12:$B105)),1/ROW(施設用作成シート!$B$18:$B$117),0),COLUMNS($B$11:F$11)),"")</f>
        <v/>
      </c>
      <c r="G105" s="156" t="str">
        <f t="array" ref="G105">IFERROR(INDEX(施設用作成シート!$B$18:$P$117,MATCH(LARGE((施設用作成シート!$C$18:$C$117=$D$8)*1/ROW(施設用作成シート!$B$18:$B$117),ROWS($B$12:$B105)),1/ROW(施設用作成シート!$B$18:$B$117),0),COLUMNS($B$11:G$11)),"")</f>
        <v/>
      </c>
      <c r="H105" s="156" t="str">
        <f t="array" ref="H105">IFERROR(INDEX(施設用作成シート!$B$18:$P$117,MATCH(LARGE((施設用作成シート!$C$18:$C$117=$D$8)*1/ROW(施設用作成シート!$B$18:$B$117),ROWS($B$12:$B105)),1/ROW(施設用作成シート!$B$18:$B$117),0),COLUMNS($B$11:H$11)),"")</f>
        <v/>
      </c>
      <c r="I105" s="143" t="str">
        <f t="array" ref="I105">IFERROR(INDEX(施設用作成シート!$B$18:$P$117,MATCH(LARGE((施設用作成シート!$C$18:$C$117=$D$8)*1/ROW(施設用作成シート!$B$18:$B$117),ROWS($B$12:$B105)),1/ROW(施設用作成シート!$B$18:$B$117),0),COLUMNS($B$11:I$11)),"")</f>
        <v/>
      </c>
      <c r="J105" s="147" t="str">
        <f t="array" ref="J105">IFERROR(INDEX(施設用作成シート!$B$18:$P$117,MATCH(LARGE((施設用作成シート!$C$18:$C$117=$D$8)*1/ROW(施設用作成シート!$B$18:$B$117),ROWS($B$12:$B105)),1/ROW(施設用作成シート!$B$18:$B$117),0),COLUMNS($B$11:J$11)),"")</f>
        <v/>
      </c>
      <c r="K105" s="143" t="str">
        <f t="array" ref="K105">IFERROR(INDEX(施設用作成シート!$B$18:$P$117,MATCH(LARGE((施設用作成シート!$C$18:$C$117=$D$8)*1/ROW(施設用作成シート!$B$18:$B$117),ROWS($B$12:$B105)),1/ROW(施設用作成シート!$B$18:$B$117),0),COLUMNS($B$11:K$11)),"")</f>
        <v/>
      </c>
      <c r="L105" s="143" t="str">
        <f t="array" ref="L105">IFERROR(INDEX(施設用作成シート!$B$18:$P$117,MATCH(LARGE((施設用作成シート!$C$18:$C$117=$D$8)*1/ROW(施設用作成シート!$B$18:$B$117),ROWS($B$12:$B105)),1/ROW(施設用作成シート!$B$18:$B$117),0),COLUMNS($B$11:L$11)),"")</f>
        <v/>
      </c>
      <c r="M105" s="143" t="str">
        <f t="array" ref="M105">IFERROR(INDEX(施設用作成シート!$B$18:$P$117,MATCH(LARGE((施設用作成シート!$C$18:$C$117=$D$8)*1/ROW(施設用作成シート!$B$18:$B$117),ROWS($B$12:$B105)),1/ROW(施設用作成シート!$B$18:$B$117),0),COLUMNS($B$11:M$11)),"")</f>
        <v/>
      </c>
      <c r="N105" s="143" t="str">
        <f t="array" ref="N105">IFERROR(INDEX(施設用作成シート!$B$18:$P$117,MATCH(LARGE((施設用作成シート!$C$18:$C$117=$D$8)*1/ROW(施設用作成シート!$B$18:$B$117),ROWS($B$12:$B105)),1/ROW(施設用作成シート!$B$18:$B$117),0),COLUMNS($B$11:N$11)),"")</f>
        <v/>
      </c>
      <c r="O105" s="156" t="str">
        <f t="array" ref="O105">IFERROR(INDEX(施設用作成シート!$B$18:$P$117,MATCH(LARGE((施設用作成シート!$C$18:$C$117=$D$8)*1/ROW(施設用作成シート!$B$18:$B$117),ROWS($B$12:$B105)),1/ROW(施設用作成シート!$B$18:$B$117),0),COLUMNS($B$11:O$11)),"")</f>
        <v/>
      </c>
    </row>
    <row r="106" spans="2:15" ht="19.5">
      <c r="B106" s="143" t="str">
        <f t="array" ref="B106">IFERROR(INDEX(施設用作成シート!$B$18:$P$117,MATCH(LARGE((施設用作成シート!$C$18:$C$117=$D$8)*1/ROW(施設用作成シート!$B$18:$B$117),ROWS($B$12:$B106)),1/ROW(施設用作成シート!$B$18:$B$117),0),COLUMNS($B$11:B$11)),"")</f>
        <v/>
      </c>
      <c r="C106" s="143" t="str">
        <f t="array" ref="C106">IFERROR(INDEX(施設用作成シート!$B$18:$P$117,MATCH(LARGE((施設用作成シート!$C$18:$C$117=$D$8)*1/ROW(施設用作成シート!$B$18:$B$117),ROWS($B$12:$B106)),1/ROW(施設用作成シート!$B$18:$B$117),0),COLUMNS($B$11:C$11)),"")</f>
        <v/>
      </c>
      <c r="D106" s="143" t="str">
        <f t="array" ref="D106">IFERROR(INDEX(施設用作成シート!$B$18:$P$117,MATCH(LARGE((施設用作成シート!$C$18:$C$117=$D$8)*1/ROW(施設用作成シート!$B$18:$B$117),ROWS($B$12:$B106)),1/ROW(施設用作成シート!$B$18:$B$117),0),COLUMNS($B$11:D$11)),"")</f>
        <v/>
      </c>
      <c r="E106" s="162" t="str">
        <f t="array" ref="E106">IFERROR(INDEX(施設用作成シート!$B$18:$P$117,MATCH(LARGE((施設用作成シート!$C$18:$C$117=$D$8)*1/ROW(施設用作成シート!$B$18:$B$117),ROWS($B$12:$B106)),1/ROW(施設用作成シート!$B$18:$B$117),0),COLUMNS($B$11:E$11)),"")</f>
        <v/>
      </c>
      <c r="F106" s="156" t="str">
        <f t="array" ref="F106">IFERROR(INDEX(施設用作成シート!$B$18:$P$117,MATCH(LARGE((施設用作成シート!$C$18:$C$117=$D$8)*1/ROW(施設用作成シート!$B$18:$B$117),ROWS($B$12:$B106)),1/ROW(施設用作成シート!$B$18:$B$117),0),COLUMNS($B$11:F$11)),"")</f>
        <v/>
      </c>
      <c r="G106" s="156" t="str">
        <f t="array" ref="G106">IFERROR(INDEX(施設用作成シート!$B$18:$P$117,MATCH(LARGE((施設用作成シート!$C$18:$C$117=$D$8)*1/ROW(施設用作成シート!$B$18:$B$117),ROWS($B$12:$B106)),1/ROW(施設用作成シート!$B$18:$B$117),0),COLUMNS($B$11:G$11)),"")</f>
        <v/>
      </c>
      <c r="H106" s="156" t="str">
        <f t="array" ref="H106">IFERROR(INDEX(施設用作成シート!$B$18:$P$117,MATCH(LARGE((施設用作成シート!$C$18:$C$117=$D$8)*1/ROW(施設用作成シート!$B$18:$B$117),ROWS($B$12:$B106)),1/ROW(施設用作成シート!$B$18:$B$117),0),COLUMNS($B$11:H$11)),"")</f>
        <v/>
      </c>
      <c r="I106" s="143" t="str">
        <f t="array" ref="I106">IFERROR(INDEX(施設用作成シート!$B$18:$P$117,MATCH(LARGE((施設用作成シート!$C$18:$C$117=$D$8)*1/ROW(施設用作成シート!$B$18:$B$117),ROWS($B$12:$B106)),1/ROW(施設用作成シート!$B$18:$B$117),0),COLUMNS($B$11:I$11)),"")</f>
        <v/>
      </c>
      <c r="J106" s="147" t="str">
        <f t="array" ref="J106">IFERROR(INDEX(施設用作成シート!$B$18:$P$117,MATCH(LARGE((施設用作成シート!$C$18:$C$117=$D$8)*1/ROW(施設用作成シート!$B$18:$B$117),ROWS($B$12:$B106)),1/ROW(施設用作成シート!$B$18:$B$117),0),COLUMNS($B$11:J$11)),"")</f>
        <v/>
      </c>
      <c r="K106" s="143" t="str">
        <f t="array" ref="K106">IFERROR(INDEX(施設用作成シート!$B$18:$P$117,MATCH(LARGE((施設用作成シート!$C$18:$C$117=$D$8)*1/ROW(施設用作成シート!$B$18:$B$117),ROWS($B$12:$B106)),1/ROW(施設用作成シート!$B$18:$B$117),0),COLUMNS($B$11:K$11)),"")</f>
        <v/>
      </c>
      <c r="L106" s="143" t="str">
        <f t="array" ref="L106">IFERROR(INDEX(施設用作成シート!$B$18:$P$117,MATCH(LARGE((施設用作成シート!$C$18:$C$117=$D$8)*1/ROW(施設用作成シート!$B$18:$B$117),ROWS($B$12:$B106)),1/ROW(施設用作成シート!$B$18:$B$117),0),COLUMNS($B$11:L$11)),"")</f>
        <v/>
      </c>
      <c r="M106" s="143" t="str">
        <f t="array" ref="M106">IFERROR(INDEX(施設用作成シート!$B$18:$P$117,MATCH(LARGE((施設用作成シート!$C$18:$C$117=$D$8)*1/ROW(施設用作成シート!$B$18:$B$117),ROWS($B$12:$B106)),1/ROW(施設用作成シート!$B$18:$B$117),0),COLUMNS($B$11:M$11)),"")</f>
        <v/>
      </c>
      <c r="N106" s="143" t="str">
        <f t="array" ref="N106">IFERROR(INDEX(施設用作成シート!$B$18:$P$117,MATCH(LARGE((施設用作成シート!$C$18:$C$117=$D$8)*1/ROW(施設用作成シート!$B$18:$B$117),ROWS($B$12:$B106)),1/ROW(施設用作成シート!$B$18:$B$117),0),COLUMNS($B$11:N$11)),"")</f>
        <v/>
      </c>
      <c r="O106" s="156" t="str">
        <f t="array" ref="O106">IFERROR(INDEX(施設用作成シート!$B$18:$P$117,MATCH(LARGE((施設用作成シート!$C$18:$C$117=$D$8)*1/ROW(施設用作成シート!$B$18:$B$117),ROWS($B$12:$B106)),1/ROW(施設用作成シート!$B$18:$B$117),0),COLUMNS($B$11:O$11)),"")</f>
        <v/>
      </c>
    </row>
    <row r="107" spans="2:15" ht="19.5">
      <c r="B107" s="143" t="str">
        <f t="array" ref="B107">IFERROR(INDEX(施設用作成シート!$B$18:$P$117,MATCH(LARGE((施設用作成シート!$C$18:$C$117=$D$8)*1/ROW(施設用作成シート!$B$18:$B$117),ROWS($B$12:$B107)),1/ROW(施設用作成シート!$B$18:$B$117),0),COLUMNS($B$11:B$11)),"")</f>
        <v/>
      </c>
      <c r="C107" s="143" t="str">
        <f t="array" ref="C107">IFERROR(INDEX(施設用作成シート!$B$18:$P$117,MATCH(LARGE((施設用作成シート!$C$18:$C$117=$D$8)*1/ROW(施設用作成シート!$B$18:$B$117),ROWS($B$12:$B107)),1/ROW(施設用作成シート!$B$18:$B$117),0),COLUMNS($B$11:C$11)),"")</f>
        <v/>
      </c>
      <c r="D107" s="143" t="str">
        <f t="array" ref="D107">IFERROR(INDEX(施設用作成シート!$B$18:$P$117,MATCH(LARGE((施設用作成シート!$C$18:$C$117=$D$8)*1/ROW(施設用作成シート!$B$18:$B$117),ROWS($B$12:$B107)),1/ROW(施設用作成シート!$B$18:$B$117),0),COLUMNS($B$11:D$11)),"")</f>
        <v/>
      </c>
      <c r="E107" s="162" t="str">
        <f t="array" ref="E107">IFERROR(INDEX(施設用作成シート!$B$18:$P$117,MATCH(LARGE((施設用作成シート!$C$18:$C$117=$D$8)*1/ROW(施設用作成シート!$B$18:$B$117),ROWS($B$12:$B107)),1/ROW(施設用作成シート!$B$18:$B$117),0),COLUMNS($B$11:E$11)),"")</f>
        <v/>
      </c>
      <c r="F107" s="156" t="str">
        <f t="array" ref="F107">IFERROR(INDEX(施設用作成シート!$B$18:$P$117,MATCH(LARGE((施設用作成シート!$C$18:$C$117=$D$8)*1/ROW(施設用作成シート!$B$18:$B$117),ROWS($B$12:$B107)),1/ROW(施設用作成シート!$B$18:$B$117),0),COLUMNS($B$11:F$11)),"")</f>
        <v/>
      </c>
      <c r="G107" s="156" t="str">
        <f t="array" ref="G107">IFERROR(INDEX(施設用作成シート!$B$18:$P$117,MATCH(LARGE((施設用作成シート!$C$18:$C$117=$D$8)*1/ROW(施設用作成シート!$B$18:$B$117),ROWS($B$12:$B107)),1/ROW(施設用作成シート!$B$18:$B$117),0),COLUMNS($B$11:G$11)),"")</f>
        <v/>
      </c>
      <c r="H107" s="156" t="str">
        <f t="array" ref="H107">IFERROR(INDEX(施設用作成シート!$B$18:$P$117,MATCH(LARGE((施設用作成シート!$C$18:$C$117=$D$8)*1/ROW(施設用作成シート!$B$18:$B$117),ROWS($B$12:$B107)),1/ROW(施設用作成シート!$B$18:$B$117),0),COLUMNS($B$11:H$11)),"")</f>
        <v/>
      </c>
      <c r="I107" s="143" t="str">
        <f t="array" ref="I107">IFERROR(INDEX(施設用作成シート!$B$18:$P$117,MATCH(LARGE((施設用作成シート!$C$18:$C$117=$D$8)*1/ROW(施設用作成シート!$B$18:$B$117),ROWS($B$12:$B107)),1/ROW(施設用作成シート!$B$18:$B$117),0),COLUMNS($B$11:I$11)),"")</f>
        <v/>
      </c>
      <c r="J107" s="147" t="str">
        <f t="array" ref="J107">IFERROR(INDEX(施設用作成シート!$B$18:$P$117,MATCH(LARGE((施設用作成シート!$C$18:$C$117=$D$8)*1/ROW(施設用作成シート!$B$18:$B$117),ROWS($B$12:$B107)),1/ROW(施設用作成シート!$B$18:$B$117),0),COLUMNS($B$11:J$11)),"")</f>
        <v/>
      </c>
      <c r="K107" s="143" t="str">
        <f t="array" ref="K107">IFERROR(INDEX(施設用作成シート!$B$18:$P$117,MATCH(LARGE((施設用作成シート!$C$18:$C$117=$D$8)*1/ROW(施設用作成シート!$B$18:$B$117),ROWS($B$12:$B107)),1/ROW(施設用作成シート!$B$18:$B$117),0),COLUMNS($B$11:K$11)),"")</f>
        <v/>
      </c>
      <c r="L107" s="143" t="str">
        <f t="array" ref="L107">IFERROR(INDEX(施設用作成シート!$B$18:$P$117,MATCH(LARGE((施設用作成シート!$C$18:$C$117=$D$8)*1/ROW(施設用作成シート!$B$18:$B$117),ROWS($B$12:$B107)),1/ROW(施設用作成シート!$B$18:$B$117),0),COLUMNS($B$11:L$11)),"")</f>
        <v/>
      </c>
      <c r="M107" s="143" t="str">
        <f t="array" ref="M107">IFERROR(INDEX(施設用作成シート!$B$18:$P$117,MATCH(LARGE((施設用作成シート!$C$18:$C$117=$D$8)*1/ROW(施設用作成シート!$B$18:$B$117),ROWS($B$12:$B107)),1/ROW(施設用作成シート!$B$18:$B$117),0),COLUMNS($B$11:M$11)),"")</f>
        <v/>
      </c>
      <c r="N107" s="143" t="str">
        <f t="array" ref="N107">IFERROR(INDEX(施設用作成シート!$B$18:$P$117,MATCH(LARGE((施設用作成シート!$C$18:$C$117=$D$8)*1/ROW(施設用作成シート!$B$18:$B$117),ROWS($B$12:$B107)),1/ROW(施設用作成シート!$B$18:$B$117),0),COLUMNS($B$11:N$11)),"")</f>
        <v/>
      </c>
      <c r="O107" s="156" t="str">
        <f t="array" ref="O107">IFERROR(INDEX(施設用作成シート!$B$18:$P$117,MATCH(LARGE((施設用作成シート!$C$18:$C$117=$D$8)*1/ROW(施設用作成シート!$B$18:$B$117),ROWS($B$12:$B107)),1/ROW(施設用作成シート!$B$18:$B$117),0),COLUMNS($B$11:O$11)),"")</f>
        <v/>
      </c>
    </row>
    <row r="108" spans="2:15" ht="19.5">
      <c r="B108" s="143" t="str">
        <f t="array" ref="B108">IFERROR(INDEX(施設用作成シート!$B$18:$P$117,MATCH(LARGE((施設用作成シート!$C$18:$C$117=$D$8)*1/ROW(施設用作成シート!$B$18:$B$117),ROWS($B$12:$B108)),1/ROW(施設用作成シート!$B$18:$B$117),0),COLUMNS($B$11:B$11)),"")</f>
        <v/>
      </c>
      <c r="C108" s="143" t="str">
        <f t="array" ref="C108">IFERROR(INDEX(施設用作成シート!$B$18:$P$117,MATCH(LARGE((施設用作成シート!$C$18:$C$117=$D$8)*1/ROW(施設用作成シート!$B$18:$B$117),ROWS($B$12:$B108)),1/ROW(施設用作成シート!$B$18:$B$117),0),COLUMNS($B$11:C$11)),"")</f>
        <v/>
      </c>
      <c r="D108" s="143" t="str">
        <f t="array" ref="D108">IFERROR(INDEX(施設用作成シート!$B$18:$P$117,MATCH(LARGE((施設用作成シート!$C$18:$C$117=$D$8)*1/ROW(施設用作成シート!$B$18:$B$117),ROWS($B$12:$B108)),1/ROW(施設用作成シート!$B$18:$B$117),0),COLUMNS($B$11:D$11)),"")</f>
        <v/>
      </c>
      <c r="E108" s="162" t="str">
        <f t="array" ref="E108">IFERROR(INDEX(施設用作成シート!$B$18:$P$117,MATCH(LARGE((施設用作成シート!$C$18:$C$117=$D$8)*1/ROW(施設用作成シート!$B$18:$B$117),ROWS($B$12:$B108)),1/ROW(施設用作成シート!$B$18:$B$117),0),COLUMNS($B$11:E$11)),"")</f>
        <v/>
      </c>
      <c r="F108" s="156" t="str">
        <f t="array" ref="F108">IFERROR(INDEX(施設用作成シート!$B$18:$P$117,MATCH(LARGE((施設用作成シート!$C$18:$C$117=$D$8)*1/ROW(施設用作成シート!$B$18:$B$117),ROWS($B$12:$B108)),1/ROW(施設用作成シート!$B$18:$B$117),0),COLUMNS($B$11:F$11)),"")</f>
        <v/>
      </c>
      <c r="G108" s="156" t="str">
        <f t="array" ref="G108">IFERROR(INDEX(施設用作成シート!$B$18:$P$117,MATCH(LARGE((施設用作成シート!$C$18:$C$117=$D$8)*1/ROW(施設用作成シート!$B$18:$B$117),ROWS($B$12:$B108)),1/ROW(施設用作成シート!$B$18:$B$117),0),COLUMNS($B$11:G$11)),"")</f>
        <v/>
      </c>
      <c r="H108" s="156" t="str">
        <f t="array" ref="H108">IFERROR(INDEX(施設用作成シート!$B$18:$P$117,MATCH(LARGE((施設用作成シート!$C$18:$C$117=$D$8)*1/ROW(施設用作成シート!$B$18:$B$117),ROWS($B$12:$B108)),1/ROW(施設用作成シート!$B$18:$B$117),0),COLUMNS($B$11:H$11)),"")</f>
        <v/>
      </c>
      <c r="I108" s="143" t="str">
        <f t="array" ref="I108">IFERROR(INDEX(施設用作成シート!$B$18:$P$117,MATCH(LARGE((施設用作成シート!$C$18:$C$117=$D$8)*1/ROW(施設用作成シート!$B$18:$B$117),ROWS($B$12:$B108)),1/ROW(施設用作成シート!$B$18:$B$117),0),COLUMNS($B$11:I$11)),"")</f>
        <v/>
      </c>
      <c r="J108" s="147" t="str">
        <f t="array" ref="J108">IFERROR(INDEX(施設用作成シート!$B$18:$P$117,MATCH(LARGE((施設用作成シート!$C$18:$C$117=$D$8)*1/ROW(施設用作成シート!$B$18:$B$117),ROWS($B$12:$B108)),1/ROW(施設用作成シート!$B$18:$B$117),0),COLUMNS($B$11:J$11)),"")</f>
        <v/>
      </c>
      <c r="K108" s="143" t="str">
        <f t="array" ref="K108">IFERROR(INDEX(施設用作成シート!$B$18:$P$117,MATCH(LARGE((施設用作成シート!$C$18:$C$117=$D$8)*1/ROW(施設用作成シート!$B$18:$B$117),ROWS($B$12:$B108)),1/ROW(施設用作成シート!$B$18:$B$117),0),COLUMNS($B$11:K$11)),"")</f>
        <v/>
      </c>
      <c r="L108" s="143" t="str">
        <f t="array" ref="L108">IFERROR(INDEX(施設用作成シート!$B$18:$P$117,MATCH(LARGE((施設用作成シート!$C$18:$C$117=$D$8)*1/ROW(施設用作成シート!$B$18:$B$117),ROWS($B$12:$B108)),1/ROW(施設用作成シート!$B$18:$B$117),0),COLUMNS($B$11:L$11)),"")</f>
        <v/>
      </c>
      <c r="M108" s="143" t="str">
        <f t="array" ref="M108">IFERROR(INDEX(施設用作成シート!$B$18:$P$117,MATCH(LARGE((施設用作成シート!$C$18:$C$117=$D$8)*1/ROW(施設用作成シート!$B$18:$B$117),ROWS($B$12:$B108)),1/ROW(施設用作成シート!$B$18:$B$117),0),COLUMNS($B$11:M$11)),"")</f>
        <v/>
      </c>
      <c r="N108" s="143" t="str">
        <f t="array" ref="N108">IFERROR(INDEX(施設用作成シート!$B$18:$P$117,MATCH(LARGE((施設用作成シート!$C$18:$C$117=$D$8)*1/ROW(施設用作成シート!$B$18:$B$117),ROWS($B$12:$B108)),1/ROW(施設用作成シート!$B$18:$B$117),0),COLUMNS($B$11:N$11)),"")</f>
        <v/>
      </c>
      <c r="O108" s="156" t="str">
        <f t="array" ref="O108">IFERROR(INDEX(施設用作成シート!$B$18:$P$117,MATCH(LARGE((施設用作成シート!$C$18:$C$117=$D$8)*1/ROW(施設用作成シート!$B$18:$B$117),ROWS($B$12:$B108)),1/ROW(施設用作成シート!$B$18:$B$117),0),COLUMNS($B$11:O$11)),"")</f>
        <v/>
      </c>
    </row>
    <row r="109" spans="2:15" ht="19.5">
      <c r="B109" s="143" t="str">
        <f t="array" ref="B109">IFERROR(INDEX(施設用作成シート!$B$18:$P$117,MATCH(LARGE((施設用作成シート!$C$18:$C$117=$D$8)*1/ROW(施設用作成シート!$B$18:$B$117),ROWS($B$12:$B109)),1/ROW(施設用作成シート!$B$18:$B$117),0),COLUMNS($B$11:B$11)),"")</f>
        <v/>
      </c>
      <c r="C109" s="143" t="str">
        <f t="array" ref="C109">IFERROR(INDEX(施設用作成シート!$B$18:$P$117,MATCH(LARGE((施設用作成シート!$C$18:$C$117=$D$8)*1/ROW(施設用作成シート!$B$18:$B$117),ROWS($B$12:$B109)),1/ROW(施設用作成シート!$B$18:$B$117),0),COLUMNS($B$11:C$11)),"")</f>
        <v/>
      </c>
      <c r="D109" s="143" t="str">
        <f t="array" ref="D109">IFERROR(INDEX(施設用作成シート!$B$18:$P$117,MATCH(LARGE((施設用作成シート!$C$18:$C$117=$D$8)*1/ROW(施設用作成シート!$B$18:$B$117),ROWS($B$12:$B109)),1/ROW(施設用作成シート!$B$18:$B$117),0),COLUMNS($B$11:D$11)),"")</f>
        <v/>
      </c>
      <c r="E109" s="162" t="str">
        <f t="array" ref="E109">IFERROR(INDEX(施設用作成シート!$B$18:$P$117,MATCH(LARGE((施設用作成シート!$C$18:$C$117=$D$8)*1/ROW(施設用作成シート!$B$18:$B$117),ROWS($B$12:$B109)),1/ROW(施設用作成シート!$B$18:$B$117),0),COLUMNS($B$11:E$11)),"")</f>
        <v/>
      </c>
      <c r="F109" s="156" t="str">
        <f t="array" ref="F109">IFERROR(INDEX(施設用作成シート!$B$18:$P$117,MATCH(LARGE((施設用作成シート!$C$18:$C$117=$D$8)*1/ROW(施設用作成シート!$B$18:$B$117),ROWS($B$12:$B109)),1/ROW(施設用作成シート!$B$18:$B$117),0),COLUMNS($B$11:F$11)),"")</f>
        <v/>
      </c>
      <c r="G109" s="156" t="str">
        <f t="array" ref="G109">IFERROR(INDEX(施設用作成シート!$B$18:$P$117,MATCH(LARGE((施設用作成シート!$C$18:$C$117=$D$8)*1/ROW(施設用作成シート!$B$18:$B$117),ROWS($B$12:$B109)),1/ROW(施設用作成シート!$B$18:$B$117),0),COLUMNS($B$11:G$11)),"")</f>
        <v/>
      </c>
      <c r="H109" s="156" t="str">
        <f t="array" ref="H109">IFERROR(INDEX(施設用作成シート!$B$18:$P$117,MATCH(LARGE((施設用作成シート!$C$18:$C$117=$D$8)*1/ROW(施設用作成シート!$B$18:$B$117),ROWS($B$12:$B109)),1/ROW(施設用作成シート!$B$18:$B$117),0),COLUMNS($B$11:H$11)),"")</f>
        <v/>
      </c>
      <c r="I109" s="143" t="str">
        <f t="array" ref="I109">IFERROR(INDEX(施設用作成シート!$B$18:$P$117,MATCH(LARGE((施設用作成シート!$C$18:$C$117=$D$8)*1/ROW(施設用作成シート!$B$18:$B$117),ROWS($B$12:$B109)),1/ROW(施設用作成シート!$B$18:$B$117),0),COLUMNS($B$11:I$11)),"")</f>
        <v/>
      </c>
      <c r="J109" s="147" t="str">
        <f t="array" ref="J109">IFERROR(INDEX(施設用作成シート!$B$18:$P$117,MATCH(LARGE((施設用作成シート!$C$18:$C$117=$D$8)*1/ROW(施設用作成シート!$B$18:$B$117),ROWS($B$12:$B109)),1/ROW(施設用作成シート!$B$18:$B$117),0),COLUMNS($B$11:J$11)),"")</f>
        <v/>
      </c>
      <c r="K109" s="143" t="str">
        <f t="array" ref="K109">IFERROR(INDEX(施設用作成シート!$B$18:$P$117,MATCH(LARGE((施設用作成シート!$C$18:$C$117=$D$8)*1/ROW(施設用作成シート!$B$18:$B$117),ROWS($B$12:$B109)),1/ROW(施設用作成シート!$B$18:$B$117),0),COLUMNS($B$11:K$11)),"")</f>
        <v/>
      </c>
      <c r="L109" s="143" t="str">
        <f t="array" ref="L109">IFERROR(INDEX(施設用作成シート!$B$18:$P$117,MATCH(LARGE((施設用作成シート!$C$18:$C$117=$D$8)*1/ROW(施設用作成シート!$B$18:$B$117),ROWS($B$12:$B109)),1/ROW(施設用作成シート!$B$18:$B$117),0),COLUMNS($B$11:L$11)),"")</f>
        <v/>
      </c>
      <c r="M109" s="143" t="str">
        <f t="array" ref="M109">IFERROR(INDEX(施設用作成シート!$B$18:$P$117,MATCH(LARGE((施設用作成シート!$C$18:$C$117=$D$8)*1/ROW(施設用作成シート!$B$18:$B$117),ROWS($B$12:$B109)),1/ROW(施設用作成シート!$B$18:$B$117),0),COLUMNS($B$11:M$11)),"")</f>
        <v/>
      </c>
      <c r="N109" s="143" t="str">
        <f t="array" ref="N109">IFERROR(INDEX(施設用作成シート!$B$18:$P$117,MATCH(LARGE((施設用作成シート!$C$18:$C$117=$D$8)*1/ROW(施設用作成シート!$B$18:$B$117),ROWS($B$12:$B109)),1/ROW(施設用作成シート!$B$18:$B$117),0),COLUMNS($B$11:N$11)),"")</f>
        <v/>
      </c>
      <c r="O109" s="156" t="str">
        <f t="array" ref="O109">IFERROR(INDEX(施設用作成シート!$B$18:$P$117,MATCH(LARGE((施設用作成シート!$C$18:$C$117=$D$8)*1/ROW(施設用作成シート!$B$18:$B$117),ROWS($B$12:$B109)),1/ROW(施設用作成シート!$B$18:$B$117),0),COLUMNS($B$11:O$11)),"")</f>
        <v/>
      </c>
    </row>
    <row r="110" spans="2:15" ht="19.5">
      <c r="B110" s="143" t="str">
        <f t="array" ref="B110">IFERROR(INDEX(施設用作成シート!$B$18:$P$117,MATCH(LARGE((施設用作成シート!$C$18:$C$117=$D$8)*1/ROW(施設用作成シート!$B$18:$B$117),ROWS($B$12:$B110)),1/ROW(施設用作成シート!$B$18:$B$117),0),COLUMNS($B$11:B$11)),"")</f>
        <v/>
      </c>
      <c r="C110" s="143" t="str">
        <f t="array" ref="C110">IFERROR(INDEX(施設用作成シート!$B$18:$P$117,MATCH(LARGE((施設用作成シート!$C$18:$C$117=$D$8)*1/ROW(施設用作成シート!$B$18:$B$117),ROWS($B$12:$B110)),1/ROW(施設用作成シート!$B$18:$B$117),0),COLUMNS($B$11:C$11)),"")</f>
        <v/>
      </c>
      <c r="D110" s="143" t="str">
        <f t="array" ref="D110">IFERROR(INDEX(施設用作成シート!$B$18:$P$117,MATCH(LARGE((施設用作成シート!$C$18:$C$117=$D$8)*1/ROW(施設用作成シート!$B$18:$B$117),ROWS($B$12:$B110)),1/ROW(施設用作成シート!$B$18:$B$117),0),COLUMNS($B$11:D$11)),"")</f>
        <v/>
      </c>
      <c r="E110" s="162" t="str">
        <f t="array" ref="E110">IFERROR(INDEX(施設用作成シート!$B$18:$P$117,MATCH(LARGE((施設用作成シート!$C$18:$C$117=$D$8)*1/ROW(施設用作成シート!$B$18:$B$117),ROWS($B$12:$B110)),1/ROW(施設用作成シート!$B$18:$B$117),0),COLUMNS($B$11:E$11)),"")</f>
        <v/>
      </c>
      <c r="F110" s="156" t="str">
        <f t="array" ref="F110">IFERROR(INDEX(施設用作成シート!$B$18:$P$117,MATCH(LARGE((施設用作成シート!$C$18:$C$117=$D$8)*1/ROW(施設用作成シート!$B$18:$B$117),ROWS($B$12:$B110)),1/ROW(施設用作成シート!$B$18:$B$117),0),COLUMNS($B$11:F$11)),"")</f>
        <v/>
      </c>
      <c r="G110" s="156" t="str">
        <f t="array" ref="G110">IFERROR(INDEX(施設用作成シート!$B$18:$P$117,MATCH(LARGE((施設用作成シート!$C$18:$C$117=$D$8)*1/ROW(施設用作成シート!$B$18:$B$117),ROWS($B$12:$B110)),1/ROW(施設用作成シート!$B$18:$B$117),0),COLUMNS($B$11:G$11)),"")</f>
        <v/>
      </c>
      <c r="H110" s="156" t="str">
        <f t="array" ref="H110">IFERROR(INDEX(施設用作成シート!$B$18:$P$117,MATCH(LARGE((施設用作成シート!$C$18:$C$117=$D$8)*1/ROW(施設用作成シート!$B$18:$B$117),ROWS($B$12:$B110)),1/ROW(施設用作成シート!$B$18:$B$117),0),COLUMNS($B$11:H$11)),"")</f>
        <v/>
      </c>
      <c r="I110" s="143" t="str">
        <f t="array" ref="I110">IFERROR(INDEX(施設用作成シート!$B$18:$P$117,MATCH(LARGE((施設用作成シート!$C$18:$C$117=$D$8)*1/ROW(施設用作成シート!$B$18:$B$117),ROWS($B$12:$B110)),1/ROW(施設用作成シート!$B$18:$B$117),0),COLUMNS($B$11:I$11)),"")</f>
        <v/>
      </c>
      <c r="J110" s="147" t="str">
        <f t="array" ref="J110">IFERROR(INDEX(施設用作成シート!$B$18:$P$117,MATCH(LARGE((施設用作成シート!$C$18:$C$117=$D$8)*1/ROW(施設用作成シート!$B$18:$B$117),ROWS($B$12:$B110)),1/ROW(施設用作成シート!$B$18:$B$117),0),COLUMNS($B$11:J$11)),"")</f>
        <v/>
      </c>
      <c r="K110" s="143" t="str">
        <f t="array" ref="K110">IFERROR(INDEX(施設用作成シート!$B$18:$P$117,MATCH(LARGE((施設用作成シート!$C$18:$C$117=$D$8)*1/ROW(施設用作成シート!$B$18:$B$117),ROWS($B$12:$B110)),1/ROW(施設用作成シート!$B$18:$B$117),0),COLUMNS($B$11:K$11)),"")</f>
        <v/>
      </c>
      <c r="L110" s="143" t="str">
        <f t="array" ref="L110">IFERROR(INDEX(施設用作成シート!$B$18:$P$117,MATCH(LARGE((施設用作成シート!$C$18:$C$117=$D$8)*1/ROW(施設用作成シート!$B$18:$B$117),ROWS($B$12:$B110)),1/ROW(施設用作成シート!$B$18:$B$117),0),COLUMNS($B$11:L$11)),"")</f>
        <v/>
      </c>
      <c r="M110" s="143" t="str">
        <f t="array" ref="M110">IFERROR(INDEX(施設用作成シート!$B$18:$P$117,MATCH(LARGE((施設用作成シート!$C$18:$C$117=$D$8)*1/ROW(施設用作成シート!$B$18:$B$117),ROWS($B$12:$B110)),1/ROW(施設用作成シート!$B$18:$B$117),0),COLUMNS($B$11:M$11)),"")</f>
        <v/>
      </c>
      <c r="N110" s="143" t="str">
        <f t="array" ref="N110">IFERROR(INDEX(施設用作成シート!$B$18:$P$117,MATCH(LARGE((施設用作成シート!$C$18:$C$117=$D$8)*1/ROW(施設用作成シート!$B$18:$B$117),ROWS($B$12:$B110)),1/ROW(施設用作成シート!$B$18:$B$117),0),COLUMNS($B$11:N$11)),"")</f>
        <v/>
      </c>
      <c r="O110" s="156" t="str">
        <f t="array" ref="O110">IFERROR(INDEX(施設用作成シート!$B$18:$P$117,MATCH(LARGE((施設用作成シート!$C$18:$C$117=$D$8)*1/ROW(施設用作成シート!$B$18:$B$117),ROWS($B$12:$B110)),1/ROW(施設用作成シート!$B$18:$B$117),0),COLUMNS($B$11:O$11)),"")</f>
        <v/>
      </c>
    </row>
    <row r="111" spans="2:15" ht="19.5">
      <c r="B111" s="143" t="str">
        <f t="array" ref="B111">IFERROR(INDEX(施設用作成シート!$B$18:$P$117,MATCH(LARGE((施設用作成シート!$C$18:$C$117=$D$8)*1/ROW(施設用作成シート!$B$18:$B$117),ROWS($B$12:$B111)),1/ROW(施設用作成シート!$B$18:$B$117),0),COLUMNS($B$11:B$11)),"")</f>
        <v/>
      </c>
      <c r="C111" s="143" t="str">
        <f t="array" ref="C111">IFERROR(INDEX(施設用作成シート!$B$18:$P$117,MATCH(LARGE((施設用作成シート!$C$18:$C$117=$D$8)*1/ROW(施設用作成シート!$B$18:$B$117),ROWS($B$12:$B111)),1/ROW(施設用作成シート!$B$18:$B$117),0),COLUMNS($B$11:C$11)),"")</f>
        <v/>
      </c>
      <c r="D111" s="143" t="str">
        <f t="array" ref="D111">IFERROR(INDEX(施設用作成シート!$B$18:$P$117,MATCH(LARGE((施設用作成シート!$C$18:$C$117=$D$8)*1/ROW(施設用作成シート!$B$18:$B$117),ROWS($B$12:$B111)),1/ROW(施設用作成シート!$B$18:$B$117),0),COLUMNS($B$11:D$11)),"")</f>
        <v/>
      </c>
      <c r="E111" s="162" t="str">
        <f t="array" ref="E111">IFERROR(INDEX(施設用作成シート!$B$18:$P$117,MATCH(LARGE((施設用作成シート!$C$18:$C$117=$D$8)*1/ROW(施設用作成シート!$B$18:$B$117),ROWS($B$12:$B111)),1/ROW(施設用作成シート!$B$18:$B$117),0),COLUMNS($B$11:E$11)),"")</f>
        <v/>
      </c>
      <c r="F111" s="156" t="str">
        <f t="array" ref="F111">IFERROR(INDEX(施設用作成シート!$B$18:$P$117,MATCH(LARGE((施設用作成シート!$C$18:$C$117=$D$8)*1/ROW(施設用作成シート!$B$18:$B$117),ROWS($B$12:$B111)),1/ROW(施設用作成シート!$B$18:$B$117),0),COLUMNS($B$11:F$11)),"")</f>
        <v/>
      </c>
      <c r="G111" s="156" t="str">
        <f t="array" ref="G111">IFERROR(INDEX(施設用作成シート!$B$18:$P$117,MATCH(LARGE((施設用作成シート!$C$18:$C$117=$D$8)*1/ROW(施設用作成シート!$B$18:$B$117),ROWS($B$12:$B111)),1/ROW(施設用作成シート!$B$18:$B$117),0),COLUMNS($B$11:G$11)),"")</f>
        <v/>
      </c>
      <c r="H111" s="156" t="str">
        <f t="array" ref="H111">IFERROR(INDEX(施設用作成シート!$B$18:$P$117,MATCH(LARGE((施設用作成シート!$C$18:$C$117=$D$8)*1/ROW(施設用作成シート!$B$18:$B$117),ROWS($B$12:$B111)),1/ROW(施設用作成シート!$B$18:$B$117),0),COLUMNS($B$11:H$11)),"")</f>
        <v/>
      </c>
      <c r="I111" s="143" t="str">
        <f t="array" ref="I111">IFERROR(INDEX(施設用作成シート!$B$18:$P$117,MATCH(LARGE((施設用作成シート!$C$18:$C$117=$D$8)*1/ROW(施設用作成シート!$B$18:$B$117),ROWS($B$12:$B111)),1/ROW(施設用作成シート!$B$18:$B$117),0),COLUMNS($B$11:I$11)),"")</f>
        <v/>
      </c>
      <c r="J111" s="147" t="str">
        <f t="array" ref="J111">IFERROR(INDEX(施設用作成シート!$B$18:$P$117,MATCH(LARGE((施設用作成シート!$C$18:$C$117=$D$8)*1/ROW(施設用作成シート!$B$18:$B$117),ROWS($B$12:$B111)),1/ROW(施設用作成シート!$B$18:$B$117),0),COLUMNS($B$11:J$11)),"")</f>
        <v/>
      </c>
      <c r="K111" s="143" t="str">
        <f t="array" ref="K111">IFERROR(INDEX(施設用作成シート!$B$18:$P$117,MATCH(LARGE((施設用作成シート!$C$18:$C$117=$D$8)*1/ROW(施設用作成シート!$B$18:$B$117),ROWS($B$12:$B111)),1/ROW(施設用作成シート!$B$18:$B$117),0),COLUMNS($B$11:K$11)),"")</f>
        <v/>
      </c>
      <c r="L111" s="143" t="str">
        <f t="array" ref="L111">IFERROR(INDEX(施設用作成シート!$B$18:$P$117,MATCH(LARGE((施設用作成シート!$C$18:$C$117=$D$8)*1/ROW(施設用作成シート!$B$18:$B$117),ROWS($B$12:$B111)),1/ROW(施設用作成シート!$B$18:$B$117),0),COLUMNS($B$11:L$11)),"")</f>
        <v/>
      </c>
      <c r="M111" s="143" t="str">
        <f t="array" ref="M111">IFERROR(INDEX(施設用作成シート!$B$18:$P$117,MATCH(LARGE((施設用作成シート!$C$18:$C$117=$D$8)*1/ROW(施設用作成シート!$B$18:$B$117),ROWS($B$12:$B111)),1/ROW(施設用作成シート!$B$18:$B$117),0),COLUMNS($B$11:M$11)),"")</f>
        <v/>
      </c>
      <c r="N111" s="143" t="str">
        <f t="array" ref="N111">IFERROR(INDEX(施設用作成シート!$B$18:$P$117,MATCH(LARGE((施設用作成シート!$C$18:$C$117=$D$8)*1/ROW(施設用作成シート!$B$18:$B$117),ROWS($B$12:$B111)),1/ROW(施設用作成シート!$B$18:$B$117),0),COLUMNS($B$11:N$11)),"")</f>
        <v/>
      </c>
      <c r="O111" s="156" t="str">
        <f t="array" ref="O111">IFERROR(INDEX(施設用作成シート!$B$18:$P$117,MATCH(LARGE((施設用作成シート!$C$18:$C$117=$D$8)*1/ROW(施設用作成シート!$B$18:$B$117),ROWS($B$12:$B111)),1/ROW(施設用作成シート!$B$18:$B$117),0),COLUMNS($B$11:O$11)),"")</f>
        <v/>
      </c>
    </row>
  </sheetData>
  <mergeCells count="7">
    <mergeCell ref="D8:E8"/>
    <mergeCell ref="I2:I3"/>
    <mergeCell ref="L2:L3"/>
    <mergeCell ref="M2:M3"/>
    <mergeCell ref="F10:G10"/>
    <mergeCell ref="H2:H3"/>
    <mergeCell ref="F8:G8"/>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リスト!$B$3:$B$32</xm:f>
          </x14:formula1>
          <xm:sqref>D8:E8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00"/>
  <sheetViews>
    <sheetView showGridLines="0" zoomScale="90" zoomScaleNormal="90" workbookViewId="0"/>
  </sheetViews>
  <sheetFormatPr defaultRowHeight="18.75"/>
  <cols>
    <col min="1" max="1" width="3.375" customWidth="1"/>
    <col min="2" max="2" width="14.125" bestFit="1" customWidth="1"/>
    <col min="3" max="3" width="2.625" style="69" customWidth="1"/>
    <col min="4" max="4" width="9" style="69" bestFit="1" customWidth="1"/>
    <col min="5" max="5" width="35.25" customWidth="1"/>
    <col min="6" max="6" width="2.875" style="69" customWidth="1"/>
    <col min="7" max="7" width="15.125" bestFit="1" customWidth="1"/>
    <col min="8" max="8" width="18.375" bestFit="1" customWidth="1"/>
    <col min="9" max="9" width="15.125" bestFit="1" customWidth="1"/>
    <col min="10" max="10" width="5.375" bestFit="1" customWidth="1"/>
  </cols>
  <sheetData>
    <row r="1" spans="1:11" ht="41.25" customHeight="1" thickBot="1">
      <c r="B1" s="163" t="s">
        <v>52</v>
      </c>
      <c r="C1" s="164"/>
      <c r="D1" s="164"/>
      <c r="E1" s="163"/>
      <c r="F1" s="164"/>
      <c r="G1" s="163"/>
      <c r="H1" s="163"/>
      <c r="I1" s="163"/>
      <c r="J1" s="163"/>
      <c r="K1" s="163"/>
    </row>
    <row r="2" spans="1:11" ht="34.5" customHeight="1">
      <c r="A2" s="2"/>
      <c r="B2" s="107" t="s">
        <v>40</v>
      </c>
      <c r="C2" s="70"/>
      <c r="D2" s="3" t="s">
        <v>21</v>
      </c>
      <c r="E2" s="53" t="s">
        <v>53</v>
      </c>
      <c r="F2" s="70"/>
      <c r="G2" s="102" t="s">
        <v>47</v>
      </c>
      <c r="H2" s="102" t="s">
        <v>44</v>
      </c>
      <c r="I2" s="103" t="s">
        <v>51</v>
      </c>
      <c r="J2" s="104" t="s">
        <v>9</v>
      </c>
      <c r="K2" s="105" t="s">
        <v>8</v>
      </c>
    </row>
    <row r="3" spans="1:11" ht="19.5" customHeight="1">
      <c r="A3" s="2">
        <v>1</v>
      </c>
      <c r="B3" s="18" t="s">
        <v>71</v>
      </c>
      <c r="C3" s="71"/>
      <c r="D3" s="3" t="s">
        <v>0</v>
      </c>
      <c r="E3" s="109" t="s">
        <v>95</v>
      </c>
      <c r="F3" s="71"/>
      <c r="G3" s="75" t="s">
        <v>4</v>
      </c>
      <c r="H3" s="75" t="s">
        <v>69</v>
      </c>
      <c r="I3" s="79" t="s">
        <v>5</v>
      </c>
      <c r="J3" s="81">
        <v>1</v>
      </c>
      <c r="K3" s="83">
        <v>2</v>
      </c>
    </row>
    <row r="4" spans="1:11" ht="19.5">
      <c r="A4" s="2">
        <v>2</v>
      </c>
      <c r="B4" s="18" t="s">
        <v>89</v>
      </c>
      <c r="C4" s="71"/>
      <c r="D4" s="3" t="s">
        <v>22</v>
      </c>
      <c r="E4" s="53" t="s">
        <v>67</v>
      </c>
      <c r="F4" s="71"/>
      <c r="G4" s="75" t="s">
        <v>3</v>
      </c>
      <c r="H4" s="75" t="s">
        <v>6</v>
      </c>
      <c r="I4" s="80" t="s">
        <v>7</v>
      </c>
      <c r="J4" s="81">
        <v>2</v>
      </c>
      <c r="K4" s="84">
        <v>3</v>
      </c>
    </row>
    <row r="5" spans="1:11" ht="19.5">
      <c r="A5" s="2">
        <v>3</v>
      </c>
      <c r="B5" s="18" t="s">
        <v>102</v>
      </c>
      <c r="C5" s="71"/>
      <c r="D5" s="3" t="s">
        <v>23</v>
      </c>
      <c r="E5" s="53" t="s">
        <v>92</v>
      </c>
      <c r="F5" s="71"/>
      <c r="G5" s="76" t="s">
        <v>10</v>
      </c>
      <c r="H5" s="76" t="s">
        <v>11</v>
      </c>
      <c r="I5" s="60"/>
      <c r="J5" s="81">
        <v>3</v>
      </c>
      <c r="K5" s="84">
        <v>4</v>
      </c>
    </row>
    <row r="6" spans="1:11" ht="19.5">
      <c r="A6" s="2">
        <v>4</v>
      </c>
      <c r="B6" s="18" t="s">
        <v>104</v>
      </c>
      <c r="C6" s="71"/>
      <c r="D6" s="3" t="s">
        <v>36</v>
      </c>
      <c r="E6" s="53" t="s">
        <v>93</v>
      </c>
      <c r="F6" s="71"/>
      <c r="G6" s="1"/>
      <c r="H6" s="1"/>
      <c r="I6" s="1"/>
      <c r="J6" s="81">
        <v>4</v>
      </c>
      <c r="K6" s="84">
        <v>5</v>
      </c>
    </row>
    <row r="7" spans="1:11" ht="19.5">
      <c r="A7" s="2">
        <v>5</v>
      </c>
      <c r="B7" s="18" t="s">
        <v>73</v>
      </c>
      <c r="C7" s="71"/>
      <c r="D7" s="3" t="s">
        <v>37</v>
      </c>
      <c r="E7" s="53" t="s">
        <v>94</v>
      </c>
      <c r="F7" s="71"/>
      <c r="G7" s="1"/>
      <c r="H7" s="1"/>
      <c r="I7" s="1"/>
      <c r="J7" s="81">
        <v>5</v>
      </c>
      <c r="K7" s="84">
        <v>6</v>
      </c>
    </row>
    <row r="8" spans="1:11" ht="19.5">
      <c r="A8" s="2">
        <v>6</v>
      </c>
      <c r="B8" s="18"/>
      <c r="C8" s="71"/>
      <c r="D8" s="106" t="s">
        <v>43</v>
      </c>
      <c r="E8" s="53" t="s">
        <v>54</v>
      </c>
      <c r="F8" s="71"/>
      <c r="G8" s="1"/>
      <c r="H8" s="1"/>
      <c r="I8" s="1"/>
      <c r="J8" s="81">
        <v>6</v>
      </c>
      <c r="K8" s="84">
        <v>7</v>
      </c>
    </row>
    <row r="9" spans="1:11" ht="19.5">
      <c r="A9" s="2">
        <v>7</v>
      </c>
      <c r="B9" s="18"/>
      <c r="C9" s="71"/>
      <c r="D9" s="3" t="s">
        <v>39</v>
      </c>
      <c r="E9" s="53" t="s">
        <v>68</v>
      </c>
      <c r="F9" s="71"/>
      <c r="G9" s="1"/>
      <c r="H9" s="1"/>
      <c r="I9" s="1"/>
      <c r="J9" s="81">
        <v>7</v>
      </c>
      <c r="K9" s="84">
        <v>8</v>
      </c>
    </row>
    <row r="10" spans="1:11" ht="19.5">
      <c r="A10" s="2">
        <v>8</v>
      </c>
      <c r="B10" s="18"/>
      <c r="C10" s="71"/>
      <c r="D10" s="71"/>
      <c r="E10" s="1"/>
      <c r="F10" s="2"/>
      <c r="G10" s="1"/>
      <c r="J10" s="81">
        <v>8</v>
      </c>
      <c r="K10" s="84">
        <v>9</v>
      </c>
    </row>
    <row r="11" spans="1:11" ht="19.5">
      <c r="A11" s="2">
        <v>9</v>
      </c>
      <c r="B11" s="18"/>
      <c r="C11" s="71"/>
      <c r="D11" s="71"/>
      <c r="E11" s="1"/>
      <c r="F11" s="2"/>
      <c r="G11" s="1"/>
      <c r="J11" s="81">
        <v>9</v>
      </c>
      <c r="K11" s="84">
        <v>10</v>
      </c>
    </row>
    <row r="12" spans="1:11" ht="19.5">
      <c r="A12" s="2">
        <v>10</v>
      </c>
      <c r="B12" s="18"/>
      <c r="C12" s="71"/>
      <c r="D12" s="71"/>
      <c r="E12" s="4"/>
      <c r="F12" s="73"/>
      <c r="G12" s="4"/>
      <c r="J12" s="81">
        <v>10</v>
      </c>
      <c r="K12" s="84">
        <v>11</v>
      </c>
    </row>
    <row r="13" spans="1:11" ht="19.5">
      <c r="A13" s="2">
        <v>11</v>
      </c>
      <c r="B13" s="18"/>
      <c r="C13" s="71"/>
      <c r="D13" s="71"/>
      <c r="E13" s="4"/>
      <c r="F13" s="74"/>
      <c r="G13" s="4"/>
      <c r="J13" s="81">
        <v>11</v>
      </c>
      <c r="K13" s="84">
        <v>12</v>
      </c>
    </row>
    <row r="14" spans="1:11" ht="19.5">
      <c r="A14" s="2">
        <v>12</v>
      </c>
      <c r="B14" s="18"/>
      <c r="C14" s="71"/>
      <c r="D14" s="71"/>
      <c r="E14" s="60"/>
      <c r="F14" s="73"/>
      <c r="G14" s="4"/>
      <c r="J14" s="82">
        <v>12</v>
      </c>
      <c r="K14" s="84">
        <v>13</v>
      </c>
    </row>
    <row r="15" spans="1:11" ht="19.5">
      <c r="A15" s="2">
        <v>13</v>
      </c>
      <c r="B15" s="18"/>
      <c r="C15" s="71"/>
      <c r="D15" s="71"/>
      <c r="J15" s="77"/>
      <c r="K15" s="84">
        <v>14</v>
      </c>
    </row>
    <row r="16" spans="1:11" ht="19.5">
      <c r="A16" s="2">
        <v>14</v>
      </c>
      <c r="B16" s="18"/>
      <c r="C16" s="71"/>
      <c r="D16" s="71"/>
      <c r="J16" s="77"/>
      <c r="K16" s="84">
        <v>15</v>
      </c>
    </row>
    <row r="17" spans="1:11" ht="19.5">
      <c r="A17" s="2">
        <v>15</v>
      </c>
      <c r="B17" s="18"/>
      <c r="C17" s="71"/>
      <c r="D17" s="71"/>
      <c r="J17" s="77"/>
      <c r="K17" s="84">
        <v>16</v>
      </c>
    </row>
    <row r="18" spans="1:11" ht="19.5">
      <c r="A18" s="2">
        <v>16</v>
      </c>
      <c r="B18" s="18"/>
      <c r="C18" s="71"/>
      <c r="D18" s="71"/>
      <c r="J18" s="77"/>
      <c r="K18" s="84">
        <v>17</v>
      </c>
    </row>
    <row r="19" spans="1:11" ht="19.5">
      <c r="A19" s="2">
        <v>17</v>
      </c>
      <c r="B19" s="18"/>
      <c r="C19" s="71"/>
      <c r="D19" s="71"/>
      <c r="J19" s="77"/>
      <c r="K19" s="84">
        <v>18</v>
      </c>
    </row>
    <row r="20" spans="1:11" ht="19.5">
      <c r="A20" s="2">
        <v>18</v>
      </c>
      <c r="B20" s="18"/>
      <c r="C20" s="71"/>
      <c r="D20" s="71"/>
      <c r="J20" s="77"/>
      <c r="K20" s="84">
        <v>19</v>
      </c>
    </row>
    <row r="21" spans="1:11" ht="19.5">
      <c r="A21" s="2">
        <v>19</v>
      </c>
      <c r="B21" s="18"/>
      <c r="C21" s="71"/>
      <c r="D21" s="71"/>
      <c r="J21" s="77"/>
      <c r="K21" s="84">
        <v>20</v>
      </c>
    </row>
    <row r="22" spans="1:11" ht="19.5">
      <c r="A22" s="2">
        <v>20</v>
      </c>
      <c r="B22" s="18"/>
      <c r="C22" s="71"/>
      <c r="D22" s="71"/>
      <c r="J22" s="77"/>
      <c r="K22" s="84">
        <v>21</v>
      </c>
    </row>
    <row r="23" spans="1:11" ht="19.5">
      <c r="A23" s="2">
        <v>21</v>
      </c>
      <c r="B23" s="18"/>
      <c r="C23" s="71"/>
      <c r="D23" s="71"/>
      <c r="J23" s="77"/>
      <c r="K23" s="84">
        <v>22</v>
      </c>
    </row>
    <row r="24" spans="1:11" ht="19.5">
      <c r="A24" s="2">
        <v>22</v>
      </c>
      <c r="B24" s="18"/>
      <c r="C24" s="71"/>
      <c r="D24" s="71"/>
      <c r="J24" s="77"/>
      <c r="K24" s="84">
        <v>23</v>
      </c>
    </row>
    <row r="25" spans="1:11" ht="19.5">
      <c r="A25" s="2">
        <v>23</v>
      </c>
      <c r="B25" s="18"/>
      <c r="C25" s="71"/>
      <c r="D25" s="71"/>
      <c r="J25" s="77"/>
      <c r="K25" s="84">
        <v>24</v>
      </c>
    </row>
    <row r="26" spans="1:11" ht="19.5">
      <c r="A26" s="2">
        <v>24</v>
      </c>
      <c r="B26" s="18"/>
      <c r="C26" s="71"/>
      <c r="D26" s="71"/>
      <c r="J26" s="77"/>
      <c r="K26" s="84">
        <v>25</v>
      </c>
    </row>
    <row r="27" spans="1:11" ht="19.5">
      <c r="A27" s="2">
        <v>25</v>
      </c>
      <c r="B27" s="18"/>
      <c r="C27" s="71"/>
      <c r="D27" s="71"/>
      <c r="J27" s="77"/>
      <c r="K27" s="84">
        <v>26</v>
      </c>
    </row>
    <row r="28" spans="1:11" ht="19.5">
      <c r="A28" s="2">
        <v>26</v>
      </c>
      <c r="B28" s="18"/>
      <c r="C28" s="71"/>
      <c r="D28" s="71"/>
      <c r="J28" s="77"/>
      <c r="K28" s="84">
        <v>27</v>
      </c>
    </row>
    <row r="29" spans="1:11" ht="19.5">
      <c r="A29" s="2">
        <v>27</v>
      </c>
      <c r="B29" s="18"/>
      <c r="C29" s="71"/>
      <c r="D29" s="71"/>
      <c r="J29" s="77"/>
      <c r="K29" s="84">
        <v>28</v>
      </c>
    </row>
    <row r="30" spans="1:11" ht="19.5">
      <c r="A30" s="2">
        <v>28</v>
      </c>
      <c r="B30" s="18"/>
      <c r="C30" s="71"/>
      <c r="D30" s="71"/>
      <c r="J30" s="77"/>
      <c r="K30" s="84">
        <v>29</v>
      </c>
    </row>
    <row r="31" spans="1:11" ht="19.5">
      <c r="A31" s="2">
        <v>29</v>
      </c>
      <c r="B31" s="18"/>
      <c r="C31" s="71"/>
      <c r="D31" s="71"/>
      <c r="J31" s="77"/>
      <c r="K31" s="84">
        <v>30</v>
      </c>
    </row>
    <row r="32" spans="1:11" ht="19.5" thickBot="1">
      <c r="A32" s="2">
        <v>30</v>
      </c>
      <c r="B32" s="19"/>
      <c r="C32" s="72"/>
      <c r="D32" s="72"/>
      <c r="J32" s="77"/>
      <c r="K32" s="84">
        <v>31</v>
      </c>
    </row>
    <row r="33" spans="10:11">
      <c r="J33" s="77"/>
      <c r="K33" s="84">
        <v>32</v>
      </c>
    </row>
    <row r="34" spans="10:11">
      <c r="J34" s="77"/>
      <c r="K34" s="84">
        <v>33</v>
      </c>
    </row>
    <row r="35" spans="10:11">
      <c r="J35" s="77"/>
      <c r="K35" s="84">
        <v>34</v>
      </c>
    </row>
    <row r="36" spans="10:11">
      <c r="J36" s="77"/>
      <c r="K36" s="84">
        <v>35</v>
      </c>
    </row>
    <row r="37" spans="10:11">
      <c r="J37" s="77"/>
      <c r="K37" s="84">
        <v>36</v>
      </c>
    </row>
    <row r="38" spans="10:11">
      <c r="J38" s="77"/>
      <c r="K38" s="84">
        <v>37</v>
      </c>
    </row>
    <row r="39" spans="10:11">
      <c r="J39" s="77"/>
      <c r="K39" s="84">
        <v>38</v>
      </c>
    </row>
    <row r="40" spans="10:11">
      <c r="J40" s="77"/>
      <c r="K40" s="84">
        <v>39</v>
      </c>
    </row>
    <row r="41" spans="10:11">
      <c r="J41" s="77"/>
      <c r="K41" s="84">
        <v>40</v>
      </c>
    </row>
    <row r="42" spans="10:11">
      <c r="J42" s="77"/>
      <c r="K42" s="84">
        <v>41</v>
      </c>
    </row>
    <row r="43" spans="10:11">
      <c r="J43" s="77"/>
      <c r="K43" s="84">
        <v>42</v>
      </c>
    </row>
    <row r="44" spans="10:11">
      <c r="J44" s="77"/>
      <c r="K44" s="84">
        <v>43</v>
      </c>
    </row>
    <row r="45" spans="10:11">
      <c r="J45" s="77"/>
      <c r="K45" s="84">
        <v>44</v>
      </c>
    </row>
    <row r="46" spans="10:11">
      <c r="J46" s="77"/>
      <c r="K46" s="84">
        <v>45</v>
      </c>
    </row>
    <row r="47" spans="10:11">
      <c r="J47" s="77"/>
      <c r="K47" s="84">
        <v>46</v>
      </c>
    </row>
    <row r="48" spans="10:11">
      <c r="J48" s="77"/>
      <c r="K48" s="84">
        <v>47</v>
      </c>
    </row>
    <row r="49" spans="10:11">
      <c r="J49" s="77"/>
      <c r="K49" s="84">
        <v>48</v>
      </c>
    </row>
    <row r="50" spans="10:11">
      <c r="J50" s="77"/>
      <c r="K50" s="84">
        <v>49</v>
      </c>
    </row>
    <row r="51" spans="10:11">
      <c r="J51" s="77"/>
      <c r="K51" s="84">
        <v>50</v>
      </c>
    </row>
    <row r="52" spans="10:11">
      <c r="J52" s="78"/>
      <c r="K52" s="84">
        <v>51</v>
      </c>
    </row>
    <row r="53" spans="10:11">
      <c r="J53" s="78"/>
      <c r="K53" s="84">
        <v>52</v>
      </c>
    </row>
    <row r="54" spans="10:11">
      <c r="J54" s="78"/>
      <c r="K54" s="84">
        <v>53</v>
      </c>
    </row>
    <row r="55" spans="10:11">
      <c r="J55" s="78"/>
      <c r="K55" s="84">
        <v>54</v>
      </c>
    </row>
    <row r="56" spans="10:11">
      <c r="J56" s="78"/>
      <c r="K56" s="84">
        <v>55</v>
      </c>
    </row>
    <row r="57" spans="10:11">
      <c r="J57" s="78"/>
      <c r="K57" s="84">
        <v>56</v>
      </c>
    </row>
    <row r="58" spans="10:11">
      <c r="J58" s="78"/>
      <c r="K58" s="84">
        <v>57</v>
      </c>
    </row>
    <row r="59" spans="10:11">
      <c r="J59" s="78"/>
      <c r="K59" s="84">
        <v>58</v>
      </c>
    </row>
    <row r="60" spans="10:11">
      <c r="J60" s="78"/>
      <c r="K60" s="84">
        <v>59</v>
      </c>
    </row>
    <row r="61" spans="10:11">
      <c r="J61" s="78"/>
      <c r="K61" s="84">
        <v>60</v>
      </c>
    </row>
    <row r="62" spans="10:11">
      <c r="J62" s="78"/>
      <c r="K62" s="84">
        <v>61</v>
      </c>
    </row>
    <row r="63" spans="10:11">
      <c r="J63" s="78"/>
      <c r="K63" s="84">
        <v>62</v>
      </c>
    </row>
    <row r="64" spans="10:11">
      <c r="J64" s="78"/>
      <c r="K64" s="84">
        <v>63</v>
      </c>
    </row>
    <row r="65" spans="10:11">
      <c r="J65" s="78"/>
      <c r="K65" s="84">
        <v>64</v>
      </c>
    </row>
    <row r="66" spans="10:11">
      <c r="J66" s="78"/>
      <c r="K66" s="84">
        <v>65</v>
      </c>
    </row>
    <row r="67" spans="10:11">
      <c r="J67" s="78"/>
      <c r="K67" s="84">
        <v>66</v>
      </c>
    </row>
    <row r="68" spans="10:11">
      <c r="J68" s="78"/>
      <c r="K68" s="84">
        <v>67</v>
      </c>
    </row>
    <row r="69" spans="10:11">
      <c r="J69" s="78"/>
      <c r="K69" s="84">
        <v>68</v>
      </c>
    </row>
    <row r="70" spans="10:11">
      <c r="J70" s="78"/>
      <c r="K70" s="84">
        <v>69</v>
      </c>
    </row>
    <row r="71" spans="10:11">
      <c r="J71" s="78"/>
      <c r="K71" s="84">
        <v>70</v>
      </c>
    </row>
    <row r="72" spans="10:11">
      <c r="J72" s="78"/>
      <c r="K72" s="84">
        <v>71</v>
      </c>
    </row>
    <row r="73" spans="10:11">
      <c r="J73" s="78"/>
      <c r="K73" s="84">
        <v>72</v>
      </c>
    </row>
    <row r="74" spans="10:11">
      <c r="J74" s="78"/>
      <c r="K74" s="84">
        <v>73</v>
      </c>
    </row>
    <row r="75" spans="10:11">
      <c r="J75" s="78"/>
      <c r="K75" s="84">
        <v>74</v>
      </c>
    </row>
    <row r="76" spans="10:11">
      <c r="J76" s="78"/>
      <c r="K76" s="84">
        <v>75</v>
      </c>
    </row>
    <row r="77" spans="10:11">
      <c r="J77" s="78"/>
      <c r="K77" s="84">
        <v>76</v>
      </c>
    </row>
    <row r="78" spans="10:11">
      <c r="J78" s="78"/>
      <c r="K78" s="84">
        <v>77</v>
      </c>
    </row>
    <row r="79" spans="10:11">
      <c r="J79" s="78"/>
      <c r="K79" s="84">
        <v>78</v>
      </c>
    </row>
    <row r="80" spans="10:11">
      <c r="J80" s="78"/>
      <c r="K80" s="84">
        <v>79</v>
      </c>
    </row>
    <row r="81" spans="10:11">
      <c r="J81" s="78"/>
      <c r="K81" s="84">
        <v>80</v>
      </c>
    </row>
    <row r="82" spans="10:11">
      <c r="J82" s="78"/>
      <c r="K82" s="84">
        <v>81</v>
      </c>
    </row>
    <row r="83" spans="10:11">
      <c r="J83" s="78"/>
      <c r="K83" s="84">
        <v>82</v>
      </c>
    </row>
    <row r="84" spans="10:11">
      <c r="J84" s="78"/>
      <c r="K84" s="84">
        <v>83</v>
      </c>
    </row>
    <row r="85" spans="10:11">
      <c r="J85" s="78"/>
      <c r="K85" s="84">
        <v>84</v>
      </c>
    </row>
    <row r="86" spans="10:11">
      <c r="J86" s="78"/>
      <c r="K86" s="84">
        <v>85</v>
      </c>
    </row>
    <row r="87" spans="10:11">
      <c r="J87" s="78"/>
      <c r="K87" s="84">
        <v>86</v>
      </c>
    </row>
    <row r="88" spans="10:11">
      <c r="J88" s="78"/>
      <c r="K88" s="84">
        <v>87</v>
      </c>
    </row>
    <row r="89" spans="10:11">
      <c r="J89" s="78"/>
      <c r="K89" s="84">
        <v>88</v>
      </c>
    </row>
    <row r="90" spans="10:11">
      <c r="J90" s="78"/>
      <c r="K90" s="84">
        <v>89</v>
      </c>
    </row>
    <row r="91" spans="10:11">
      <c r="J91" s="78"/>
      <c r="K91" s="84">
        <v>90</v>
      </c>
    </row>
    <row r="92" spans="10:11">
      <c r="J92" s="78"/>
      <c r="K92" s="84">
        <v>91</v>
      </c>
    </row>
    <row r="93" spans="10:11">
      <c r="J93" s="78"/>
      <c r="K93" s="84">
        <v>92</v>
      </c>
    </row>
    <row r="94" spans="10:11">
      <c r="J94" s="78"/>
      <c r="K94" s="84">
        <v>93</v>
      </c>
    </row>
    <row r="95" spans="10:11">
      <c r="J95" s="78"/>
      <c r="K95" s="84">
        <v>94</v>
      </c>
    </row>
    <row r="96" spans="10:11">
      <c r="J96" s="78"/>
      <c r="K96" s="84">
        <v>95</v>
      </c>
    </row>
    <row r="97" spans="10:11">
      <c r="J97" s="78"/>
      <c r="K97" s="84">
        <v>96</v>
      </c>
    </row>
    <row r="98" spans="10:11">
      <c r="J98" s="78"/>
      <c r="K98" s="84">
        <v>97</v>
      </c>
    </row>
    <row r="99" spans="10:11">
      <c r="J99" s="78"/>
      <c r="K99" s="84">
        <v>98</v>
      </c>
    </row>
    <row r="100" spans="10:11">
      <c r="J100" s="78"/>
      <c r="K100" s="85">
        <v>99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施設用作成シート</vt:lpstr>
      <vt:lpstr>【様式７】請求額通知書</vt:lpstr>
      <vt:lpstr>【様式７別添】委託入所者一覧表</vt:lpstr>
      <vt:lpstr>リスト</vt:lpstr>
      <vt:lpstr>【様式７】請求額通知書!Print_Area</vt:lpstr>
      <vt:lpstr>【様式７別添】委託入所者一覧表!Print_Area</vt:lpstr>
      <vt:lpstr>施設用作成シート!Print_Area</vt:lpstr>
      <vt:lpstr>名簿一覧</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松尾　光洋</cp:lastModifiedBy>
  <cp:lastPrinted>2022-02-21T11:30:29Z</cp:lastPrinted>
  <dcterms:created xsi:type="dcterms:W3CDTF">2020-05-08T00:09:32Z</dcterms:created>
  <dcterms:modified xsi:type="dcterms:W3CDTF">2022-02-21T11:30:47Z</dcterms:modified>
</cp:coreProperties>
</file>